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A2EA81DA-A962-4354-8DDF-9E3ADBD63BB6}" xr6:coauthVersionLast="47" xr6:coauthVersionMax="47" xr10:uidLastSave="{00000000-0000-0000-0000-000000000000}"/>
  <bookViews>
    <workbookView xWindow="780" yWindow="780" windowWidth="15195" windowHeight="16410" activeTab="2" xr2:uid="{00000000-000D-0000-FFFF-FFFF00000000}"/>
  </bookViews>
  <sheets>
    <sheet name="Sheet1" sheetId="32" r:id="rId1"/>
    <sheet name="USA" sheetId="33" r:id="rId2"/>
    <sheet name="Russia" sheetId="34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9" i="34" s="1"/>
  <c r="T26" i="34"/>
  <c r="AA26" i="34"/>
  <c r="AP26" i="34"/>
  <c r="AR26" i="34"/>
  <c r="AS26" i="34"/>
  <c r="AT26" i="34"/>
  <c r="B27" i="34"/>
  <c r="E27" i="34"/>
  <c r="H26" i="34" s="1"/>
  <c r="I26" i="34" s="1"/>
  <c r="J26" i="34" s="1"/>
  <c r="T27" i="34"/>
  <c r="AA27" i="34"/>
  <c r="AP27" i="34"/>
  <c r="AR27" i="34"/>
  <c r="AT27" i="34"/>
  <c r="B28" i="34"/>
  <c r="AS27" i="34" s="1"/>
  <c r="E28" i="34"/>
  <c r="H27" i="34" s="1"/>
  <c r="I27" i="34" s="1"/>
  <c r="J27" i="34" s="1"/>
  <c r="K28" i="34"/>
  <c r="L28" i="34" s="1"/>
  <c r="R28" i="34"/>
  <c r="T28" i="34"/>
  <c r="AA28" i="34"/>
  <c r="AP28" i="34"/>
  <c r="AS28" i="34"/>
  <c r="AT28" i="34"/>
  <c r="E29" i="34"/>
  <c r="H28" i="34" s="1"/>
  <c r="I28" i="34" s="1"/>
  <c r="J28" i="34" s="1"/>
  <c r="H29" i="34"/>
  <c r="I29" i="34"/>
  <c r="J29" i="34" s="1"/>
  <c r="L29" i="34"/>
  <c r="T29" i="34"/>
  <c r="AA29" i="34"/>
  <c r="AP29" i="34"/>
  <c r="AR29" i="34"/>
  <c r="AS29" i="34"/>
  <c r="AT29" i="34"/>
  <c r="E30" i="34"/>
  <c r="H30" i="34"/>
  <c r="I30" i="34" s="1"/>
  <c r="J30" i="34" s="1"/>
  <c r="T30" i="34"/>
  <c r="AA30" i="34"/>
  <c r="AP30" i="34"/>
  <c r="AR30" i="34"/>
  <c r="AS30" i="34"/>
  <c r="AT30" i="34"/>
  <c r="E31" i="34"/>
  <c r="H31" i="34"/>
  <c r="I31" i="34" s="1"/>
  <c r="J31" i="34" s="1"/>
  <c r="T31" i="34"/>
  <c r="AA31" i="34"/>
  <c r="AP31" i="34"/>
  <c r="AR31" i="34"/>
  <c r="AS31" i="34"/>
  <c r="AT31" i="34"/>
  <c r="E32" i="34"/>
  <c r="H32" i="34"/>
  <c r="I32" i="34"/>
  <c r="J32" i="34" s="1"/>
  <c r="K32" i="34"/>
  <c r="L32" i="34"/>
  <c r="T32" i="34"/>
  <c r="AA32" i="34"/>
  <c r="AP32" i="34"/>
  <c r="AS32" i="34"/>
  <c r="AT32" i="34"/>
  <c r="E33" i="34"/>
  <c r="K33" i="34"/>
  <c r="L33" i="34" s="1"/>
  <c r="T33" i="34"/>
  <c r="AA33" i="34"/>
  <c r="AP33" i="34"/>
  <c r="AR33" i="34"/>
  <c r="AS33" i="34"/>
  <c r="AT33" i="34"/>
  <c r="E34" i="34"/>
  <c r="H33" i="34" s="1"/>
  <c r="I33" i="34" s="1"/>
  <c r="J33" i="34" s="1"/>
  <c r="K34" i="34"/>
  <c r="L34" i="34"/>
  <c r="R34" i="34"/>
  <c r="T34" i="34"/>
  <c r="AA34" i="34"/>
  <c r="AP34" i="34"/>
  <c r="AR34" i="34"/>
  <c r="AS34" i="34"/>
  <c r="AT34" i="34"/>
  <c r="E35" i="34"/>
  <c r="H34" i="34" s="1"/>
  <c r="I34" i="34" s="1"/>
  <c r="J34" i="34" s="1"/>
  <c r="H35" i="34"/>
  <c r="I35" i="34" s="1"/>
  <c r="J35" i="34" s="1"/>
  <c r="T35" i="34"/>
  <c r="AA35" i="34"/>
  <c r="AP35" i="34"/>
  <c r="AR35" i="34"/>
  <c r="AS35" i="34"/>
  <c r="AT35" i="34"/>
  <c r="E36" i="34"/>
  <c r="H36" i="34"/>
  <c r="I36" i="34"/>
  <c r="J36" i="34" s="1"/>
  <c r="K36" i="34"/>
  <c r="L36" i="34"/>
  <c r="T36" i="34"/>
  <c r="AA36" i="34"/>
  <c r="AP36" i="34"/>
  <c r="AR36" i="34"/>
  <c r="AS36" i="34"/>
  <c r="AT36" i="34"/>
  <c r="E37" i="34"/>
  <c r="H37" i="34"/>
  <c r="I37" i="34" s="1"/>
  <c r="J37" i="34"/>
  <c r="T37" i="34"/>
  <c r="AA37" i="34"/>
  <c r="AP37" i="34"/>
  <c r="AR37" i="34"/>
  <c r="AS37" i="34"/>
  <c r="AT37" i="34"/>
  <c r="E38" i="34"/>
  <c r="B42" i="34"/>
  <c r="D42" i="34"/>
  <c r="K42" i="34"/>
  <c r="AA42" i="34"/>
  <c r="AG42" i="34"/>
  <c r="AP42" i="34"/>
  <c r="AR42" i="34"/>
  <c r="AT42" i="34"/>
  <c r="B43" i="34"/>
  <c r="T49" i="34" s="1"/>
  <c r="D43" i="34"/>
  <c r="E44" i="34" s="1"/>
  <c r="H43" i="34" s="1"/>
  <c r="I43" i="34" s="1"/>
  <c r="J43" i="34" s="1"/>
  <c r="E43" i="34"/>
  <c r="H42" i="34" s="1"/>
  <c r="I42" i="34" s="1"/>
  <c r="J42" i="34" s="1"/>
  <c r="K43" i="34"/>
  <c r="L43" i="34"/>
  <c r="AA43" i="34"/>
  <c r="AG43" i="34"/>
  <c r="AP43" i="34"/>
  <c r="AR43" i="34"/>
  <c r="AT43" i="34"/>
  <c r="B44" i="34"/>
  <c r="D44" i="34"/>
  <c r="K44" i="34"/>
  <c r="AA44" i="34"/>
  <c r="AG44" i="34"/>
  <c r="AP44" i="34"/>
  <c r="AR44" i="34"/>
  <c r="AT44" i="34"/>
  <c r="D45" i="34"/>
  <c r="E45" i="34"/>
  <c r="H44" i="34" s="1"/>
  <c r="I44" i="34" s="1"/>
  <c r="J44" i="34" s="1"/>
  <c r="H45" i="34"/>
  <c r="I45" i="34"/>
  <c r="J45" i="34"/>
  <c r="K45" i="34"/>
  <c r="AA45" i="34"/>
  <c r="AG45" i="34"/>
  <c r="AP45" i="34"/>
  <c r="AR45" i="34"/>
  <c r="AT45" i="34"/>
  <c r="D46" i="34"/>
  <c r="E46" i="34"/>
  <c r="I46" i="34"/>
  <c r="J46" i="34" s="1"/>
  <c r="K46" i="34"/>
  <c r="L46" i="34" s="1"/>
  <c r="T46" i="34"/>
  <c r="AA46" i="34"/>
  <c r="AG46" i="34"/>
  <c r="AP46" i="34"/>
  <c r="AR46" i="34"/>
  <c r="AT46" i="34"/>
  <c r="D47" i="34"/>
  <c r="E47" i="34"/>
  <c r="H46" i="34" s="1"/>
  <c r="K47" i="34"/>
  <c r="L47" i="34"/>
  <c r="T47" i="34"/>
  <c r="AA47" i="34"/>
  <c r="AG47" i="34"/>
  <c r="AP47" i="34"/>
  <c r="AR47" i="34"/>
  <c r="AT47" i="34"/>
  <c r="D48" i="34"/>
  <c r="E49" i="34" s="1"/>
  <c r="H48" i="34" s="1"/>
  <c r="I48" i="34" s="1"/>
  <c r="J48" i="34" s="1"/>
  <c r="E48" i="34"/>
  <c r="H47" i="34" s="1"/>
  <c r="I47" i="34" s="1"/>
  <c r="J47" i="34" s="1"/>
  <c r="K48" i="34"/>
  <c r="L48" i="34"/>
  <c r="AA48" i="34"/>
  <c r="AG48" i="34"/>
  <c r="AP48" i="34"/>
  <c r="AR48" i="34"/>
  <c r="AT48" i="34"/>
  <c r="D49" i="34"/>
  <c r="E50" i="34" s="1"/>
  <c r="H49" i="34" s="1"/>
  <c r="I49" i="34" s="1"/>
  <c r="J49" i="34" s="1"/>
  <c r="K49" i="34"/>
  <c r="L49" i="34" s="1"/>
  <c r="AA49" i="34"/>
  <c r="AG49" i="34"/>
  <c r="AP49" i="34"/>
  <c r="AR49" i="34"/>
  <c r="AT49" i="34"/>
  <c r="D50" i="34"/>
  <c r="J50" i="34"/>
  <c r="K50" i="34"/>
  <c r="L50" i="34" s="1"/>
  <c r="AA50" i="34"/>
  <c r="AG50" i="34"/>
  <c r="AP50" i="34"/>
  <c r="AR50" i="34"/>
  <c r="AT50" i="34"/>
  <c r="D51" i="34"/>
  <c r="E52" i="34" s="1"/>
  <c r="H51" i="34" s="1"/>
  <c r="I51" i="34" s="1"/>
  <c r="J51" i="34" s="1"/>
  <c r="E51" i="34"/>
  <c r="H50" i="34" s="1"/>
  <c r="I50" i="34" s="1"/>
  <c r="K51" i="34"/>
  <c r="AA51" i="34"/>
  <c r="AG51" i="34"/>
  <c r="AP51" i="34"/>
  <c r="AR51" i="34"/>
  <c r="AT51" i="34"/>
  <c r="D52" i="34"/>
  <c r="K52" i="34"/>
  <c r="L52" i="34" s="1"/>
  <c r="AA52" i="34"/>
  <c r="AG52" i="34"/>
  <c r="AP52" i="34"/>
  <c r="AR52" i="34"/>
  <c r="AT52" i="34"/>
  <c r="D53" i="34"/>
  <c r="E54" i="34" s="1"/>
  <c r="E53" i="34"/>
  <c r="H52" i="34" s="1"/>
  <c r="I52" i="34" s="1"/>
  <c r="J52" i="34" s="1"/>
  <c r="H53" i="34"/>
  <c r="I53" i="34" s="1"/>
  <c r="J53" i="34" s="1"/>
  <c r="K53" i="34"/>
  <c r="L53" i="34" s="1"/>
  <c r="R53" i="34" s="1"/>
  <c r="AA53" i="34"/>
  <c r="AG53" i="34"/>
  <c r="AP53" i="34"/>
  <c r="AR53" i="34"/>
  <c r="AT53" i="34"/>
  <c r="D54" i="34"/>
  <c r="B58" i="34"/>
  <c r="AR60" i="34" s="1"/>
  <c r="D58" i="34"/>
  <c r="T58" i="34"/>
  <c r="AA58" i="34"/>
  <c r="AP58" i="34"/>
  <c r="AT58" i="34"/>
  <c r="B59" i="34"/>
  <c r="D59" i="34"/>
  <c r="E59" i="34"/>
  <c r="H58" i="34" s="1"/>
  <c r="I58" i="34" s="1"/>
  <c r="J58" i="34" s="1"/>
  <c r="H59" i="34"/>
  <c r="I59" i="34"/>
  <c r="J59" i="34" s="1"/>
  <c r="K59" i="34"/>
  <c r="L59" i="34"/>
  <c r="T59" i="34"/>
  <c r="AA59" i="34"/>
  <c r="AP59" i="34"/>
  <c r="AR59" i="34"/>
  <c r="AS59" i="34"/>
  <c r="AT59" i="34"/>
  <c r="B60" i="34"/>
  <c r="AS66" i="34" s="1"/>
  <c r="D60" i="34"/>
  <c r="D75" i="34" s="1"/>
  <c r="E76" i="34" s="1"/>
  <c r="H75" i="34" s="1"/>
  <c r="I75" i="34" s="1"/>
  <c r="J75" i="34" s="1"/>
  <c r="E60" i="34"/>
  <c r="T60" i="34"/>
  <c r="AA60" i="34"/>
  <c r="AP60" i="34"/>
  <c r="AS60" i="34"/>
  <c r="AT60" i="34"/>
  <c r="D61" i="34"/>
  <c r="T61" i="34"/>
  <c r="AA61" i="34"/>
  <c r="AP61" i="34"/>
  <c r="AR61" i="34"/>
  <c r="AS61" i="34"/>
  <c r="AT61" i="34"/>
  <c r="D62" i="34"/>
  <c r="E62" i="34"/>
  <c r="H61" i="34" s="1"/>
  <c r="I61" i="34" s="1"/>
  <c r="J61" i="34" s="1"/>
  <c r="H62" i="34"/>
  <c r="I62" i="34" s="1"/>
  <c r="J62" i="34" s="1"/>
  <c r="K62" i="34"/>
  <c r="L62" i="34"/>
  <c r="R62" i="34" s="1"/>
  <c r="T62" i="34"/>
  <c r="AA62" i="34"/>
  <c r="AP62" i="34"/>
  <c r="AR62" i="34"/>
  <c r="AS62" i="34"/>
  <c r="AT62" i="34"/>
  <c r="D63" i="34"/>
  <c r="D78" i="34" s="1"/>
  <c r="E79" i="34" s="1"/>
  <c r="H78" i="34" s="1"/>
  <c r="E63" i="34"/>
  <c r="T63" i="34"/>
  <c r="AA63" i="34"/>
  <c r="AP63" i="34"/>
  <c r="AS63" i="34"/>
  <c r="AT63" i="34"/>
  <c r="D64" i="34"/>
  <c r="T64" i="34"/>
  <c r="AA64" i="34"/>
  <c r="AP64" i="34"/>
  <c r="AR64" i="34"/>
  <c r="AS64" i="34"/>
  <c r="AT64" i="34"/>
  <c r="D65" i="34"/>
  <c r="E65" i="34"/>
  <c r="H64" i="34" s="1"/>
  <c r="I64" i="34" s="1"/>
  <c r="J64" i="34" s="1"/>
  <c r="H65" i="34"/>
  <c r="I65" i="34"/>
  <c r="J65" i="34" s="1"/>
  <c r="K65" i="34"/>
  <c r="L65" i="34"/>
  <c r="T65" i="34"/>
  <c r="AA65" i="34"/>
  <c r="AP65" i="34"/>
  <c r="AR65" i="34"/>
  <c r="AS65" i="34"/>
  <c r="AT65" i="34"/>
  <c r="D66" i="34"/>
  <c r="E67" i="34" s="1"/>
  <c r="H66" i="34" s="1"/>
  <c r="E66" i="34"/>
  <c r="I66" i="34"/>
  <c r="J66" i="34" s="1"/>
  <c r="K66" i="34"/>
  <c r="L66" i="34" s="1"/>
  <c r="T66" i="34"/>
  <c r="AA66" i="34"/>
  <c r="AP66" i="34"/>
  <c r="AR66" i="34"/>
  <c r="AT66" i="34"/>
  <c r="D67" i="34"/>
  <c r="E68" i="34" s="1"/>
  <c r="H67" i="34" s="1"/>
  <c r="I67" i="34"/>
  <c r="J67" i="34" s="1"/>
  <c r="T67" i="34"/>
  <c r="AA67" i="34"/>
  <c r="AP67" i="34"/>
  <c r="AS67" i="34"/>
  <c r="AT67" i="34"/>
  <c r="D68" i="34"/>
  <c r="K68" i="34"/>
  <c r="L68" i="34"/>
  <c r="T68" i="34"/>
  <c r="AA68" i="34"/>
  <c r="AP68" i="34"/>
  <c r="AR68" i="34"/>
  <c r="AS68" i="34"/>
  <c r="AT68" i="34"/>
  <c r="D69" i="34"/>
  <c r="E70" i="34" s="1"/>
  <c r="H69" i="34" s="1"/>
  <c r="I69" i="34" s="1"/>
  <c r="J69" i="34" s="1"/>
  <c r="E69" i="34"/>
  <c r="H68" i="34" s="1"/>
  <c r="I68" i="34" s="1"/>
  <c r="J68" i="34" s="1"/>
  <c r="K69" i="34"/>
  <c r="L69" i="34" s="1"/>
  <c r="T69" i="34"/>
  <c r="AA69" i="34"/>
  <c r="AP69" i="34"/>
  <c r="AR69" i="34"/>
  <c r="AT69" i="34"/>
  <c r="D70" i="34"/>
  <c r="B73" i="34"/>
  <c r="D73" i="34"/>
  <c r="J73" i="34"/>
  <c r="AA73" i="34"/>
  <c r="AP73" i="34"/>
  <c r="AT73" i="34"/>
  <c r="B74" i="34"/>
  <c r="D74" i="34"/>
  <c r="E75" i="34" s="1"/>
  <c r="H74" i="34" s="1"/>
  <c r="I74" i="34" s="1"/>
  <c r="J74" i="34" s="1"/>
  <c r="E74" i="34"/>
  <c r="H73" i="34" s="1"/>
  <c r="I73" i="34" s="1"/>
  <c r="K74" i="34"/>
  <c r="L74" i="34" s="1"/>
  <c r="AA74" i="34"/>
  <c r="AP74" i="34"/>
  <c r="AS74" i="34"/>
  <c r="AT74" i="34"/>
  <c r="B75" i="34"/>
  <c r="T75" i="34"/>
  <c r="AA75" i="34"/>
  <c r="AP75" i="34"/>
  <c r="AT75" i="34"/>
  <c r="D76" i="34"/>
  <c r="AA76" i="34"/>
  <c r="AP76" i="34"/>
  <c r="AT76" i="34"/>
  <c r="D77" i="34"/>
  <c r="D93" i="34" s="1"/>
  <c r="E77" i="34"/>
  <c r="H76" i="34" s="1"/>
  <c r="I76" i="34" s="1"/>
  <c r="J76" i="34" s="1"/>
  <c r="H77" i="34"/>
  <c r="I77" i="34" s="1"/>
  <c r="J77" i="34" s="1"/>
  <c r="AA77" i="34"/>
  <c r="AP77" i="34"/>
  <c r="AS77" i="34"/>
  <c r="AT77" i="34"/>
  <c r="E78" i="34"/>
  <c r="I78" i="34"/>
  <c r="J78" i="34"/>
  <c r="T78" i="34"/>
  <c r="AA78" i="34"/>
  <c r="AP78" i="34"/>
  <c r="AR78" i="34"/>
  <c r="AT78" i="34"/>
  <c r="D79" i="34"/>
  <c r="I79" i="34"/>
  <c r="J79" i="34" s="1"/>
  <c r="K79" i="34"/>
  <c r="L79" i="34"/>
  <c r="T79" i="34"/>
  <c r="AA79" i="34"/>
  <c r="AP79" i="34"/>
  <c r="AT79" i="34"/>
  <c r="D80" i="34"/>
  <c r="E81" i="34" s="1"/>
  <c r="H80" i="34" s="1"/>
  <c r="I80" i="34" s="1"/>
  <c r="J80" i="34" s="1"/>
  <c r="E80" i="34"/>
  <c r="H79" i="34" s="1"/>
  <c r="K80" i="34"/>
  <c r="L80" i="34" s="1"/>
  <c r="R80" i="34"/>
  <c r="AA80" i="34"/>
  <c r="AP80" i="34"/>
  <c r="AR80" i="34"/>
  <c r="AS80" i="34"/>
  <c r="AT80" i="34"/>
  <c r="T81" i="34"/>
  <c r="AA81" i="34"/>
  <c r="AP81" i="34"/>
  <c r="AS81" i="34"/>
  <c r="AT81" i="34"/>
  <c r="D82" i="34"/>
  <c r="D98" i="34" s="1"/>
  <c r="D114" i="34" s="1"/>
  <c r="D130" i="34" s="1"/>
  <c r="K82" i="34"/>
  <c r="L82" i="34" s="1"/>
  <c r="AA82" i="34"/>
  <c r="AP82" i="34"/>
  <c r="AT82" i="34"/>
  <c r="D83" i="34"/>
  <c r="E84" i="34" s="1"/>
  <c r="H83" i="34" s="1"/>
  <c r="I83" i="34" s="1"/>
  <c r="J83" i="34" s="1"/>
  <c r="E83" i="34"/>
  <c r="H82" i="34" s="1"/>
  <c r="I82" i="34" s="1"/>
  <c r="J82" i="34" s="1"/>
  <c r="AA83" i="34"/>
  <c r="AP83" i="34"/>
  <c r="AR83" i="34"/>
  <c r="AS83" i="34"/>
  <c r="AT83" i="34"/>
  <c r="D84" i="34"/>
  <c r="E85" i="34" s="1"/>
  <c r="H84" i="34"/>
  <c r="I84" i="34" s="1"/>
  <c r="J84" i="34" s="1"/>
  <c r="T84" i="34"/>
  <c r="AA84" i="34"/>
  <c r="AP84" i="34"/>
  <c r="AS84" i="34"/>
  <c r="AT84" i="34"/>
  <c r="D85" i="34"/>
  <c r="B89" i="34"/>
  <c r="D89" i="34"/>
  <c r="D105" i="34" s="1"/>
  <c r="K89" i="34"/>
  <c r="L89" i="34" s="1"/>
  <c r="T89" i="34"/>
  <c r="AK89" i="34"/>
  <c r="AM89" i="34"/>
  <c r="B90" i="34"/>
  <c r="E90" i="34"/>
  <c r="H89" i="34" s="1"/>
  <c r="I89" i="34" s="1"/>
  <c r="J89" i="34" s="1"/>
  <c r="K90" i="34"/>
  <c r="L90" i="34"/>
  <c r="AK90" i="34"/>
  <c r="AL90" i="34"/>
  <c r="AM90" i="34"/>
  <c r="B91" i="34"/>
  <c r="AL92" i="34" s="1"/>
  <c r="K91" i="34"/>
  <c r="L91" i="34" s="1"/>
  <c r="R91" i="34" s="1"/>
  <c r="T91" i="34"/>
  <c r="AK91" i="34"/>
  <c r="AL91" i="34"/>
  <c r="AM91" i="34"/>
  <c r="D92" i="34"/>
  <c r="H92" i="34"/>
  <c r="I92" i="34" s="1"/>
  <c r="J92" i="34" s="1"/>
  <c r="K92" i="34"/>
  <c r="L92" i="34"/>
  <c r="AK92" i="34"/>
  <c r="AM92" i="34"/>
  <c r="E93" i="34"/>
  <c r="I93" i="34"/>
  <c r="J93" i="34"/>
  <c r="K93" i="34"/>
  <c r="L93" i="34"/>
  <c r="R93" i="34" s="1"/>
  <c r="AK93" i="34"/>
  <c r="AM93" i="34"/>
  <c r="E94" i="34"/>
  <c r="H93" i="34" s="1"/>
  <c r="K94" i="34"/>
  <c r="L94" i="34"/>
  <c r="R94" i="34"/>
  <c r="AK94" i="34"/>
  <c r="AL94" i="34"/>
  <c r="AM94" i="34"/>
  <c r="D95" i="34"/>
  <c r="E96" i="34" s="1"/>
  <c r="H95" i="34" s="1"/>
  <c r="I95" i="34"/>
  <c r="J95" i="34" s="1"/>
  <c r="K95" i="34"/>
  <c r="L95" i="34" s="1"/>
  <c r="R95" i="34" s="1"/>
  <c r="T95" i="34"/>
  <c r="AK95" i="34"/>
  <c r="AL95" i="34"/>
  <c r="AM95" i="34"/>
  <c r="K96" i="34"/>
  <c r="L96" i="34" s="1"/>
  <c r="R96" i="34" s="1"/>
  <c r="T96" i="34"/>
  <c r="AK96" i="34"/>
  <c r="AL96" i="34"/>
  <c r="AM96" i="34"/>
  <c r="K97" i="34"/>
  <c r="L97" i="34"/>
  <c r="R97" i="34"/>
  <c r="AK97" i="34"/>
  <c r="AM97" i="34"/>
  <c r="K98" i="34"/>
  <c r="L98" i="34"/>
  <c r="T98" i="34"/>
  <c r="AK98" i="34"/>
  <c r="AM98" i="34"/>
  <c r="E99" i="34"/>
  <c r="H98" i="34" s="1"/>
  <c r="I98" i="34" s="1"/>
  <c r="J98" i="34" s="1"/>
  <c r="K99" i="34"/>
  <c r="L99" i="34" s="1"/>
  <c r="R99" i="34"/>
  <c r="AK99" i="34"/>
  <c r="AL99" i="34"/>
  <c r="AM99" i="34"/>
  <c r="D100" i="34"/>
  <c r="K100" i="34"/>
  <c r="L100" i="34" s="1"/>
  <c r="R100" i="34" s="1"/>
  <c r="T100" i="34"/>
  <c r="AK100" i="34"/>
  <c r="AL100" i="34"/>
  <c r="AM100" i="34"/>
  <c r="D101" i="34"/>
  <c r="E101" i="34"/>
  <c r="H100" i="34" s="1"/>
  <c r="I100" i="34" s="1"/>
  <c r="J100" i="34" s="1"/>
  <c r="B105" i="34"/>
  <c r="K105" i="34"/>
  <c r="L105" i="34"/>
  <c r="R105" i="34" s="1"/>
  <c r="T105" i="34"/>
  <c r="AG105" i="34"/>
  <c r="AS105" i="34"/>
  <c r="AU105" i="34"/>
  <c r="AV105" i="34"/>
  <c r="AW105" i="34"/>
  <c r="B106" i="34"/>
  <c r="K106" i="34"/>
  <c r="L106" i="34" s="1"/>
  <c r="R106" i="34" s="1"/>
  <c r="T106" i="34"/>
  <c r="AG106" i="34"/>
  <c r="AS106" i="34"/>
  <c r="AU106" i="34"/>
  <c r="AV106" i="34"/>
  <c r="AW106" i="34"/>
  <c r="B107" i="34"/>
  <c r="K107" i="34"/>
  <c r="L107" i="34"/>
  <c r="T107" i="34"/>
  <c r="AG107" i="34"/>
  <c r="AS107" i="34"/>
  <c r="AU107" i="34"/>
  <c r="AW107" i="34"/>
  <c r="D108" i="34"/>
  <c r="K108" i="34"/>
  <c r="L108" i="34"/>
  <c r="R108" i="34"/>
  <c r="T108" i="34"/>
  <c r="AG108" i="34"/>
  <c r="AS108" i="34"/>
  <c r="AU108" i="34"/>
  <c r="AW108" i="34"/>
  <c r="D109" i="34"/>
  <c r="E109" i="34"/>
  <c r="H108" i="34" s="1"/>
  <c r="I108" i="34" s="1"/>
  <c r="J108" i="34" s="1"/>
  <c r="H109" i="34"/>
  <c r="I109" i="34" s="1"/>
  <c r="J109" i="34" s="1"/>
  <c r="K109" i="34"/>
  <c r="L109" i="34" s="1"/>
  <c r="R109" i="34"/>
  <c r="T109" i="34"/>
  <c r="AG109" i="34"/>
  <c r="AS109" i="34"/>
  <c r="AU109" i="34"/>
  <c r="AW109" i="34"/>
  <c r="E110" i="34"/>
  <c r="K110" i="34"/>
  <c r="L110" i="34"/>
  <c r="R110" i="34" s="1"/>
  <c r="T110" i="34"/>
  <c r="AG110" i="34"/>
  <c r="AS110" i="34"/>
  <c r="AU110" i="34"/>
  <c r="AW110" i="34"/>
  <c r="D111" i="34"/>
  <c r="D127" i="34" s="1"/>
  <c r="K111" i="34"/>
  <c r="L111" i="34" s="1"/>
  <c r="T111" i="34"/>
  <c r="AG111" i="34"/>
  <c r="AS111" i="34"/>
  <c r="AU111" i="34"/>
  <c r="AW111" i="34"/>
  <c r="E112" i="34"/>
  <c r="H111" i="34" s="1"/>
  <c r="I111" i="34" s="1"/>
  <c r="J111" i="34" s="1"/>
  <c r="K112" i="34"/>
  <c r="L112" i="34"/>
  <c r="R112" i="34" s="1"/>
  <c r="T112" i="34"/>
  <c r="AG112" i="34"/>
  <c r="AS112" i="34"/>
  <c r="AU112" i="34"/>
  <c r="AV112" i="34"/>
  <c r="AW112" i="34"/>
  <c r="K113" i="34"/>
  <c r="L113" i="34"/>
  <c r="R113" i="34" s="1"/>
  <c r="T113" i="34"/>
  <c r="AG113" i="34"/>
  <c r="AS113" i="34"/>
  <c r="AU113" i="34"/>
  <c r="AW113" i="34"/>
  <c r="K114" i="34"/>
  <c r="L114" i="34"/>
  <c r="R114" i="34"/>
  <c r="T114" i="34"/>
  <c r="AG114" i="34"/>
  <c r="AS114" i="34"/>
  <c r="AU114" i="34"/>
  <c r="AW114" i="34"/>
  <c r="E115" i="34"/>
  <c r="H114" i="34" s="1"/>
  <c r="I114" i="34" s="1"/>
  <c r="J114" i="34" s="1"/>
  <c r="K115" i="34"/>
  <c r="L115" i="34" s="1"/>
  <c r="T115" i="34"/>
  <c r="AG115" i="34"/>
  <c r="AS115" i="34"/>
  <c r="AU115" i="34"/>
  <c r="AV115" i="34"/>
  <c r="AW115" i="34"/>
  <c r="D116" i="34"/>
  <c r="K116" i="34"/>
  <c r="L116" i="34"/>
  <c r="R116" i="34" s="1"/>
  <c r="T116" i="34"/>
  <c r="AG116" i="34"/>
  <c r="AS116" i="34"/>
  <c r="AU116" i="34"/>
  <c r="AV116" i="34"/>
  <c r="AW116" i="34"/>
  <c r="D117" i="34"/>
  <c r="E117" i="34"/>
  <c r="H116" i="34" s="1"/>
  <c r="I116" i="34" s="1"/>
  <c r="J116" i="34" s="1"/>
  <c r="B121" i="34"/>
  <c r="K121" i="34"/>
  <c r="AG121" i="34"/>
  <c r="AS121" i="34"/>
  <c r="AU121" i="34"/>
  <c r="AW121" i="34"/>
  <c r="AZ121" i="34"/>
  <c r="B122" i="34"/>
  <c r="K122" i="34"/>
  <c r="AG122" i="34"/>
  <c r="AS122" i="34"/>
  <c r="AU122" i="34"/>
  <c r="AV122" i="34"/>
  <c r="AW122" i="34"/>
  <c r="AZ122" i="34"/>
  <c r="B123" i="34"/>
  <c r="K123" i="34"/>
  <c r="AG123" i="34"/>
  <c r="AS123" i="34"/>
  <c r="AU123" i="34"/>
  <c r="AW123" i="34"/>
  <c r="AZ123" i="34"/>
  <c r="D124" i="34"/>
  <c r="K124" i="34"/>
  <c r="AG124" i="34"/>
  <c r="AS124" i="34"/>
  <c r="AU124" i="34"/>
  <c r="AW124" i="34"/>
  <c r="AZ124" i="34"/>
  <c r="D125" i="34"/>
  <c r="D140" i="34" s="1"/>
  <c r="E141" i="34" s="1"/>
  <c r="H140" i="34" s="1"/>
  <c r="I140" i="34" s="1"/>
  <c r="J140" i="34" s="1"/>
  <c r="E125" i="34"/>
  <c r="H124" i="34" s="1"/>
  <c r="I124" i="34" s="1"/>
  <c r="J124" i="34" s="1"/>
  <c r="K125" i="34"/>
  <c r="AG125" i="34"/>
  <c r="AS125" i="34"/>
  <c r="AU125" i="34"/>
  <c r="AW125" i="34"/>
  <c r="AZ125" i="34"/>
  <c r="E126" i="34"/>
  <c r="H125" i="34" s="1"/>
  <c r="I125" i="34" s="1"/>
  <c r="J125" i="34" s="1"/>
  <c r="K126" i="34"/>
  <c r="AG126" i="34"/>
  <c r="AS126" i="34"/>
  <c r="AU126" i="34"/>
  <c r="AV126" i="34"/>
  <c r="AW126" i="34"/>
  <c r="AZ126" i="34"/>
  <c r="K127" i="34"/>
  <c r="AG127" i="34"/>
  <c r="AS127" i="34"/>
  <c r="AU127" i="34"/>
  <c r="AV127" i="34"/>
  <c r="AW127" i="34"/>
  <c r="AZ127" i="34"/>
  <c r="E128" i="34"/>
  <c r="H127" i="34" s="1"/>
  <c r="I127" i="34" s="1"/>
  <c r="J127" i="34" s="1"/>
  <c r="K128" i="34"/>
  <c r="AG128" i="34"/>
  <c r="AS128" i="34"/>
  <c r="AU128" i="34"/>
  <c r="AV128" i="34"/>
  <c r="AW128" i="34"/>
  <c r="AZ128" i="34"/>
  <c r="K129" i="34"/>
  <c r="AG129" i="34"/>
  <c r="AS129" i="34"/>
  <c r="AU129" i="34"/>
  <c r="AV129" i="34"/>
  <c r="AW129" i="34"/>
  <c r="AZ129" i="34"/>
  <c r="K130" i="34"/>
  <c r="AG130" i="34"/>
  <c r="AS130" i="34"/>
  <c r="AU130" i="34"/>
  <c r="AV130" i="34"/>
  <c r="AW130" i="34"/>
  <c r="AZ130" i="34"/>
  <c r="E131" i="34"/>
  <c r="H130" i="34" s="1"/>
  <c r="I130" i="34" s="1"/>
  <c r="J130" i="34" s="1"/>
  <c r="K131" i="34"/>
  <c r="L131" i="34" s="1"/>
  <c r="AG131" i="34"/>
  <c r="AS131" i="34"/>
  <c r="AU131" i="34"/>
  <c r="AV131" i="34"/>
  <c r="AW131" i="34"/>
  <c r="AZ131" i="34"/>
  <c r="D132" i="34"/>
  <c r="E133" i="34" s="1"/>
  <c r="H132" i="34" s="1"/>
  <c r="I132" i="34" s="1"/>
  <c r="J132" i="34" s="1"/>
  <c r="K132" i="34"/>
  <c r="L132" i="34"/>
  <c r="R132" i="34" s="1"/>
  <c r="AG132" i="34"/>
  <c r="AS132" i="34"/>
  <c r="AU132" i="34"/>
  <c r="AV132" i="34"/>
  <c r="AW132" i="34"/>
  <c r="AZ132" i="34"/>
  <c r="D133" i="34"/>
  <c r="B136" i="34"/>
  <c r="AU138" i="34" s="1"/>
  <c r="T136" i="34"/>
  <c r="AG136" i="34"/>
  <c r="AS136" i="34"/>
  <c r="AW136" i="34"/>
  <c r="B137" i="34"/>
  <c r="T139" i="34" s="1"/>
  <c r="K137" i="34"/>
  <c r="L137" i="34"/>
  <c r="AG137" i="34"/>
  <c r="AS137" i="34"/>
  <c r="AW137" i="34"/>
  <c r="B138" i="34"/>
  <c r="AV144" i="34" s="1"/>
  <c r="K138" i="34"/>
  <c r="L138" i="34" s="1"/>
  <c r="AG138" i="34"/>
  <c r="AS138" i="34"/>
  <c r="AW138" i="34"/>
  <c r="D139" i="34"/>
  <c r="E140" i="34" s="1"/>
  <c r="H139" i="34" s="1"/>
  <c r="I139" i="34" s="1"/>
  <c r="J139" i="34" s="1"/>
  <c r="AG139" i="34"/>
  <c r="AS139" i="34"/>
  <c r="AW139" i="34"/>
  <c r="K140" i="34"/>
  <c r="L140" i="34"/>
  <c r="AG140" i="34"/>
  <c r="AS140" i="34"/>
  <c r="AW140" i="34"/>
  <c r="K141" i="34"/>
  <c r="L141" i="34" s="1"/>
  <c r="AG141" i="34"/>
  <c r="AS141" i="34"/>
  <c r="AW141" i="34"/>
  <c r="D142" i="34"/>
  <c r="E143" i="34" s="1"/>
  <c r="H142" i="34" s="1"/>
  <c r="I142" i="34" s="1"/>
  <c r="J142" i="34" s="1"/>
  <c r="AG142" i="34"/>
  <c r="AS142" i="34"/>
  <c r="AW142" i="34"/>
  <c r="K143" i="34"/>
  <c r="L143" i="34"/>
  <c r="AG143" i="34"/>
  <c r="AS143" i="34"/>
  <c r="AW143" i="34"/>
  <c r="K144" i="34"/>
  <c r="L144" i="34" s="1"/>
  <c r="T144" i="34"/>
  <c r="AG144" i="34"/>
  <c r="AS144" i="34"/>
  <c r="AU144" i="34"/>
  <c r="AW144" i="34"/>
  <c r="D145" i="34"/>
  <c r="E146" i="34" s="1"/>
  <c r="H145" i="34" s="1"/>
  <c r="I145" i="34" s="1"/>
  <c r="J145" i="34" s="1"/>
  <c r="T145" i="34"/>
  <c r="AG145" i="34"/>
  <c r="AS145" i="34"/>
  <c r="AU145" i="34"/>
  <c r="AW145" i="34"/>
  <c r="AG146" i="34"/>
  <c r="AS146" i="34"/>
  <c r="AW146" i="34"/>
  <c r="D147" i="34"/>
  <c r="E148" i="34" s="1"/>
  <c r="H147" i="34" s="1"/>
  <c r="I147" i="34" s="1"/>
  <c r="J147" i="34" s="1"/>
  <c r="K147" i="34"/>
  <c r="L147" i="34" s="1"/>
  <c r="T147" i="34"/>
  <c r="AG147" i="34"/>
  <c r="AS147" i="34"/>
  <c r="AU147" i="34"/>
  <c r="AW147" i="34"/>
  <c r="D148" i="34"/>
  <c r="E148" i="27"/>
  <c r="AW147" i="27"/>
  <c r="AS147" i="27"/>
  <c r="AG147" i="27"/>
  <c r="I147" i="27"/>
  <c r="J147" i="27" s="1"/>
  <c r="H147" i="27"/>
  <c r="E147" i="27"/>
  <c r="AW146" i="27"/>
  <c r="AV146" i="27"/>
  <c r="AU146" i="27"/>
  <c r="AS146" i="27"/>
  <c r="AG146" i="27"/>
  <c r="T146" i="27"/>
  <c r="H146" i="27"/>
  <c r="I146" i="27" s="1"/>
  <c r="J146" i="27" s="1"/>
  <c r="E146" i="27"/>
  <c r="AW145" i="27"/>
  <c r="AU145" i="27"/>
  <c r="AS145" i="27"/>
  <c r="AG145" i="27"/>
  <c r="H145" i="27"/>
  <c r="I145" i="27" s="1"/>
  <c r="J145" i="27" s="1"/>
  <c r="E145" i="27"/>
  <c r="H144" i="27" s="1"/>
  <c r="I144" i="27" s="1"/>
  <c r="J144" i="27" s="1"/>
  <c r="AW144" i="27"/>
  <c r="AS144" i="27"/>
  <c r="AG144" i="27"/>
  <c r="T144" i="27"/>
  <c r="K144" i="27"/>
  <c r="L144" i="27" s="1"/>
  <c r="E144" i="27"/>
  <c r="AW143" i="27"/>
  <c r="AS143" i="27"/>
  <c r="AG143" i="27"/>
  <c r="T143" i="27"/>
  <c r="H143" i="27"/>
  <c r="I143" i="27" s="1"/>
  <c r="J143" i="27" s="1"/>
  <c r="E143" i="27"/>
  <c r="AW142" i="27"/>
  <c r="AV142" i="27"/>
  <c r="AS142" i="27"/>
  <c r="AG142" i="27"/>
  <c r="T142" i="27"/>
  <c r="H142" i="27"/>
  <c r="I142" i="27" s="1"/>
  <c r="J142" i="27" s="1"/>
  <c r="E142" i="27"/>
  <c r="AW141" i="27"/>
  <c r="AU141" i="27"/>
  <c r="AS141" i="27"/>
  <c r="AG141" i="27"/>
  <c r="H141" i="27"/>
  <c r="I141" i="27" s="1"/>
  <c r="J141" i="27" s="1"/>
  <c r="E141" i="27"/>
  <c r="H140" i="27" s="1"/>
  <c r="I140" i="27" s="1"/>
  <c r="J140" i="27" s="1"/>
  <c r="AW140" i="27"/>
  <c r="AS140" i="27"/>
  <c r="AG140" i="27"/>
  <c r="T140" i="27"/>
  <c r="K140" i="27"/>
  <c r="L140" i="27" s="1"/>
  <c r="E140" i="27"/>
  <c r="H139" i="27" s="1"/>
  <c r="I139" i="27" s="1"/>
  <c r="J139" i="27" s="1"/>
  <c r="AW139" i="27"/>
  <c r="AU139" i="27"/>
  <c r="AS139" i="27"/>
  <c r="AG139" i="27"/>
  <c r="T139" i="27"/>
  <c r="E139" i="27"/>
  <c r="H138" i="27" s="1"/>
  <c r="I138" i="27" s="1"/>
  <c r="J138" i="27" s="1"/>
  <c r="AW138" i="27"/>
  <c r="AU138" i="27"/>
  <c r="AS138" i="27"/>
  <c r="AG138" i="27"/>
  <c r="K138" i="27"/>
  <c r="L138" i="27" s="1"/>
  <c r="E138" i="27"/>
  <c r="B138" i="27"/>
  <c r="AV144" i="27" s="1"/>
  <c r="AW137" i="27"/>
  <c r="AV137" i="27"/>
  <c r="AS137" i="27"/>
  <c r="AG137" i="27"/>
  <c r="T137" i="27"/>
  <c r="K137" i="27"/>
  <c r="L137" i="27" s="1"/>
  <c r="H137" i="27"/>
  <c r="I137" i="27" s="1"/>
  <c r="J137" i="27" s="1"/>
  <c r="E137" i="27"/>
  <c r="B137" i="27"/>
  <c r="T138" i="27" s="1"/>
  <c r="AW136" i="27"/>
  <c r="AS136" i="27"/>
  <c r="AG136" i="27"/>
  <c r="T136" i="27"/>
  <c r="I136" i="27"/>
  <c r="J136" i="27" s="1"/>
  <c r="H136" i="27"/>
  <c r="B136" i="27"/>
  <c r="AU137" i="27" s="1"/>
  <c r="E133" i="27"/>
  <c r="AZ132" i="27"/>
  <c r="AW132" i="27"/>
  <c r="AS132" i="27"/>
  <c r="AG132" i="27"/>
  <c r="H132" i="27"/>
  <c r="I132" i="27" s="1"/>
  <c r="J132" i="27" s="1"/>
  <c r="E132" i="27"/>
  <c r="H131" i="27" s="1"/>
  <c r="I131" i="27" s="1"/>
  <c r="J131" i="27" s="1"/>
  <c r="AZ131" i="27"/>
  <c r="AW131" i="27"/>
  <c r="AS131" i="27"/>
  <c r="AG131" i="27"/>
  <c r="T131" i="27"/>
  <c r="E131" i="27"/>
  <c r="AZ130" i="27"/>
  <c r="AW130" i="27"/>
  <c r="AS130" i="27"/>
  <c r="AG130" i="27"/>
  <c r="K130" i="27"/>
  <c r="I130" i="27"/>
  <c r="J130" i="27" s="1"/>
  <c r="H130" i="27"/>
  <c r="E130" i="27"/>
  <c r="H129" i="27" s="1"/>
  <c r="I129" i="27" s="1"/>
  <c r="J129" i="27" s="1"/>
  <c r="AZ129" i="27"/>
  <c r="AW129" i="27"/>
  <c r="AS129" i="27"/>
  <c r="AG129" i="27"/>
  <c r="K129" i="27"/>
  <c r="L129" i="27" s="1"/>
  <c r="E129" i="27"/>
  <c r="AZ128" i="27"/>
  <c r="AW128" i="27"/>
  <c r="AU128" i="27"/>
  <c r="AS128" i="27"/>
  <c r="AG128" i="27"/>
  <c r="H128" i="27"/>
  <c r="I128" i="27" s="1"/>
  <c r="J128" i="27" s="1"/>
  <c r="E128" i="27"/>
  <c r="H127" i="27" s="1"/>
  <c r="I127" i="27" s="1"/>
  <c r="J127" i="27" s="1"/>
  <c r="AZ127" i="27"/>
  <c r="AW127" i="27"/>
  <c r="AU127" i="27"/>
  <c r="AS127" i="27"/>
  <c r="AG127" i="27"/>
  <c r="K127" i="27"/>
  <c r="L127" i="27" s="1"/>
  <c r="E127" i="27"/>
  <c r="H126" i="27" s="1"/>
  <c r="I126" i="27" s="1"/>
  <c r="J126" i="27" s="1"/>
  <c r="AZ126" i="27"/>
  <c r="AW126" i="27"/>
  <c r="AS126" i="27"/>
  <c r="AG126" i="27"/>
  <c r="T126" i="27"/>
  <c r="K126" i="27"/>
  <c r="L126" i="27" s="1"/>
  <c r="E126" i="27"/>
  <c r="AZ125" i="27"/>
  <c r="AW125" i="27"/>
  <c r="AV125" i="27"/>
  <c r="AU125" i="27"/>
  <c r="AS125" i="27"/>
  <c r="AG125" i="27"/>
  <c r="K125" i="27"/>
  <c r="L125" i="27" s="1"/>
  <c r="I125" i="27"/>
  <c r="J125" i="27" s="1"/>
  <c r="H125" i="27"/>
  <c r="E125" i="27"/>
  <c r="AZ124" i="27"/>
  <c r="AW124" i="27"/>
  <c r="AV124" i="27"/>
  <c r="AS124" i="27"/>
  <c r="AG124" i="27"/>
  <c r="K124" i="27"/>
  <c r="H124" i="27"/>
  <c r="I124" i="27" s="1"/>
  <c r="J124" i="27" s="1"/>
  <c r="E124" i="27"/>
  <c r="AZ123" i="27"/>
  <c r="AW123" i="27"/>
  <c r="AU123" i="27"/>
  <c r="AS123" i="27"/>
  <c r="AG123" i="27"/>
  <c r="H123" i="27"/>
  <c r="I123" i="27" s="1"/>
  <c r="J123" i="27" s="1"/>
  <c r="E123" i="27"/>
  <c r="H122" i="27" s="1"/>
  <c r="I122" i="27" s="1"/>
  <c r="J122" i="27" s="1"/>
  <c r="B123" i="27"/>
  <c r="AV129" i="27" s="1"/>
  <c r="AZ122" i="27"/>
  <c r="AW122" i="27"/>
  <c r="AU122" i="27"/>
  <c r="AS122" i="27"/>
  <c r="AG122" i="27"/>
  <c r="K122" i="27"/>
  <c r="L122" i="27" s="1"/>
  <c r="E122" i="27"/>
  <c r="H121" i="27" s="1"/>
  <c r="I121" i="27" s="1"/>
  <c r="J121" i="27" s="1"/>
  <c r="B122" i="27"/>
  <c r="T130" i="27" s="1"/>
  <c r="AZ121" i="27"/>
  <c r="AW121" i="27"/>
  <c r="AS121" i="27"/>
  <c r="AG121" i="27"/>
  <c r="T121" i="27"/>
  <c r="B121" i="27"/>
  <c r="AU124" i="27" s="1"/>
  <c r="E117" i="27"/>
  <c r="AW116" i="27"/>
  <c r="AV116" i="27"/>
  <c r="AS116" i="27"/>
  <c r="AG116" i="27"/>
  <c r="T116" i="27"/>
  <c r="K116" i="27"/>
  <c r="L116" i="27" s="1"/>
  <c r="I116" i="27"/>
  <c r="J116" i="27" s="1"/>
  <c r="H116" i="27"/>
  <c r="E116" i="27"/>
  <c r="AW115" i="27"/>
  <c r="AV115" i="27"/>
  <c r="AS115" i="27"/>
  <c r="AG115" i="27"/>
  <c r="I115" i="27"/>
  <c r="J115" i="27" s="1"/>
  <c r="H115" i="27"/>
  <c r="E115" i="27"/>
  <c r="H114" i="27" s="1"/>
  <c r="I114" i="27" s="1"/>
  <c r="J114" i="27" s="1"/>
  <c r="AW114" i="27"/>
  <c r="AS114" i="27"/>
  <c r="AG114" i="27"/>
  <c r="T114" i="27"/>
  <c r="K114" i="27"/>
  <c r="L114" i="27" s="1"/>
  <c r="E114" i="27"/>
  <c r="AW113" i="27"/>
  <c r="AV113" i="27"/>
  <c r="AU113" i="27"/>
  <c r="AS113" i="27"/>
  <c r="AG113" i="27"/>
  <c r="H113" i="27"/>
  <c r="I113" i="27" s="1"/>
  <c r="J113" i="27" s="1"/>
  <c r="E113" i="27"/>
  <c r="H112" i="27" s="1"/>
  <c r="AW112" i="27"/>
  <c r="AU112" i="27"/>
  <c r="AS112" i="27"/>
  <c r="AG112" i="27"/>
  <c r="K112" i="27"/>
  <c r="J112" i="27"/>
  <c r="I112" i="27"/>
  <c r="E112" i="27"/>
  <c r="AW111" i="27"/>
  <c r="AV111" i="27"/>
  <c r="AU111" i="27"/>
  <c r="AS111" i="27"/>
  <c r="AG111" i="27"/>
  <c r="K111" i="27"/>
  <c r="L111" i="27" s="1"/>
  <c r="R111" i="27" s="1"/>
  <c r="I111" i="27"/>
  <c r="J111" i="27" s="1"/>
  <c r="H111" i="27"/>
  <c r="E111" i="27"/>
  <c r="H110" i="27" s="1"/>
  <c r="I110" i="27" s="1"/>
  <c r="J110" i="27" s="1"/>
  <c r="AW110" i="27"/>
  <c r="AS110" i="27"/>
  <c r="AG110" i="27"/>
  <c r="T110" i="27"/>
  <c r="K110" i="27"/>
  <c r="L110" i="27" s="1"/>
  <c r="E110" i="27"/>
  <c r="AW109" i="27"/>
  <c r="AV109" i="27"/>
  <c r="AU109" i="27"/>
  <c r="AS109" i="27"/>
  <c r="AG109" i="27"/>
  <c r="I109" i="27"/>
  <c r="J109" i="27" s="1"/>
  <c r="H109" i="27"/>
  <c r="E109" i="27"/>
  <c r="H108" i="27" s="1"/>
  <c r="I108" i="27" s="1"/>
  <c r="J108" i="27" s="1"/>
  <c r="AW108" i="27"/>
  <c r="AV108" i="27"/>
  <c r="AU108" i="27"/>
  <c r="AS108" i="27"/>
  <c r="AG108" i="27"/>
  <c r="K108" i="27"/>
  <c r="L108" i="27" s="1"/>
  <c r="E108" i="27"/>
  <c r="AW107" i="27"/>
  <c r="AV107" i="27"/>
  <c r="AS107" i="27"/>
  <c r="AG107" i="27"/>
  <c r="K107" i="27"/>
  <c r="H107" i="27"/>
  <c r="I107" i="27" s="1"/>
  <c r="J107" i="27" s="1"/>
  <c r="E107" i="27"/>
  <c r="B107" i="27"/>
  <c r="AV114" i="27" s="1"/>
  <c r="AW106" i="27"/>
  <c r="AV106" i="27"/>
  <c r="AU106" i="27"/>
  <c r="AS106" i="27"/>
  <c r="AG106" i="27"/>
  <c r="H106" i="27"/>
  <c r="I106" i="27" s="1"/>
  <c r="J106" i="27" s="1"/>
  <c r="E106" i="27"/>
  <c r="B106" i="27"/>
  <c r="T112" i="27" s="1"/>
  <c r="AW105" i="27"/>
  <c r="AV105" i="27"/>
  <c r="AS105" i="27"/>
  <c r="AG105" i="27"/>
  <c r="T105" i="27"/>
  <c r="K105" i="27"/>
  <c r="L105" i="27" s="1"/>
  <c r="H105" i="27"/>
  <c r="I105" i="27" s="1"/>
  <c r="J105" i="27" s="1"/>
  <c r="B105" i="27"/>
  <c r="AU107" i="27" s="1"/>
  <c r="E101" i="27"/>
  <c r="AM100" i="27"/>
  <c r="AL100" i="27"/>
  <c r="H100" i="27"/>
  <c r="I100" i="27" s="1"/>
  <c r="J100" i="27" s="1"/>
  <c r="E100" i="27"/>
  <c r="H99" i="27" s="1"/>
  <c r="AM99" i="27"/>
  <c r="I99" i="27"/>
  <c r="J99" i="27" s="1"/>
  <c r="E99" i="27"/>
  <c r="AM98" i="27"/>
  <c r="T98" i="27"/>
  <c r="I98" i="27"/>
  <c r="J98" i="27" s="1"/>
  <c r="H98" i="27"/>
  <c r="E98" i="27"/>
  <c r="AM97" i="27"/>
  <c r="H97" i="27"/>
  <c r="I97" i="27" s="1"/>
  <c r="J97" i="27" s="1"/>
  <c r="E97" i="27"/>
  <c r="AM96" i="27"/>
  <c r="AL96" i="27"/>
  <c r="H96" i="27"/>
  <c r="I96" i="27" s="1"/>
  <c r="J96" i="27" s="1"/>
  <c r="E96" i="27"/>
  <c r="AM95" i="27"/>
  <c r="H95" i="27"/>
  <c r="I95" i="27" s="1"/>
  <c r="J95" i="27" s="1"/>
  <c r="E95" i="27"/>
  <c r="H94" i="27" s="1"/>
  <c r="AM94" i="27"/>
  <c r="AL94" i="27"/>
  <c r="I94" i="27"/>
  <c r="J94" i="27" s="1"/>
  <c r="E94" i="27"/>
  <c r="AM93" i="27"/>
  <c r="AL93" i="27"/>
  <c r="AK93" i="27"/>
  <c r="H93" i="27"/>
  <c r="I93" i="27" s="1"/>
  <c r="J93" i="27" s="1"/>
  <c r="E93" i="27"/>
  <c r="AM92" i="27"/>
  <c r="H92" i="27"/>
  <c r="I92" i="27" s="1"/>
  <c r="J92" i="27" s="1"/>
  <c r="E92" i="27"/>
  <c r="AM91" i="27"/>
  <c r="J91" i="27"/>
  <c r="H91" i="27"/>
  <c r="I91" i="27" s="1"/>
  <c r="E91" i="27"/>
  <c r="B91" i="27"/>
  <c r="AL99" i="27" s="1"/>
  <c r="AM90" i="27"/>
  <c r="AL90" i="27"/>
  <c r="H90" i="27"/>
  <c r="I90" i="27" s="1"/>
  <c r="J90" i="27" s="1"/>
  <c r="E90" i="27"/>
  <c r="B90" i="27"/>
  <c r="T94" i="27" s="1"/>
  <c r="AM89" i="27"/>
  <c r="AL89" i="27"/>
  <c r="T89" i="27"/>
  <c r="H89" i="27"/>
  <c r="I89" i="27" s="1"/>
  <c r="J89" i="27" s="1"/>
  <c r="B89" i="27"/>
  <c r="E85" i="27"/>
  <c r="H84" i="27" s="1"/>
  <c r="I84" i="27" s="1"/>
  <c r="J84" i="27" s="1"/>
  <c r="AT84" i="27"/>
  <c r="AP84" i="27"/>
  <c r="AA84" i="27"/>
  <c r="E84" i="27"/>
  <c r="H83" i="27" s="1"/>
  <c r="I83" i="27" s="1"/>
  <c r="J83" i="27" s="1"/>
  <c r="AT83" i="27"/>
  <c r="AP83" i="27"/>
  <c r="AA83" i="27"/>
  <c r="R83" i="27"/>
  <c r="K83" i="27"/>
  <c r="L83" i="27" s="1"/>
  <c r="E83" i="27"/>
  <c r="AT82" i="27"/>
  <c r="AP82" i="27"/>
  <c r="AA82" i="27"/>
  <c r="H82" i="27"/>
  <c r="I82" i="27" s="1"/>
  <c r="J82" i="27" s="1"/>
  <c r="E82" i="27"/>
  <c r="H81" i="27" s="1"/>
  <c r="AT81" i="27"/>
  <c r="AP81" i="27"/>
  <c r="AA81" i="27"/>
  <c r="I81" i="27"/>
  <c r="J81" i="27" s="1"/>
  <c r="E81" i="27"/>
  <c r="AT80" i="27"/>
  <c r="AR80" i="27"/>
  <c r="AP80" i="27"/>
  <c r="AA80" i="27"/>
  <c r="I80" i="27"/>
  <c r="J80" i="27" s="1"/>
  <c r="H80" i="27"/>
  <c r="E80" i="27"/>
  <c r="H79" i="27" s="1"/>
  <c r="I79" i="27" s="1"/>
  <c r="J79" i="27" s="1"/>
  <c r="AT79" i="27"/>
  <c r="AP79" i="27"/>
  <c r="AA79" i="27"/>
  <c r="T79" i="27"/>
  <c r="K79" i="27"/>
  <c r="L79" i="27" s="1"/>
  <c r="E79" i="27"/>
  <c r="AT78" i="27"/>
  <c r="AP78" i="27"/>
  <c r="AA78" i="27"/>
  <c r="H78" i="27"/>
  <c r="I78" i="27" s="1"/>
  <c r="J78" i="27" s="1"/>
  <c r="E78" i="27"/>
  <c r="AT77" i="27"/>
  <c r="AP77" i="27"/>
  <c r="AA77" i="27"/>
  <c r="K77" i="27"/>
  <c r="L77" i="27" s="1"/>
  <c r="H77" i="27"/>
  <c r="I77" i="27" s="1"/>
  <c r="J77" i="27" s="1"/>
  <c r="E77" i="27"/>
  <c r="AT76" i="27"/>
  <c r="AS76" i="27"/>
  <c r="AP76" i="27"/>
  <c r="AA76" i="27"/>
  <c r="H76" i="27"/>
  <c r="I76" i="27" s="1"/>
  <c r="J76" i="27" s="1"/>
  <c r="E76" i="27"/>
  <c r="AT75" i="27"/>
  <c r="AP75" i="27"/>
  <c r="AA75" i="27"/>
  <c r="T75" i="27"/>
  <c r="H75" i="27"/>
  <c r="I75" i="27" s="1"/>
  <c r="J75" i="27" s="1"/>
  <c r="E75" i="27"/>
  <c r="B75" i="27"/>
  <c r="AS83" i="27" s="1"/>
  <c r="AT74" i="27"/>
  <c r="AS74" i="27"/>
  <c r="AR74" i="27"/>
  <c r="AP74" i="27"/>
  <c r="AA74" i="27"/>
  <c r="T74" i="27"/>
  <c r="H74" i="27"/>
  <c r="I74" i="27" s="1"/>
  <c r="J74" i="27" s="1"/>
  <c r="E74" i="27"/>
  <c r="H73" i="27" s="1"/>
  <c r="I73" i="27" s="1"/>
  <c r="J73" i="27" s="1"/>
  <c r="B74" i="27"/>
  <c r="T81" i="27" s="1"/>
  <c r="AT73" i="27"/>
  <c r="AS73" i="27"/>
  <c r="AP73" i="27"/>
  <c r="AA73" i="27"/>
  <c r="T73" i="27"/>
  <c r="B73" i="27"/>
  <c r="AR76" i="27" s="1"/>
  <c r="E70" i="27"/>
  <c r="H69" i="27" s="1"/>
  <c r="I69" i="27" s="1"/>
  <c r="J69" i="27" s="1"/>
  <c r="AT69" i="27"/>
  <c r="AP69" i="27"/>
  <c r="AA69" i="27"/>
  <c r="T69" i="27"/>
  <c r="E69" i="27"/>
  <c r="AT68" i="27"/>
  <c r="AR68" i="27"/>
  <c r="AP68" i="27"/>
  <c r="AA68" i="27"/>
  <c r="H68" i="27"/>
  <c r="I68" i="27" s="1"/>
  <c r="J68" i="27" s="1"/>
  <c r="E68" i="27"/>
  <c r="H67" i="27" s="1"/>
  <c r="I67" i="27" s="1"/>
  <c r="J67" i="27" s="1"/>
  <c r="AT67" i="27"/>
  <c r="AP67" i="27"/>
  <c r="AA67" i="27"/>
  <c r="K67" i="27"/>
  <c r="L67" i="27" s="1"/>
  <c r="E67" i="27"/>
  <c r="H66" i="27" s="1"/>
  <c r="AT66" i="27"/>
  <c r="AP66" i="27"/>
  <c r="AA66" i="27"/>
  <c r="I66" i="27"/>
  <c r="J66" i="27" s="1"/>
  <c r="E66" i="27"/>
  <c r="AT65" i="27"/>
  <c r="AP65" i="27"/>
  <c r="AA65" i="27"/>
  <c r="I65" i="27"/>
  <c r="J65" i="27" s="1"/>
  <c r="H65" i="27"/>
  <c r="E65" i="27"/>
  <c r="AT64" i="27"/>
  <c r="AS64" i="27"/>
  <c r="AR64" i="27"/>
  <c r="AP64" i="27"/>
  <c r="AA64" i="27"/>
  <c r="H64" i="27"/>
  <c r="I64" i="27" s="1"/>
  <c r="J64" i="27" s="1"/>
  <c r="E64" i="27"/>
  <c r="H63" i="27" s="1"/>
  <c r="I63" i="27" s="1"/>
  <c r="J63" i="27" s="1"/>
  <c r="AT63" i="27"/>
  <c r="AP63" i="27"/>
  <c r="AA63" i="27"/>
  <c r="L63" i="27"/>
  <c r="K63" i="27"/>
  <c r="E63" i="27"/>
  <c r="AT62" i="27"/>
  <c r="AP62" i="27"/>
  <c r="AA62" i="27"/>
  <c r="H62" i="27"/>
  <c r="I62" i="27" s="1"/>
  <c r="J62" i="27" s="1"/>
  <c r="E62" i="27"/>
  <c r="H61" i="27" s="1"/>
  <c r="I61" i="27" s="1"/>
  <c r="J61" i="27" s="1"/>
  <c r="AT61" i="27"/>
  <c r="AP61" i="27"/>
  <c r="AA61" i="27"/>
  <c r="E61" i="27"/>
  <c r="AT60" i="27"/>
  <c r="AS60" i="27"/>
  <c r="AP60" i="27"/>
  <c r="AA60" i="27"/>
  <c r="T60" i="27"/>
  <c r="I60" i="27"/>
  <c r="J60" i="27" s="1"/>
  <c r="H60" i="27"/>
  <c r="E60" i="27"/>
  <c r="B60" i="27"/>
  <c r="AS66" i="27" s="1"/>
  <c r="AT59" i="27"/>
  <c r="AR59" i="27"/>
  <c r="AP59" i="27"/>
  <c r="AA59" i="27"/>
  <c r="I59" i="27"/>
  <c r="J59" i="27" s="1"/>
  <c r="H59" i="27"/>
  <c r="E59" i="27"/>
  <c r="H58" i="27" s="1"/>
  <c r="I58" i="27" s="1"/>
  <c r="J58" i="27" s="1"/>
  <c r="B59" i="27"/>
  <c r="T67" i="27" s="1"/>
  <c r="AT58" i="27"/>
  <c r="AS58" i="27"/>
  <c r="AP58" i="27"/>
  <c r="AA58" i="27"/>
  <c r="T58" i="27"/>
  <c r="L58" i="27"/>
  <c r="K58" i="27"/>
  <c r="B58" i="27"/>
  <c r="K69" i="27" s="1"/>
  <c r="L69" i="27" s="1"/>
  <c r="E54" i="27"/>
  <c r="AT53" i="27"/>
  <c r="AS53" i="27"/>
  <c r="AP53" i="27"/>
  <c r="AG53" i="27"/>
  <c r="AA53" i="27"/>
  <c r="I53" i="27"/>
  <c r="J53" i="27" s="1"/>
  <c r="H53" i="27"/>
  <c r="E53" i="27"/>
  <c r="H52" i="27" s="1"/>
  <c r="AT52" i="27"/>
  <c r="AP52" i="27"/>
  <c r="AG52" i="27"/>
  <c r="AA52" i="27"/>
  <c r="I52" i="27"/>
  <c r="J52" i="27" s="1"/>
  <c r="E52" i="27"/>
  <c r="H51" i="27" s="1"/>
  <c r="I51" i="27" s="1"/>
  <c r="J51" i="27" s="1"/>
  <c r="AT51" i="27"/>
  <c r="AP51" i="27"/>
  <c r="AG51" i="27"/>
  <c r="AA51" i="27"/>
  <c r="E51" i="27"/>
  <c r="AT50" i="27"/>
  <c r="AP50" i="27"/>
  <c r="AG50" i="27"/>
  <c r="AA50" i="27"/>
  <c r="I50" i="27"/>
  <c r="J50" i="27" s="1"/>
  <c r="H50" i="27"/>
  <c r="E50" i="27"/>
  <c r="AT49" i="27"/>
  <c r="AP49" i="27"/>
  <c r="AG49" i="27"/>
  <c r="AA49" i="27"/>
  <c r="H49" i="27"/>
  <c r="I49" i="27" s="1"/>
  <c r="J49" i="27" s="1"/>
  <c r="E49" i="27"/>
  <c r="AT48" i="27"/>
  <c r="AP48" i="27"/>
  <c r="AG48" i="27"/>
  <c r="AA48" i="27"/>
  <c r="I48" i="27"/>
  <c r="J48" i="27" s="1"/>
  <c r="H48" i="27"/>
  <c r="E48" i="27"/>
  <c r="AT47" i="27"/>
  <c r="AP47" i="27"/>
  <c r="AG47" i="27"/>
  <c r="AA47" i="27"/>
  <c r="H47" i="27"/>
  <c r="I47" i="27" s="1"/>
  <c r="J47" i="27" s="1"/>
  <c r="E47" i="27"/>
  <c r="AT46" i="27"/>
  <c r="AP46" i="27"/>
  <c r="AG46" i="27"/>
  <c r="AA46" i="27"/>
  <c r="H46" i="27"/>
  <c r="I46" i="27" s="1"/>
  <c r="J46" i="27" s="1"/>
  <c r="E46" i="27"/>
  <c r="H45" i="27" s="1"/>
  <c r="I45" i="27" s="1"/>
  <c r="J45" i="27" s="1"/>
  <c r="AT45" i="27"/>
  <c r="AP45" i="27"/>
  <c r="AG45" i="27"/>
  <c r="AA45" i="27"/>
  <c r="E45" i="27"/>
  <c r="AT44" i="27"/>
  <c r="AS44" i="27"/>
  <c r="AR44" i="27"/>
  <c r="AP44" i="27"/>
  <c r="AG44" i="27"/>
  <c r="AA44" i="27"/>
  <c r="H44" i="27"/>
  <c r="I44" i="27" s="1"/>
  <c r="J44" i="27" s="1"/>
  <c r="E44" i="27"/>
  <c r="H43" i="27" s="1"/>
  <c r="I43" i="27" s="1"/>
  <c r="J43" i="27" s="1"/>
  <c r="B44" i="27"/>
  <c r="AT43" i="27"/>
  <c r="AS43" i="27"/>
  <c r="AP43" i="27"/>
  <c r="AG43" i="27"/>
  <c r="AA43" i="27"/>
  <c r="K43" i="27"/>
  <c r="L43" i="27" s="1"/>
  <c r="E43" i="27"/>
  <c r="B43" i="27"/>
  <c r="T43" i="27" s="1"/>
  <c r="AT42" i="27"/>
  <c r="AP42" i="27"/>
  <c r="AG42" i="27"/>
  <c r="AA42" i="27"/>
  <c r="T42" i="27"/>
  <c r="J42" i="27"/>
  <c r="I42" i="27"/>
  <c r="H42" i="27"/>
  <c r="B42" i="27"/>
  <c r="AR52" i="27" s="1"/>
  <c r="E38" i="27"/>
  <c r="AT37" i="27"/>
  <c r="AP37" i="27"/>
  <c r="AA37" i="27"/>
  <c r="J37" i="27"/>
  <c r="I37" i="27"/>
  <c r="H37" i="27"/>
  <c r="E37" i="27"/>
  <c r="H36" i="27" s="1"/>
  <c r="I36" i="27" s="1"/>
  <c r="J36" i="27" s="1"/>
  <c r="AT36" i="27"/>
  <c r="AP36" i="27"/>
  <c r="AA36" i="27"/>
  <c r="K36" i="27"/>
  <c r="L36" i="27" s="1"/>
  <c r="E36" i="27"/>
  <c r="AT35" i="27"/>
  <c r="AP35" i="27"/>
  <c r="AA35" i="27"/>
  <c r="T35" i="27"/>
  <c r="I35" i="27"/>
  <c r="J35" i="27" s="1"/>
  <c r="H35" i="27"/>
  <c r="E35" i="27"/>
  <c r="AT34" i="27"/>
  <c r="AR34" i="27"/>
  <c r="AP34" i="27"/>
  <c r="AA34" i="27"/>
  <c r="T34" i="27"/>
  <c r="H34" i="27"/>
  <c r="I34" i="27" s="1"/>
  <c r="J34" i="27" s="1"/>
  <c r="E34" i="27"/>
  <c r="H33" i="27" s="1"/>
  <c r="I33" i="27" s="1"/>
  <c r="J33" i="27" s="1"/>
  <c r="AT33" i="27"/>
  <c r="AS33" i="27"/>
  <c r="AR33" i="27"/>
  <c r="AP33" i="27"/>
  <c r="AA33" i="27"/>
  <c r="K33" i="27"/>
  <c r="L33" i="27" s="1"/>
  <c r="E33" i="27"/>
  <c r="H32" i="27" s="1"/>
  <c r="I32" i="27" s="1"/>
  <c r="J32" i="27" s="1"/>
  <c r="AT32" i="27"/>
  <c r="AP32" i="27"/>
  <c r="AA32" i="27"/>
  <c r="K32" i="27"/>
  <c r="L32" i="27" s="1"/>
  <c r="E32" i="27"/>
  <c r="AT31" i="27"/>
  <c r="AP31" i="27"/>
  <c r="AA31" i="27"/>
  <c r="T31" i="27"/>
  <c r="I31" i="27"/>
  <c r="J31" i="27" s="1"/>
  <c r="H31" i="27"/>
  <c r="E31" i="27"/>
  <c r="AT30" i="27"/>
  <c r="AR30" i="27"/>
  <c r="AP30" i="27"/>
  <c r="AA30" i="27"/>
  <c r="T30" i="27"/>
  <c r="H30" i="27"/>
  <c r="I30" i="27" s="1"/>
  <c r="J30" i="27" s="1"/>
  <c r="E30" i="27"/>
  <c r="AT29" i="27"/>
  <c r="AS29" i="27"/>
  <c r="AP29" i="27"/>
  <c r="AA29" i="27"/>
  <c r="T29" i="27"/>
  <c r="L29" i="27"/>
  <c r="K29" i="27"/>
  <c r="H29" i="27"/>
  <c r="I29" i="27" s="1"/>
  <c r="J29" i="27" s="1"/>
  <c r="E29" i="27"/>
  <c r="H28" i="27" s="1"/>
  <c r="I28" i="27" s="1"/>
  <c r="J28" i="27" s="1"/>
  <c r="AT28" i="27"/>
  <c r="AP28" i="27"/>
  <c r="AA28" i="27"/>
  <c r="E28" i="27"/>
  <c r="B28" i="27"/>
  <c r="AS36" i="27" s="1"/>
  <c r="AT27" i="27"/>
  <c r="AP27" i="27"/>
  <c r="AA27" i="27"/>
  <c r="T27" i="27"/>
  <c r="H27" i="27"/>
  <c r="I27" i="27" s="1"/>
  <c r="J27" i="27" s="1"/>
  <c r="E27" i="27"/>
  <c r="B27" i="27"/>
  <c r="T37" i="27" s="1"/>
  <c r="AT26" i="27"/>
  <c r="AP26" i="27"/>
  <c r="AA26" i="27"/>
  <c r="J26" i="27"/>
  <c r="I26" i="27"/>
  <c r="H26" i="27"/>
  <c r="B26" i="27"/>
  <c r="AR29" i="27" s="1"/>
  <c r="E148" i="26"/>
  <c r="AW147" i="26"/>
  <c r="AS147" i="26"/>
  <c r="AG147" i="26"/>
  <c r="T147" i="26"/>
  <c r="H147" i="26"/>
  <c r="I147" i="26" s="1"/>
  <c r="J147" i="26" s="1"/>
  <c r="E147" i="26"/>
  <c r="AW146" i="26"/>
  <c r="AS146" i="26"/>
  <c r="AG146" i="26"/>
  <c r="T146" i="26"/>
  <c r="H146" i="26"/>
  <c r="I146" i="26" s="1"/>
  <c r="J146" i="26" s="1"/>
  <c r="E146" i="26"/>
  <c r="H145" i="26" s="1"/>
  <c r="I145" i="26" s="1"/>
  <c r="J145" i="26" s="1"/>
  <c r="AW145" i="26"/>
  <c r="AV145" i="26"/>
  <c r="AU145" i="26"/>
  <c r="AS145" i="26"/>
  <c r="AG145" i="26"/>
  <c r="K145" i="26"/>
  <c r="L145" i="26" s="1"/>
  <c r="E145" i="26"/>
  <c r="H144" i="26" s="1"/>
  <c r="I144" i="26" s="1"/>
  <c r="J144" i="26" s="1"/>
  <c r="AW144" i="26"/>
  <c r="AS144" i="26"/>
  <c r="AG144" i="26"/>
  <c r="K144" i="26"/>
  <c r="L144" i="26" s="1"/>
  <c r="E144" i="26"/>
  <c r="AW143" i="26"/>
  <c r="AS143" i="26"/>
  <c r="AG143" i="26"/>
  <c r="T143" i="26"/>
  <c r="I143" i="26"/>
  <c r="J143" i="26" s="1"/>
  <c r="H143" i="26"/>
  <c r="E143" i="26"/>
  <c r="AW142" i="26"/>
  <c r="AU142" i="26"/>
  <c r="AS142" i="26"/>
  <c r="AG142" i="26"/>
  <c r="T142" i="26"/>
  <c r="H142" i="26"/>
  <c r="I142" i="26" s="1"/>
  <c r="J142" i="26" s="1"/>
  <c r="E142" i="26"/>
  <c r="H141" i="26" s="1"/>
  <c r="I141" i="26" s="1"/>
  <c r="J141" i="26" s="1"/>
  <c r="AW141" i="26"/>
  <c r="AV141" i="26"/>
  <c r="AU141" i="26"/>
  <c r="AS141" i="26"/>
  <c r="AG141" i="26"/>
  <c r="K141" i="26"/>
  <c r="L141" i="26" s="1"/>
  <c r="E141" i="26"/>
  <c r="H140" i="26" s="1"/>
  <c r="I140" i="26" s="1"/>
  <c r="J140" i="26" s="1"/>
  <c r="AW140" i="26"/>
  <c r="AS140" i="26"/>
  <c r="AG140" i="26"/>
  <c r="L140" i="26"/>
  <c r="K140" i="26"/>
  <c r="E140" i="26"/>
  <c r="AW139" i="26"/>
  <c r="AS139" i="26"/>
  <c r="AG139" i="26"/>
  <c r="J139" i="26"/>
  <c r="I139" i="26"/>
  <c r="H139" i="26"/>
  <c r="E139" i="26"/>
  <c r="AW138" i="26"/>
  <c r="AV138" i="26"/>
  <c r="AU138" i="26"/>
  <c r="AS138" i="26"/>
  <c r="AG138" i="26"/>
  <c r="H138" i="26"/>
  <c r="I138" i="26" s="1"/>
  <c r="J138" i="26" s="1"/>
  <c r="E138" i="26"/>
  <c r="H137" i="26" s="1"/>
  <c r="I137" i="26" s="1"/>
  <c r="J137" i="26" s="1"/>
  <c r="B138" i="26"/>
  <c r="AV144" i="26" s="1"/>
  <c r="AW137" i="26"/>
  <c r="AV137" i="26"/>
  <c r="AU137" i="26"/>
  <c r="AS137" i="26"/>
  <c r="AG137" i="26"/>
  <c r="L137" i="26"/>
  <c r="R137" i="26" s="1"/>
  <c r="K137" i="26"/>
  <c r="E137" i="26"/>
  <c r="B137" i="26"/>
  <c r="T138" i="26" s="1"/>
  <c r="AW136" i="26"/>
  <c r="AV136" i="26"/>
  <c r="AS136" i="26"/>
  <c r="AG136" i="26"/>
  <c r="T136" i="26"/>
  <c r="K136" i="26"/>
  <c r="L136" i="26" s="1"/>
  <c r="H136" i="26"/>
  <c r="I136" i="26" s="1"/>
  <c r="J136" i="26" s="1"/>
  <c r="B136" i="26"/>
  <c r="K147" i="26" s="1"/>
  <c r="L147" i="26" s="1"/>
  <c r="E133" i="26"/>
  <c r="AZ132" i="26"/>
  <c r="AW132" i="26"/>
  <c r="AU132" i="26"/>
  <c r="AS132" i="26"/>
  <c r="AG132" i="26"/>
  <c r="K132" i="26"/>
  <c r="H132" i="26"/>
  <c r="I132" i="26" s="1"/>
  <c r="J132" i="26" s="1"/>
  <c r="E132" i="26"/>
  <c r="H131" i="26" s="1"/>
  <c r="I131" i="26" s="1"/>
  <c r="J131" i="26" s="1"/>
  <c r="AZ131" i="26"/>
  <c r="AW131" i="26"/>
  <c r="AS131" i="26"/>
  <c r="AG131" i="26"/>
  <c r="E131" i="26"/>
  <c r="AZ130" i="26"/>
  <c r="AW130" i="26"/>
  <c r="AV130" i="26"/>
  <c r="AU130" i="26"/>
  <c r="AS130" i="26"/>
  <c r="AG130" i="26"/>
  <c r="H130" i="26"/>
  <c r="I130" i="26" s="1"/>
  <c r="J130" i="26" s="1"/>
  <c r="E130" i="26"/>
  <c r="H129" i="26" s="1"/>
  <c r="I129" i="26" s="1"/>
  <c r="AZ129" i="26"/>
  <c r="AW129" i="26"/>
  <c r="AS129" i="26"/>
  <c r="AG129" i="26"/>
  <c r="J129" i="26"/>
  <c r="E129" i="26"/>
  <c r="H128" i="26" s="1"/>
  <c r="I128" i="26" s="1"/>
  <c r="J128" i="26" s="1"/>
  <c r="AZ128" i="26"/>
  <c r="AW128" i="26"/>
  <c r="AS128" i="26"/>
  <c r="AG128" i="26"/>
  <c r="E128" i="26"/>
  <c r="H127" i="26" s="1"/>
  <c r="I127" i="26" s="1"/>
  <c r="AZ127" i="26"/>
  <c r="AW127" i="26"/>
  <c r="AS127" i="26"/>
  <c r="AG127" i="26"/>
  <c r="J127" i="26"/>
  <c r="E127" i="26"/>
  <c r="H126" i="26" s="1"/>
  <c r="I126" i="26" s="1"/>
  <c r="J126" i="26" s="1"/>
  <c r="AZ126" i="26"/>
  <c r="AW126" i="26"/>
  <c r="AS126" i="26"/>
  <c r="AG126" i="26"/>
  <c r="E126" i="26"/>
  <c r="AZ125" i="26"/>
  <c r="AW125" i="26"/>
  <c r="AS125" i="26"/>
  <c r="AG125" i="26"/>
  <c r="H125" i="26"/>
  <c r="I125" i="26" s="1"/>
  <c r="J125" i="26" s="1"/>
  <c r="E125" i="26"/>
  <c r="H124" i="26" s="1"/>
  <c r="AZ124" i="26"/>
  <c r="AW124" i="26"/>
  <c r="AV124" i="26"/>
  <c r="AS124" i="26"/>
  <c r="AG124" i="26"/>
  <c r="I124" i="26"/>
  <c r="J124" i="26" s="1"/>
  <c r="E124" i="26"/>
  <c r="H123" i="26" s="1"/>
  <c r="I123" i="26" s="1"/>
  <c r="J123" i="26" s="1"/>
  <c r="AZ123" i="26"/>
  <c r="AW123" i="26"/>
  <c r="AS123" i="26"/>
  <c r="AG123" i="26"/>
  <c r="E123" i="26"/>
  <c r="B123" i="26"/>
  <c r="AV129" i="26" s="1"/>
  <c r="AZ122" i="26"/>
  <c r="AW122" i="26"/>
  <c r="AU122" i="26"/>
  <c r="AS122" i="26"/>
  <c r="AG122" i="26"/>
  <c r="J122" i="26"/>
  <c r="I122" i="26"/>
  <c r="H122" i="26"/>
  <c r="E122" i="26"/>
  <c r="H121" i="26" s="1"/>
  <c r="I121" i="26" s="1"/>
  <c r="J121" i="26" s="1"/>
  <c r="B122" i="26"/>
  <c r="AZ121" i="26"/>
  <c r="AW121" i="26"/>
  <c r="AS121" i="26"/>
  <c r="AG121" i="26"/>
  <c r="K121" i="26"/>
  <c r="B121" i="26"/>
  <c r="K126" i="26" s="1"/>
  <c r="E117" i="26"/>
  <c r="AW116" i="26"/>
  <c r="AS116" i="26"/>
  <c r="AG116" i="26"/>
  <c r="H116" i="26"/>
  <c r="I116" i="26" s="1"/>
  <c r="J116" i="26" s="1"/>
  <c r="E116" i="26"/>
  <c r="H115" i="26" s="1"/>
  <c r="I115" i="26" s="1"/>
  <c r="J115" i="26" s="1"/>
  <c r="AW115" i="26"/>
  <c r="AU115" i="26"/>
  <c r="AS115" i="26"/>
  <c r="AG115" i="26"/>
  <c r="E115" i="26"/>
  <c r="AW114" i="26"/>
  <c r="AV114" i="26"/>
  <c r="AS114" i="26"/>
  <c r="AG114" i="26"/>
  <c r="H114" i="26"/>
  <c r="I114" i="26" s="1"/>
  <c r="J114" i="26" s="1"/>
  <c r="E114" i="26"/>
  <c r="AW113" i="26"/>
  <c r="AS113" i="26"/>
  <c r="AG113" i="26"/>
  <c r="H113" i="26"/>
  <c r="I113" i="26" s="1"/>
  <c r="J113" i="26" s="1"/>
  <c r="E113" i="26"/>
  <c r="AW112" i="26"/>
  <c r="AV112" i="26"/>
  <c r="AS112" i="26"/>
  <c r="AG112" i="26"/>
  <c r="H112" i="26"/>
  <c r="I112" i="26" s="1"/>
  <c r="J112" i="26" s="1"/>
  <c r="E112" i="26"/>
  <c r="H111" i="26" s="1"/>
  <c r="I111" i="26" s="1"/>
  <c r="J111" i="26" s="1"/>
  <c r="AW111" i="26"/>
  <c r="AV111" i="26"/>
  <c r="AS111" i="26"/>
  <c r="AG111" i="26"/>
  <c r="E111" i="26"/>
  <c r="AW110" i="26"/>
  <c r="AV110" i="26"/>
  <c r="AS110" i="26"/>
  <c r="AG110" i="26"/>
  <c r="H110" i="26"/>
  <c r="I110" i="26" s="1"/>
  <c r="J110" i="26" s="1"/>
  <c r="E110" i="26"/>
  <c r="AW109" i="26"/>
  <c r="AS109" i="26"/>
  <c r="AG109" i="26"/>
  <c r="H109" i="26"/>
  <c r="I109" i="26" s="1"/>
  <c r="J109" i="26" s="1"/>
  <c r="E109" i="26"/>
  <c r="AW108" i="26"/>
  <c r="AV108" i="26"/>
  <c r="AS108" i="26"/>
  <c r="AG108" i="26"/>
  <c r="H108" i="26"/>
  <c r="I108" i="26" s="1"/>
  <c r="J108" i="26" s="1"/>
  <c r="E108" i="26"/>
  <c r="AW107" i="26"/>
  <c r="AV107" i="26"/>
  <c r="AS107" i="26"/>
  <c r="AG107" i="26"/>
  <c r="I107" i="26"/>
  <c r="J107" i="26" s="1"/>
  <c r="H107" i="26"/>
  <c r="E107" i="26"/>
  <c r="H106" i="26" s="1"/>
  <c r="I106" i="26" s="1"/>
  <c r="J106" i="26" s="1"/>
  <c r="B107" i="26"/>
  <c r="AV106" i="26" s="1"/>
  <c r="AW106" i="26"/>
  <c r="AS106" i="26"/>
  <c r="AG106" i="26"/>
  <c r="T106" i="26"/>
  <c r="E106" i="26"/>
  <c r="B106" i="26"/>
  <c r="T116" i="26" s="1"/>
  <c r="AW105" i="26"/>
  <c r="AV105" i="26"/>
  <c r="AU105" i="26"/>
  <c r="AS105" i="26"/>
  <c r="AG105" i="26"/>
  <c r="T105" i="26"/>
  <c r="H105" i="26"/>
  <c r="I105" i="26" s="1"/>
  <c r="J105" i="26" s="1"/>
  <c r="B105" i="26"/>
  <c r="AU112" i="26" s="1"/>
  <c r="E101" i="26"/>
  <c r="H100" i="26" s="1"/>
  <c r="I100" i="26" s="1"/>
  <c r="AM100" i="26"/>
  <c r="K100" i="26"/>
  <c r="L100" i="26" s="1"/>
  <c r="J100" i="26"/>
  <c r="E100" i="26"/>
  <c r="H99" i="26" s="1"/>
  <c r="I99" i="26" s="1"/>
  <c r="AM99" i="26"/>
  <c r="J99" i="26"/>
  <c r="E99" i="26"/>
  <c r="AM98" i="26"/>
  <c r="H98" i="26"/>
  <c r="I98" i="26" s="1"/>
  <c r="J98" i="26" s="1"/>
  <c r="E98" i="26"/>
  <c r="H97" i="26" s="1"/>
  <c r="I97" i="26" s="1"/>
  <c r="J97" i="26" s="1"/>
  <c r="AM97" i="26"/>
  <c r="T97" i="26"/>
  <c r="E97" i="26"/>
  <c r="AM96" i="26"/>
  <c r="H96" i="26"/>
  <c r="I96" i="26" s="1"/>
  <c r="J96" i="26" s="1"/>
  <c r="E96" i="26"/>
  <c r="AM95" i="26"/>
  <c r="AL95" i="26"/>
  <c r="AK95" i="26"/>
  <c r="T95" i="26"/>
  <c r="H95" i="26"/>
  <c r="I95" i="26" s="1"/>
  <c r="J95" i="26" s="1"/>
  <c r="E95" i="26"/>
  <c r="AM94" i="26"/>
  <c r="H94" i="26"/>
  <c r="I94" i="26" s="1"/>
  <c r="J94" i="26" s="1"/>
  <c r="E94" i="26"/>
  <c r="H93" i="26" s="1"/>
  <c r="I93" i="26" s="1"/>
  <c r="J93" i="26" s="1"/>
  <c r="AM93" i="26"/>
  <c r="AL93" i="26"/>
  <c r="T93" i="26"/>
  <c r="K93" i="26"/>
  <c r="L93" i="26" s="1"/>
  <c r="E93" i="26"/>
  <c r="H92" i="26" s="1"/>
  <c r="AM92" i="26"/>
  <c r="AK92" i="26"/>
  <c r="I92" i="26"/>
  <c r="J92" i="26" s="1"/>
  <c r="E92" i="26"/>
  <c r="H91" i="26" s="1"/>
  <c r="I91" i="26" s="1"/>
  <c r="J91" i="26" s="1"/>
  <c r="AM91" i="26"/>
  <c r="K91" i="26"/>
  <c r="L91" i="26" s="1"/>
  <c r="E91" i="26"/>
  <c r="B91" i="26"/>
  <c r="AL100" i="26" s="1"/>
  <c r="AM90" i="26"/>
  <c r="T90" i="26"/>
  <c r="J90" i="26"/>
  <c r="H90" i="26"/>
  <c r="I90" i="26" s="1"/>
  <c r="E90" i="26"/>
  <c r="B90" i="26"/>
  <c r="T94" i="26" s="1"/>
  <c r="AM89" i="26"/>
  <c r="AK89" i="26"/>
  <c r="T89" i="26"/>
  <c r="O89" i="26"/>
  <c r="K89" i="26"/>
  <c r="L89" i="26" s="1"/>
  <c r="R89" i="26" s="1"/>
  <c r="H89" i="26"/>
  <c r="I89" i="26" s="1"/>
  <c r="J89" i="26" s="1"/>
  <c r="B89" i="26"/>
  <c r="K98" i="26" s="1"/>
  <c r="L98" i="26" s="1"/>
  <c r="E85" i="26"/>
  <c r="AT84" i="26"/>
  <c r="AP84" i="26"/>
  <c r="AA84" i="26"/>
  <c r="K84" i="26"/>
  <c r="H84" i="26"/>
  <c r="I84" i="26" s="1"/>
  <c r="J84" i="26" s="1"/>
  <c r="E84" i="26"/>
  <c r="H83" i="26" s="1"/>
  <c r="I83" i="26" s="1"/>
  <c r="J83" i="26" s="1"/>
  <c r="AT83" i="26"/>
  <c r="AP83" i="26"/>
  <c r="AA83" i="26"/>
  <c r="E83" i="26"/>
  <c r="AT82" i="26"/>
  <c r="AP82" i="26"/>
  <c r="AA82" i="26"/>
  <c r="I82" i="26"/>
  <c r="J82" i="26" s="1"/>
  <c r="H82" i="26"/>
  <c r="E82" i="26"/>
  <c r="AT81" i="26"/>
  <c r="AS81" i="26"/>
  <c r="AR81" i="26"/>
  <c r="AP81" i="26"/>
  <c r="AA81" i="26"/>
  <c r="H81" i="26"/>
  <c r="I81" i="26" s="1"/>
  <c r="J81" i="26" s="1"/>
  <c r="E81" i="26"/>
  <c r="H80" i="26" s="1"/>
  <c r="I80" i="26" s="1"/>
  <c r="J80" i="26" s="1"/>
  <c r="AT80" i="26"/>
  <c r="AP80" i="26"/>
  <c r="AA80" i="26"/>
  <c r="L80" i="26"/>
  <c r="K80" i="26"/>
  <c r="E80" i="26"/>
  <c r="H79" i="26" s="1"/>
  <c r="I79" i="26" s="1"/>
  <c r="J79" i="26" s="1"/>
  <c r="AT79" i="26"/>
  <c r="AP79" i="26"/>
  <c r="AA79" i="26"/>
  <c r="E79" i="26"/>
  <c r="AT78" i="26"/>
  <c r="AP78" i="26"/>
  <c r="AA78" i="26"/>
  <c r="I78" i="26"/>
  <c r="J78" i="26" s="1"/>
  <c r="H78" i="26"/>
  <c r="E78" i="26"/>
  <c r="AT77" i="26"/>
  <c r="AS77" i="26"/>
  <c r="AR77" i="26"/>
  <c r="AP77" i="26"/>
  <c r="AA77" i="26"/>
  <c r="I77" i="26"/>
  <c r="J77" i="26" s="1"/>
  <c r="H77" i="26"/>
  <c r="E77" i="26"/>
  <c r="H76" i="26" s="1"/>
  <c r="I76" i="26" s="1"/>
  <c r="J76" i="26" s="1"/>
  <c r="AT76" i="26"/>
  <c r="AR76" i="26"/>
  <c r="AP76" i="26"/>
  <c r="AA76" i="26"/>
  <c r="L76" i="26"/>
  <c r="R76" i="26" s="1"/>
  <c r="K76" i="26"/>
  <c r="E76" i="26"/>
  <c r="H75" i="26" s="1"/>
  <c r="I75" i="26" s="1"/>
  <c r="AT75" i="26"/>
  <c r="AP75" i="26"/>
  <c r="AA75" i="26"/>
  <c r="K75" i="26"/>
  <c r="J75" i="26"/>
  <c r="E75" i="26"/>
  <c r="B75" i="26"/>
  <c r="AS78" i="26" s="1"/>
  <c r="AT74" i="26"/>
  <c r="AP74" i="26"/>
  <c r="AA74" i="26"/>
  <c r="K74" i="26"/>
  <c r="J74" i="26"/>
  <c r="I74" i="26"/>
  <c r="H74" i="26"/>
  <c r="E74" i="26"/>
  <c r="B74" i="26"/>
  <c r="AT73" i="26"/>
  <c r="AS73" i="26"/>
  <c r="AP73" i="26"/>
  <c r="AA73" i="26"/>
  <c r="K73" i="26"/>
  <c r="H73" i="26"/>
  <c r="I73" i="26" s="1"/>
  <c r="J73" i="26" s="1"/>
  <c r="B73" i="26"/>
  <c r="AR80" i="26" s="1"/>
  <c r="E70" i="26"/>
  <c r="H69" i="26" s="1"/>
  <c r="I69" i="26" s="1"/>
  <c r="J69" i="26" s="1"/>
  <c r="AT69" i="26"/>
  <c r="AP69" i="26"/>
  <c r="AA69" i="26"/>
  <c r="R69" i="26"/>
  <c r="K69" i="26"/>
  <c r="L69" i="26" s="1"/>
  <c r="E69" i="26"/>
  <c r="AT68" i="26"/>
  <c r="AP68" i="26"/>
  <c r="AA68" i="26"/>
  <c r="T68" i="26"/>
  <c r="K68" i="26"/>
  <c r="L68" i="26" s="1"/>
  <c r="J68" i="26"/>
  <c r="I68" i="26"/>
  <c r="H68" i="26"/>
  <c r="E68" i="26"/>
  <c r="AT67" i="26"/>
  <c r="AR67" i="26"/>
  <c r="AP67" i="26"/>
  <c r="AA67" i="26"/>
  <c r="I67" i="26"/>
  <c r="J67" i="26" s="1"/>
  <c r="H67" i="26"/>
  <c r="E67" i="26"/>
  <c r="H66" i="26" s="1"/>
  <c r="I66" i="26" s="1"/>
  <c r="J66" i="26" s="1"/>
  <c r="AT66" i="26"/>
  <c r="AR66" i="26"/>
  <c r="AP66" i="26"/>
  <c r="AA66" i="26"/>
  <c r="K66" i="26"/>
  <c r="L66" i="26" s="1"/>
  <c r="E66" i="26"/>
  <c r="H65" i="26" s="1"/>
  <c r="I65" i="26" s="1"/>
  <c r="J65" i="26" s="1"/>
  <c r="AT65" i="26"/>
  <c r="AR65" i="26"/>
  <c r="AP65" i="26"/>
  <c r="AA65" i="26"/>
  <c r="T65" i="26"/>
  <c r="K65" i="26"/>
  <c r="L65" i="26" s="1"/>
  <c r="E65" i="26"/>
  <c r="H64" i="26" s="1"/>
  <c r="I64" i="26" s="1"/>
  <c r="J64" i="26" s="1"/>
  <c r="AT64" i="26"/>
  <c r="AP64" i="26"/>
  <c r="AA64" i="26"/>
  <c r="K64" i="26"/>
  <c r="L64" i="26" s="1"/>
  <c r="E64" i="26"/>
  <c r="AT63" i="26"/>
  <c r="AR63" i="26"/>
  <c r="AP63" i="26"/>
  <c r="AA63" i="26"/>
  <c r="J63" i="26"/>
  <c r="I63" i="26"/>
  <c r="H63" i="26"/>
  <c r="E63" i="26"/>
  <c r="AT62" i="26"/>
  <c r="AR62" i="26"/>
  <c r="AP62" i="26"/>
  <c r="AA62" i="26"/>
  <c r="H62" i="26"/>
  <c r="I62" i="26" s="1"/>
  <c r="J62" i="26" s="1"/>
  <c r="E62" i="26"/>
  <c r="AT61" i="26"/>
  <c r="AR61" i="26"/>
  <c r="AP61" i="26"/>
  <c r="AA61" i="26"/>
  <c r="T61" i="26"/>
  <c r="H61" i="26"/>
  <c r="I61" i="26" s="1"/>
  <c r="J61" i="26" s="1"/>
  <c r="E61" i="26"/>
  <c r="H60" i="26" s="1"/>
  <c r="I60" i="26" s="1"/>
  <c r="J60" i="26" s="1"/>
  <c r="AT60" i="26"/>
  <c r="AR60" i="26"/>
  <c r="AP60" i="26"/>
  <c r="AA60" i="26"/>
  <c r="K60" i="26"/>
  <c r="E60" i="26"/>
  <c r="H59" i="26" s="1"/>
  <c r="I59" i="26" s="1"/>
  <c r="J59" i="26" s="1"/>
  <c r="B60" i="26"/>
  <c r="AT59" i="26"/>
  <c r="AP59" i="26"/>
  <c r="AA59" i="26"/>
  <c r="L59" i="26"/>
  <c r="K59" i="26"/>
  <c r="E59" i="26"/>
  <c r="B59" i="26"/>
  <c r="T67" i="26" s="1"/>
  <c r="AT58" i="26"/>
  <c r="AP58" i="26"/>
  <c r="AA58" i="26"/>
  <c r="K58" i="26"/>
  <c r="L58" i="26" s="1"/>
  <c r="O58" i="26" s="1"/>
  <c r="H58" i="26"/>
  <c r="I58" i="26" s="1"/>
  <c r="J58" i="26" s="1"/>
  <c r="B58" i="26"/>
  <c r="K61" i="26" s="1"/>
  <c r="L61" i="26" s="1"/>
  <c r="E54" i="26"/>
  <c r="AT53" i="26"/>
  <c r="AR53" i="26"/>
  <c r="AP53" i="26"/>
  <c r="AG53" i="26"/>
  <c r="AA53" i="26"/>
  <c r="H53" i="26"/>
  <c r="I53" i="26" s="1"/>
  <c r="J53" i="26" s="1"/>
  <c r="E53" i="26"/>
  <c r="H52" i="26" s="1"/>
  <c r="I52" i="26" s="1"/>
  <c r="J52" i="26" s="1"/>
  <c r="AT52" i="26"/>
  <c r="AP52" i="26"/>
  <c r="AG52" i="26"/>
  <c r="AA52" i="26"/>
  <c r="K52" i="26"/>
  <c r="E52" i="26"/>
  <c r="H51" i="26" s="1"/>
  <c r="I51" i="26" s="1"/>
  <c r="J51" i="26" s="1"/>
  <c r="AT51" i="26"/>
  <c r="AP51" i="26"/>
  <c r="AG51" i="26"/>
  <c r="AA51" i="26"/>
  <c r="E51" i="26"/>
  <c r="AT50" i="26"/>
  <c r="AR50" i="26"/>
  <c r="AP50" i="26"/>
  <c r="AG50" i="26"/>
  <c r="AA50" i="26"/>
  <c r="H50" i="26"/>
  <c r="I50" i="26" s="1"/>
  <c r="J50" i="26" s="1"/>
  <c r="E50" i="26"/>
  <c r="H49" i="26" s="1"/>
  <c r="I49" i="26" s="1"/>
  <c r="J49" i="26" s="1"/>
  <c r="AT49" i="26"/>
  <c r="AP49" i="26"/>
  <c r="AG49" i="26"/>
  <c r="AA49" i="26"/>
  <c r="E49" i="26"/>
  <c r="H48" i="26" s="1"/>
  <c r="I48" i="26" s="1"/>
  <c r="J48" i="26" s="1"/>
  <c r="AT48" i="26"/>
  <c r="AP48" i="26"/>
  <c r="AG48" i="26"/>
  <c r="AA48" i="26"/>
  <c r="K48" i="26"/>
  <c r="L48" i="26" s="1"/>
  <c r="E48" i="26"/>
  <c r="H47" i="26" s="1"/>
  <c r="I47" i="26" s="1"/>
  <c r="J47" i="26" s="1"/>
  <c r="AT47" i="26"/>
  <c r="AP47" i="26"/>
  <c r="AG47" i="26"/>
  <c r="AA47" i="26"/>
  <c r="E47" i="26"/>
  <c r="H46" i="26" s="1"/>
  <c r="I46" i="26" s="1"/>
  <c r="J46" i="26" s="1"/>
  <c r="AT46" i="26"/>
  <c r="AP46" i="26"/>
  <c r="AG46" i="26"/>
  <c r="AA46" i="26"/>
  <c r="K46" i="26"/>
  <c r="E46" i="26"/>
  <c r="H45" i="26" s="1"/>
  <c r="I45" i="26" s="1"/>
  <c r="J45" i="26" s="1"/>
  <c r="AT45" i="26"/>
  <c r="AP45" i="26"/>
  <c r="AG45" i="26"/>
  <c r="AA45" i="26"/>
  <c r="K45" i="26"/>
  <c r="L45" i="26" s="1"/>
  <c r="E45" i="26"/>
  <c r="H44" i="26" s="1"/>
  <c r="I44" i="26" s="1"/>
  <c r="J44" i="26" s="1"/>
  <c r="AT44" i="26"/>
  <c r="AP44" i="26"/>
  <c r="AG44" i="26"/>
  <c r="AA44" i="26"/>
  <c r="E44" i="26"/>
  <c r="H43" i="26" s="1"/>
  <c r="I43" i="26" s="1"/>
  <c r="J43" i="26" s="1"/>
  <c r="B44" i="26"/>
  <c r="AT43" i="26"/>
  <c r="AP43" i="26"/>
  <c r="AG43" i="26"/>
  <c r="AA43" i="26"/>
  <c r="L43" i="26"/>
  <c r="R43" i="26" s="1"/>
  <c r="K43" i="26"/>
  <c r="E43" i="26"/>
  <c r="B43" i="26"/>
  <c r="T48" i="26" s="1"/>
  <c r="AT42" i="26"/>
  <c r="AP42" i="26"/>
  <c r="AG42" i="26"/>
  <c r="AA42" i="26"/>
  <c r="T42" i="26"/>
  <c r="H42" i="26"/>
  <c r="I42" i="26" s="1"/>
  <c r="J42" i="26" s="1"/>
  <c r="B42" i="26"/>
  <c r="K51" i="26" s="1"/>
  <c r="L51" i="26" s="1"/>
  <c r="E38" i="26"/>
  <c r="AT37" i="26"/>
  <c r="AS37" i="26"/>
  <c r="AP37" i="26"/>
  <c r="AA37" i="26"/>
  <c r="T37" i="26"/>
  <c r="I37" i="26"/>
  <c r="J37" i="26" s="1"/>
  <c r="H37" i="26"/>
  <c r="E37" i="26"/>
  <c r="H36" i="26" s="1"/>
  <c r="I36" i="26" s="1"/>
  <c r="J36" i="26" s="1"/>
  <c r="AT36" i="26"/>
  <c r="AP36" i="26"/>
  <c r="AA36" i="26"/>
  <c r="E36" i="26"/>
  <c r="H35" i="26" s="1"/>
  <c r="I35" i="26" s="1"/>
  <c r="J35" i="26" s="1"/>
  <c r="AT35" i="26"/>
  <c r="AP35" i="26"/>
  <c r="AA35" i="26"/>
  <c r="T35" i="26"/>
  <c r="K35" i="26"/>
  <c r="L35" i="26" s="1"/>
  <c r="E35" i="26"/>
  <c r="H34" i="26" s="1"/>
  <c r="I34" i="26" s="1"/>
  <c r="J34" i="26" s="1"/>
  <c r="AT34" i="26"/>
  <c r="AP34" i="26"/>
  <c r="AA34" i="26"/>
  <c r="E34" i="26"/>
  <c r="AT33" i="26"/>
  <c r="AP33" i="26"/>
  <c r="AA33" i="26"/>
  <c r="I33" i="26"/>
  <c r="J33" i="26" s="1"/>
  <c r="H33" i="26"/>
  <c r="E33" i="26"/>
  <c r="H32" i="26" s="1"/>
  <c r="I32" i="26" s="1"/>
  <c r="J32" i="26" s="1"/>
  <c r="AT32" i="26"/>
  <c r="AR32" i="26"/>
  <c r="AP32" i="26"/>
  <c r="AA32" i="26"/>
  <c r="E32" i="26"/>
  <c r="H31" i="26" s="1"/>
  <c r="I31" i="26" s="1"/>
  <c r="J31" i="26" s="1"/>
  <c r="AT31" i="26"/>
  <c r="AP31" i="26"/>
  <c r="AA31" i="26"/>
  <c r="T31" i="26"/>
  <c r="K31" i="26"/>
  <c r="L31" i="26" s="1"/>
  <c r="E31" i="26"/>
  <c r="AT30" i="26"/>
  <c r="AP30" i="26"/>
  <c r="AA30" i="26"/>
  <c r="H30" i="26"/>
  <c r="I30" i="26" s="1"/>
  <c r="J30" i="26" s="1"/>
  <c r="E30" i="26"/>
  <c r="H29" i="26" s="1"/>
  <c r="I29" i="26" s="1"/>
  <c r="AT29" i="26"/>
  <c r="AS29" i="26"/>
  <c r="AP29" i="26"/>
  <c r="AA29" i="26"/>
  <c r="T29" i="26"/>
  <c r="K29" i="26"/>
  <c r="L29" i="26" s="1"/>
  <c r="J29" i="26"/>
  <c r="E29" i="26"/>
  <c r="AT28" i="26"/>
  <c r="AS28" i="26"/>
  <c r="AP28" i="26"/>
  <c r="AA28" i="26"/>
  <c r="H28" i="26"/>
  <c r="I28" i="26" s="1"/>
  <c r="J28" i="26" s="1"/>
  <c r="E28" i="26"/>
  <c r="H27" i="26" s="1"/>
  <c r="I27" i="26" s="1"/>
  <c r="J27" i="26" s="1"/>
  <c r="B28" i="26"/>
  <c r="AS35" i="26" s="1"/>
  <c r="AT27" i="26"/>
  <c r="AP27" i="26"/>
  <c r="AA27" i="26"/>
  <c r="T27" i="26"/>
  <c r="K27" i="26"/>
  <c r="L27" i="26" s="1"/>
  <c r="R27" i="26" s="1"/>
  <c r="E27" i="26"/>
  <c r="B27" i="26"/>
  <c r="T33" i="26" s="1"/>
  <c r="AT26" i="26"/>
  <c r="AS26" i="26"/>
  <c r="AP26" i="26"/>
  <c r="AA26" i="26"/>
  <c r="T26" i="26"/>
  <c r="I26" i="26"/>
  <c r="J26" i="26" s="1"/>
  <c r="H26" i="26"/>
  <c r="B26" i="26"/>
  <c r="AR28" i="26" s="1"/>
  <c r="E148" i="25"/>
  <c r="AW147" i="25"/>
  <c r="AS147" i="25"/>
  <c r="AG147" i="25"/>
  <c r="H147" i="25"/>
  <c r="I147" i="25" s="1"/>
  <c r="J147" i="25" s="1"/>
  <c r="E147" i="25"/>
  <c r="AW146" i="25"/>
  <c r="AS146" i="25"/>
  <c r="AG146" i="25"/>
  <c r="H146" i="25"/>
  <c r="I146" i="25" s="1"/>
  <c r="J146" i="25" s="1"/>
  <c r="E146" i="25"/>
  <c r="AW145" i="25"/>
  <c r="AS145" i="25"/>
  <c r="AG145" i="25"/>
  <c r="I145" i="25"/>
  <c r="J145" i="25" s="1"/>
  <c r="H145" i="25"/>
  <c r="E145" i="25"/>
  <c r="H144" i="25" s="1"/>
  <c r="I144" i="25" s="1"/>
  <c r="J144" i="25" s="1"/>
  <c r="AW144" i="25"/>
  <c r="AU144" i="25"/>
  <c r="AS144" i="25"/>
  <c r="AG144" i="25"/>
  <c r="E144" i="25"/>
  <c r="H143" i="25" s="1"/>
  <c r="I143" i="25" s="1"/>
  <c r="J143" i="25" s="1"/>
  <c r="AW143" i="25"/>
  <c r="AS143" i="25"/>
  <c r="AG143" i="25"/>
  <c r="T143" i="25"/>
  <c r="K143" i="25"/>
  <c r="L143" i="25" s="1"/>
  <c r="E143" i="25"/>
  <c r="AW142" i="25"/>
  <c r="AS142" i="25"/>
  <c r="AG142" i="25"/>
  <c r="H142" i="25"/>
  <c r="I142" i="25" s="1"/>
  <c r="J142" i="25" s="1"/>
  <c r="E142" i="25"/>
  <c r="AW141" i="25"/>
  <c r="AS141" i="25"/>
  <c r="AG141" i="25"/>
  <c r="I141" i="25"/>
  <c r="J141" i="25" s="1"/>
  <c r="H141" i="25"/>
  <c r="E141" i="25"/>
  <c r="AW140" i="25"/>
  <c r="AU140" i="25"/>
  <c r="AS140" i="25"/>
  <c r="AG140" i="25"/>
  <c r="H140" i="25"/>
  <c r="I140" i="25" s="1"/>
  <c r="J140" i="25" s="1"/>
  <c r="E140" i="25"/>
  <c r="AW139" i="25"/>
  <c r="AS139" i="25"/>
  <c r="AG139" i="25"/>
  <c r="T139" i="25"/>
  <c r="J139" i="25"/>
  <c r="I139" i="25"/>
  <c r="H139" i="25"/>
  <c r="E139" i="25"/>
  <c r="AW138" i="25"/>
  <c r="AU138" i="25"/>
  <c r="AS138" i="25"/>
  <c r="AG138" i="25"/>
  <c r="H138" i="25"/>
  <c r="I138" i="25" s="1"/>
  <c r="J138" i="25" s="1"/>
  <c r="E138" i="25"/>
  <c r="H137" i="25" s="1"/>
  <c r="I137" i="25" s="1"/>
  <c r="J137" i="25" s="1"/>
  <c r="B138" i="25"/>
  <c r="AW137" i="25"/>
  <c r="AS137" i="25"/>
  <c r="AG137" i="25"/>
  <c r="K137" i="25"/>
  <c r="L137" i="25" s="1"/>
  <c r="E137" i="25"/>
  <c r="B137" i="25"/>
  <c r="T145" i="25" s="1"/>
  <c r="AW136" i="25"/>
  <c r="AS136" i="25"/>
  <c r="AG136" i="25"/>
  <c r="T136" i="25"/>
  <c r="J136" i="25"/>
  <c r="H136" i="25"/>
  <c r="I136" i="25" s="1"/>
  <c r="B136" i="25"/>
  <c r="K139" i="25" s="1"/>
  <c r="L139" i="25" s="1"/>
  <c r="E133" i="25"/>
  <c r="AZ132" i="25"/>
  <c r="AW132" i="25"/>
  <c r="AS132" i="25"/>
  <c r="AG132" i="25"/>
  <c r="I132" i="25"/>
  <c r="J132" i="25" s="1"/>
  <c r="H132" i="25"/>
  <c r="E132" i="25"/>
  <c r="AZ131" i="25"/>
  <c r="AW131" i="25"/>
  <c r="AS131" i="25"/>
  <c r="AG131" i="25"/>
  <c r="H131" i="25"/>
  <c r="I131" i="25" s="1"/>
  <c r="J131" i="25" s="1"/>
  <c r="E131" i="25"/>
  <c r="AZ130" i="25"/>
  <c r="AW130" i="25"/>
  <c r="AS130" i="25"/>
  <c r="AG130" i="25"/>
  <c r="H130" i="25"/>
  <c r="I130" i="25" s="1"/>
  <c r="J130" i="25" s="1"/>
  <c r="E130" i="25"/>
  <c r="H129" i="25" s="1"/>
  <c r="I129" i="25" s="1"/>
  <c r="J129" i="25" s="1"/>
  <c r="AZ129" i="25"/>
  <c r="AW129" i="25"/>
  <c r="AS129" i="25"/>
  <c r="AG129" i="25"/>
  <c r="E129" i="25"/>
  <c r="AZ128" i="25"/>
  <c r="AW128" i="25"/>
  <c r="AS128" i="25"/>
  <c r="AG128" i="25"/>
  <c r="J128" i="25"/>
  <c r="I128" i="25"/>
  <c r="H128" i="25"/>
  <c r="E128" i="25"/>
  <c r="AZ127" i="25"/>
  <c r="AW127" i="25"/>
  <c r="AS127" i="25"/>
  <c r="AG127" i="25"/>
  <c r="H127" i="25"/>
  <c r="I127" i="25" s="1"/>
  <c r="J127" i="25" s="1"/>
  <c r="E127" i="25"/>
  <c r="AZ126" i="25"/>
  <c r="AW126" i="25"/>
  <c r="AS126" i="25"/>
  <c r="AG126" i="25"/>
  <c r="H126" i="25"/>
  <c r="I126" i="25" s="1"/>
  <c r="J126" i="25" s="1"/>
  <c r="E126" i="25"/>
  <c r="AZ125" i="25"/>
  <c r="AW125" i="25"/>
  <c r="AU125" i="25"/>
  <c r="AS125" i="25"/>
  <c r="AG125" i="25"/>
  <c r="K125" i="25"/>
  <c r="L125" i="25" s="1"/>
  <c r="H125" i="25"/>
  <c r="I125" i="25" s="1"/>
  <c r="J125" i="25" s="1"/>
  <c r="E125" i="25"/>
  <c r="AZ124" i="25"/>
  <c r="AW124" i="25"/>
  <c r="AV124" i="25"/>
  <c r="AS124" i="25"/>
  <c r="AG124" i="25"/>
  <c r="H124" i="25"/>
  <c r="I124" i="25" s="1"/>
  <c r="J124" i="25" s="1"/>
  <c r="E124" i="25"/>
  <c r="H123" i="25" s="1"/>
  <c r="I123" i="25" s="1"/>
  <c r="J123" i="25" s="1"/>
  <c r="AZ123" i="25"/>
  <c r="AW123" i="25"/>
  <c r="AU123" i="25"/>
  <c r="AS123" i="25"/>
  <c r="AG123" i="25"/>
  <c r="E123" i="25"/>
  <c r="H122" i="25" s="1"/>
  <c r="I122" i="25" s="1"/>
  <c r="J122" i="25" s="1"/>
  <c r="B123" i="25"/>
  <c r="AV126" i="25" s="1"/>
  <c r="AZ122" i="25"/>
  <c r="AW122" i="25"/>
  <c r="AS122" i="25"/>
  <c r="AG122" i="25"/>
  <c r="K122" i="25"/>
  <c r="L122" i="25" s="1"/>
  <c r="E122" i="25"/>
  <c r="B122" i="25"/>
  <c r="AZ121" i="25"/>
  <c r="AW121" i="25"/>
  <c r="AS121" i="25"/>
  <c r="AG121" i="25"/>
  <c r="T121" i="25"/>
  <c r="H121" i="25"/>
  <c r="I121" i="25" s="1"/>
  <c r="J121" i="25" s="1"/>
  <c r="B121" i="25"/>
  <c r="K124" i="25" s="1"/>
  <c r="L124" i="25" s="1"/>
  <c r="E117" i="25"/>
  <c r="AW116" i="25"/>
  <c r="AV116" i="25"/>
  <c r="AS116" i="25"/>
  <c r="AG116" i="25"/>
  <c r="T116" i="25"/>
  <c r="K116" i="25"/>
  <c r="L116" i="25" s="1"/>
  <c r="H116" i="25"/>
  <c r="I116" i="25" s="1"/>
  <c r="J116" i="25" s="1"/>
  <c r="E116" i="25"/>
  <c r="AW115" i="25"/>
  <c r="AS115" i="25"/>
  <c r="AG115" i="25"/>
  <c r="H115" i="25"/>
  <c r="I115" i="25" s="1"/>
  <c r="J115" i="25" s="1"/>
  <c r="E115" i="25"/>
  <c r="H114" i="25" s="1"/>
  <c r="I114" i="25" s="1"/>
  <c r="J114" i="25" s="1"/>
  <c r="AW114" i="25"/>
  <c r="AS114" i="25"/>
  <c r="AG114" i="25"/>
  <c r="K114" i="25"/>
  <c r="L114" i="25" s="1"/>
  <c r="E114" i="25"/>
  <c r="AW113" i="25"/>
  <c r="AU113" i="25"/>
  <c r="AS113" i="25"/>
  <c r="AG113" i="25"/>
  <c r="H113" i="25"/>
  <c r="I113" i="25" s="1"/>
  <c r="J113" i="25" s="1"/>
  <c r="E113" i="25"/>
  <c r="H112" i="25" s="1"/>
  <c r="AW112" i="25"/>
  <c r="AS112" i="25"/>
  <c r="AG112" i="25"/>
  <c r="K112" i="25"/>
  <c r="I112" i="25"/>
  <c r="J112" i="25" s="1"/>
  <c r="E112" i="25"/>
  <c r="AW111" i="25"/>
  <c r="AU111" i="25"/>
  <c r="AS111" i="25"/>
  <c r="AG111" i="25"/>
  <c r="H111" i="25"/>
  <c r="I111" i="25" s="1"/>
  <c r="J111" i="25" s="1"/>
  <c r="E111" i="25"/>
  <c r="H110" i="25" s="1"/>
  <c r="I110" i="25" s="1"/>
  <c r="J110" i="25" s="1"/>
  <c r="AW110" i="25"/>
  <c r="AS110" i="25"/>
  <c r="AG110" i="25"/>
  <c r="K110" i="25"/>
  <c r="L110" i="25" s="1"/>
  <c r="E110" i="25"/>
  <c r="AW109" i="25"/>
  <c r="AV109" i="25"/>
  <c r="AU109" i="25"/>
  <c r="AS109" i="25"/>
  <c r="AG109" i="25"/>
  <c r="I109" i="25"/>
  <c r="J109" i="25" s="1"/>
  <c r="H109" i="25"/>
  <c r="E109" i="25"/>
  <c r="AW108" i="25"/>
  <c r="AS108" i="25"/>
  <c r="AG108" i="25"/>
  <c r="J108" i="25"/>
  <c r="H108" i="25"/>
  <c r="I108" i="25" s="1"/>
  <c r="E108" i="25"/>
  <c r="AW107" i="25"/>
  <c r="AV107" i="25"/>
  <c r="AS107" i="25"/>
  <c r="AG107" i="25"/>
  <c r="H107" i="25"/>
  <c r="I107" i="25" s="1"/>
  <c r="J107" i="25" s="1"/>
  <c r="E107" i="25"/>
  <c r="B107" i="25"/>
  <c r="AV114" i="25" s="1"/>
  <c r="AW106" i="25"/>
  <c r="AS106" i="25"/>
  <c r="AG106" i="25"/>
  <c r="K106" i="25"/>
  <c r="L106" i="25" s="1"/>
  <c r="R106" i="25" s="1"/>
  <c r="I106" i="25"/>
  <c r="J106" i="25" s="1"/>
  <c r="H106" i="25"/>
  <c r="E106" i="25"/>
  <c r="B106" i="25"/>
  <c r="T112" i="25" s="1"/>
  <c r="AW105" i="25"/>
  <c r="AV105" i="25"/>
  <c r="AS105" i="25"/>
  <c r="AG105" i="25"/>
  <c r="T105" i="25"/>
  <c r="K105" i="25"/>
  <c r="L105" i="25" s="1"/>
  <c r="H105" i="25"/>
  <c r="I105" i="25" s="1"/>
  <c r="J105" i="25" s="1"/>
  <c r="B105" i="25"/>
  <c r="AU107" i="25" s="1"/>
  <c r="E101" i="25"/>
  <c r="H100" i="25" s="1"/>
  <c r="I100" i="25" s="1"/>
  <c r="J100" i="25" s="1"/>
  <c r="AM100" i="25"/>
  <c r="AL100" i="25"/>
  <c r="E100" i="25"/>
  <c r="H99" i="25" s="1"/>
  <c r="I99" i="25" s="1"/>
  <c r="J99" i="25" s="1"/>
  <c r="AM99" i="25"/>
  <c r="E99" i="25"/>
  <c r="H98" i="25" s="1"/>
  <c r="I98" i="25" s="1"/>
  <c r="J98" i="25" s="1"/>
  <c r="AM98" i="25"/>
  <c r="K98" i="25"/>
  <c r="L98" i="25" s="1"/>
  <c r="E98" i="25"/>
  <c r="H97" i="25" s="1"/>
  <c r="I97" i="25" s="1"/>
  <c r="J97" i="25" s="1"/>
  <c r="AM97" i="25"/>
  <c r="AL97" i="25"/>
  <c r="K97" i="25"/>
  <c r="L97" i="25" s="1"/>
  <c r="R97" i="25" s="1"/>
  <c r="E97" i="25"/>
  <c r="AM96" i="25"/>
  <c r="AK96" i="25"/>
  <c r="H96" i="25"/>
  <c r="I96" i="25" s="1"/>
  <c r="J96" i="25" s="1"/>
  <c r="E96" i="25"/>
  <c r="H95" i="25" s="1"/>
  <c r="I95" i="25" s="1"/>
  <c r="J95" i="25" s="1"/>
  <c r="AM95" i="25"/>
  <c r="E95" i="25"/>
  <c r="H94" i="25" s="1"/>
  <c r="AM94" i="25"/>
  <c r="K94" i="25"/>
  <c r="I94" i="25"/>
  <c r="J94" i="25" s="1"/>
  <c r="E94" i="25"/>
  <c r="H93" i="25" s="1"/>
  <c r="I93" i="25" s="1"/>
  <c r="J93" i="25" s="1"/>
  <c r="AM93" i="25"/>
  <c r="AL93" i="25"/>
  <c r="AK93" i="25"/>
  <c r="E93" i="25"/>
  <c r="AM92" i="25"/>
  <c r="AL92" i="25"/>
  <c r="H92" i="25"/>
  <c r="I92" i="25" s="1"/>
  <c r="J92" i="25" s="1"/>
  <c r="E92" i="25"/>
  <c r="AM91" i="25"/>
  <c r="R91" i="25"/>
  <c r="K91" i="25"/>
  <c r="L91" i="25" s="1"/>
  <c r="J91" i="25"/>
  <c r="H91" i="25"/>
  <c r="I91" i="25" s="1"/>
  <c r="E91" i="25"/>
  <c r="B91" i="25"/>
  <c r="AL99" i="25" s="1"/>
  <c r="AM90" i="25"/>
  <c r="AL90" i="25"/>
  <c r="AK90" i="25"/>
  <c r="K90" i="25"/>
  <c r="L90" i="25" s="1"/>
  <c r="R90" i="25" s="1"/>
  <c r="I90" i="25"/>
  <c r="J90" i="25" s="1"/>
  <c r="H90" i="25"/>
  <c r="E90" i="25"/>
  <c r="B90" i="25"/>
  <c r="T94" i="25" s="1"/>
  <c r="AM89" i="25"/>
  <c r="AL89" i="25"/>
  <c r="I89" i="25"/>
  <c r="J89" i="25" s="1"/>
  <c r="H89" i="25"/>
  <c r="B89" i="25"/>
  <c r="AK100" i="25" s="1"/>
  <c r="E85" i="25"/>
  <c r="H84" i="25" s="1"/>
  <c r="I84" i="25" s="1"/>
  <c r="J84" i="25" s="1"/>
  <c r="AT84" i="25"/>
  <c r="AP84" i="25"/>
  <c r="AA84" i="25"/>
  <c r="E84" i="25"/>
  <c r="H83" i="25" s="1"/>
  <c r="I83" i="25" s="1"/>
  <c r="J83" i="25" s="1"/>
  <c r="AT83" i="25"/>
  <c r="AS83" i="25"/>
  <c r="AP83" i="25"/>
  <c r="AA83" i="25"/>
  <c r="R83" i="25"/>
  <c r="K83" i="25"/>
  <c r="L83" i="25" s="1"/>
  <c r="E83" i="25"/>
  <c r="AT82" i="25"/>
  <c r="AS82" i="25"/>
  <c r="AP82" i="25"/>
  <c r="AA82" i="25"/>
  <c r="H82" i="25"/>
  <c r="I82" i="25" s="1"/>
  <c r="J82" i="25" s="1"/>
  <c r="E82" i="25"/>
  <c r="H81" i="25" s="1"/>
  <c r="AT81" i="25"/>
  <c r="AP81" i="25"/>
  <c r="AA81" i="25"/>
  <c r="I81" i="25"/>
  <c r="J81" i="25" s="1"/>
  <c r="E81" i="25"/>
  <c r="AT80" i="25"/>
  <c r="AR80" i="25"/>
  <c r="AP80" i="25"/>
  <c r="AA80" i="25"/>
  <c r="H80" i="25"/>
  <c r="I80" i="25" s="1"/>
  <c r="J80" i="25" s="1"/>
  <c r="E80" i="25"/>
  <c r="H79" i="25" s="1"/>
  <c r="I79" i="25" s="1"/>
  <c r="J79" i="25" s="1"/>
  <c r="AT79" i="25"/>
  <c r="AP79" i="25"/>
  <c r="AA79" i="25"/>
  <c r="K79" i="25"/>
  <c r="L79" i="25" s="1"/>
  <c r="E79" i="25"/>
  <c r="AT78" i="25"/>
  <c r="AS78" i="25"/>
  <c r="AP78" i="25"/>
  <c r="AA78" i="25"/>
  <c r="H78" i="25"/>
  <c r="I78" i="25" s="1"/>
  <c r="J78" i="25" s="1"/>
  <c r="E78" i="25"/>
  <c r="H77" i="25" s="1"/>
  <c r="I77" i="25" s="1"/>
  <c r="AT77" i="25"/>
  <c r="AP77" i="25"/>
  <c r="AA77" i="25"/>
  <c r="J77" i="25"/>
  <c r="E77" i="25"/>
  <c r="AT76" i="25"/>
  <c r="AS76" i="25"/>
  <c r="AP76" i="25"/>
  <c r="AA76" i="25"/>
  <c r="H76" i="25"/>
  <c r="I76" i="25" s="1"/>
  <c r="J76" i="25" s="1"/>
  <c r="E76" i="25"/>
  <c r="AT75" i="25"/>
  <c r="AS75" i="25"/>
  <c r="AP75" i="25"/>
  <c r="AA75" i="25"/>
  <c r="T75" i="25"/>
  <c r="H75" i="25"/>
  <c r="I75" i="25" s="1"/>
  <c r="J75" i="25" s="1"/>
  <c r="E75" i="25"/>
  <c r="B75" i="25"/>
  <c r="AS79" i="25" s="1"/>
  <c r="AT74" i="25"/>
  <c r="AS74" i="25"/>
  <c r="AR74" i="25"/>
  <c r="AP74" i="25"/>
  <c r="AA74" i="25"/>
  <c r="T74" i="25"/>
  <c r="J74" i="25"/>
  <c r="I74" i="25"/>
  <c r="H74" i="25"/>
  <c r="E74" i="25"/>
  <c r="H73" i="25" s="1"/>
  <c r="I73" i="25" s="1"/>
  <c r="J73" i="25" s="1"/>
  <c r="B74" i="25"/>
  <c r="T81" i="25" s="1"/>
  <c r="AT73" i="25"/>
  <c r="AS73" i="25"/>
  <c r="AP73" i="25"/>
  <c r="AA73" i="25"/>
  <c r="T73" i="25"/>
  <c r="B73" i="25"/>
  <c r="AR76" i="25" s="1"/>
  <c r="E70" i="25"/>
  <c r="H69" i="25" s="1"/>
  <c r="I69" i="25" s="1"/>
  <c r="J69" i="25" s="1"/>
  <c r="AT69" i="25"/>
  <c r="AP69" i="25"/>
  <c r="AA69" i="25"/>
  <c r="T69" i="25"/>
  <c r="E69" i="25"/>
  <c r="AT68" i="25"/>
  <c r="AP68" i="25"/>
  <c r="AA68" i="25"/>
  <c r="J68" i="25"/>
  <c r="I68" i="25"/>
  <c r="H68" i="25"/>
  <c r="E68" i="25"/>
  <c r="H67" i="25" s="1"/>
  <c r="I67" i="25" s="1"/>
  <c r="J67" i="25" s="1"/>
  <c r="AT67" i="25"/>
  <c r="AP67" i="25"/>
  <c r="AA67" i="25"/>
  <c r="K67" i="25"/>
  <c r="L67" i="25" s="1"/>
  <c r="E67" i="25"/>
  <c r="AT66" i="25"/>
  <c r="AP66" i="25"/>
  <c r="AA66" i="25"/>
  <c r="I66" i="25"/>
  <c r="J66" i="25" s="1"/>
  <c r="H66" i="25"/>
  <c r="E66" i="25"/>
  <c r="H65" i="25" s="1"/>
  <c r="I65" i="25" s="1"/>
  <c r="J65" i="25" s="1"/>
  <c r="AT65" i="25"/>
  <c r="AP65" i="25"/>
  <c r="AA65" i="25"/>
  <c r="K65" i="25"/>
  <c r="L65" i="25" s="1"/>
  <c r="R65" i="25" s="1"/>
  <c r="E65" i="25"/>
  <c r="AT64" i="25"/>
  <c r="AR64" i="25"/>
  <c r="AP64" i="25"/>
  <c r="AA64" i="25"/>
  <c r="J64" i="25"/>
  <c r="I64" i="25"/>
  <c r="H64" i="25"/>
  <c r="E64" i="25"/>
  <c r="H63" i="25" s="1"/>
  <c r="I63" i="25" s="1"/>
  <c r="J63" i="25" s="1"/>
  <c r="AT63" i="25"/>
  <c r="AP63" i="25"/>
  <c r="AA63" i="25"/>
  <c r="K63" i="25"/>
  <c r="L63" i="25" s="1"/>
  <c r="E63" i="25"/>
  <c r="AT62" i="25"/>
  <c r="AR62" i="25"/>
  <c r="AP62" i="25"/>
  <c r="AA62" i="25"/>
  <c r="T62" i="25"/>
  <c r="H62" i="25"/>
  <c r="I62" i="25" s="1"/>
  <c r="J62" i="25" s="1"/>
  <c r="E62" i="25"/>
  <c r="AT61" i="25"/>
  <c r="AR61" i="25"/>
  <c r="AP61" i="25"/>
  <c r="AA61" i="25"/>
  <c r="H61" i="25"/>
  <c r="I61" i="25" s="1"/>
  <c r="J61" i="25" s="1"/>
  <c r="E61" i="25"/>
  <c r="AT60" i="25"/>
  <c r="AS60" i="25"/>
  <c r="AP60" i="25"/>
  <c r="AA60" i="25"/>
  <c r="T60" i="25"/>
  <c r="K60" i="25"/>
  <c r="L60" i="25" s="1"/>
  <c r="H60" i="25"/>
  <c r="I60" i="25" s="1"/>
  <c r="J60" i="25" s="1"/>
  <c r="E60" i="25"/>
  <c r="B60" i="25"/>
  <c r="AS66" i="25" s="1"/>
  <c r="AT59" i="25"/>
  <c r="AR59" i="25"/>
  <c r="AP59" i="25"/>
  <c r="AA59" i="25"/>
  <c r="H59" i="25"/>
  <c r="I59" i="25" s="1"/>
  <c r="J59" i="25" s="1"/>
  <c r="E59" i="25"/>
  <c r="H58" i="25" s="1"/>
  <c r="I58" i="25" s="1"/>
  <c r="J58" i="25" s="1"/>
  <c r="B59" i="25"/>
  <c r="T67" i="25" s="1"/>
  <c r="AT58" i="25"/>
  <c r="AS58" i="25"/>
  <c r="AP58" i="25"/>
  <c r="AA58" i="25"/>
  <c r="T58" i="25"/>
  <c r="L58" i="25"/>
  <c r="K58" i="25"/>
  <c r="B58" i="25"/>
  <c r="K69" i="25" s="1"/>
  <c r="L69" i="25" s="1"/>
  <c r="E54" i="25"/>
  <c r="AT53" i="25"/>
  <c r="AS53" i="25"/>
  <c r="AP53" i="25"/>
  <c r="AG53" i="25"/>
  <c r="AA53" i="25"/>
  <c r="I53" i="25"/>
  <c r="J53" i="25" s="1"/>
  <c r="H53" i="25"/>
  <c r="E53" i="25"/>
  <c r="AT52" i="25"/>
  <c r="AR52" i="25"/>
  <c r="AP52" i="25"/>
  <c r="AG52" i="25"/>
  <c r="AA52" i="25"/>
  <c r="I52" i="25"/>
  <c r="J52" i="25" s="1"/>
  <c r="H52" i="25"/>
  <c r="E52" i="25"/>
  <c r="H51" i="25" s="1"/>
  <c r="I51" i="25" s="1"/>
  <c r="J51" i="25" s="1"/>
  <c r="AT51" i="25"/>
  <c r="AP51" i="25"/>
  <c r="AG51" i="25"/>
  <c r="AA51" i="25"/>
  <c r="E51" i="25"/>
  <c r="H50" i="25" s="1"/>
  <c r="AT50" i="25"/>
  <c r="AS50" i="25"/>
  <c r="AP50" i="25"/>
  <c r="AG50" i="25"/>
  <c r="AA50" i="25"/>
  <c r="I50" i="25"/>
  <c r="J50" i="25" s="1"/>
  <c r="E50" i="25"/>
  <c r="AT49" i="25"/>
  <c r="AR49" i="25"/>
  <c r="AP49" i="25"/>
  <c r="AG49" i="25"/>
  <c r="AA49" i="25"/>
  <c r="H49" i="25"/>
  <c r="I49" i="25" s="1"/>
  <c r="J49" i="25" s="1"/>
  <c r="E49" i="25"/>
  <c r="AT48" i="25"/>
  <c r="AP48" i="25"/>
  <c r="AG48" i="25"/>
  <c r="AA48" i="25"/>
  <c r="I48" i="25"/>
  <c r="J48" i="25" s="1"/>
  <c r="H48" i="25"/>
  <c r="E48" i="25"/>
  <c r="AT47" i="25"/>
  <c r="AR47" i="25"/>
  <c r="AP47" i="25"/>
  <c r="AG47" i="25"/>
  <c r="AA47" i="25"/>
  <c r="T47" i="25"/>
  <c r="H47" i="25"/>
  <c r="I47" i="25" s="1"/>
  <c r="J47" i="25" s="1"/>
  <c r="E47" i="25"/>
  <c r="AT46" i="25"/>
  <c r="AP46" i="25"/>
  <c r="AG46" i="25"/>
  <c r="AA46" i="25"/>
  <c r="H46" i="25"/>
  <c r="I46" i="25" s="1"/>
  <c r="J46" i="25" s="1"/>
  <c r="E46" i="25"/>
  <c r="AT45" i="25"/>
  <c r="AP45" i="25"/>
  <c r="AG45" i="25"/>
  <c r="AA45" i="25"/>
  <c r="J45" i="25"/>
  <c r="I45" i="25"/>
  <c r="H45" i="25"/>
  <c r="E45" i="25"/>
  <c r="AT44" i="25"/>
  <c r="AS44" i="25"/>
  <c r="AR44" i="25"/>
  <c r="AP44" i="25"/>
  <c r="AG44" i="25"/>
  <c r="AA44" i="25"/>
  <c r="T44" i="25"/>
  <c r="H44" i="25"/>
  <c r="I44" i="25" s="1"/>
  <c r="J44" i="25" s="1"/>
  <c r="E44" i="25"/>
  <c r="B44" i="25"/>
  <c r="AS48" i="25" s="1"/>
  <c r="AT43" i="25"/>
  <c r="AR43" i="25"/>
  <c r="AP43" i="25"/>
  <c r="AG43" i="25"/>
  <c r="AA43" i="25"/>
  <c r="T43" i="25"/>
  <c r="H43" i="25"/>
  <c r="I43" i="25" s="1"/>
  <c r="J43" i="25" s="1"/>
  <c r="E43" i="25"/>
  <c r="B43" i="25"/>
  <c r="T53" i="25" s="1"/>
  <c r="AT42" i="25"/>
  <c r="AS42" i="25"/>
  <c r="AR42" i="25"/>
  <c r="AP42" i="25"/>
  <c r="AG42" i="25"/>
  <c r="AA42" i="25"/>
  <c r="H42" i="25"/>
  <c r="I42" i="25" s="1"/>
  <c r="J42" i="25" s="1"/>
  <c r="B42" i="25"/>
  <c r="K48" i="25" s="1"/>
  <c r="L48" i="25" s="1"/>
  <c r="R48" i="25" s="1"/>
  <c r="E38" i="25"/>
  <c r="AT37" i="25"/>
  <c r="AP37" i="25"/>
  <c r="AA37" i="25"/>
  <c r="J37" i="25"/>
  <c r="H37" i="25"/>
  <c r="I37" i="25" s="1"/>
  <c r="E37" i="25"/>
  <c r="AT36" i="25"/>
  <c r="AP36" i="25"/>
  <c r="AA36" i="25"/>
  <c r="H36" i="25"/>
  <c r="I36" i="25" s="1"/>
  <c r="J36" i="25" s="1"/>
  <c r="E36" i="25"/>
  <c r="AT35" i="25"/>
  <c r="AP35" i="25"/>
  <c r="AA35" i="25"/>
  <c r="K35" i="25"/>
  <c r="L35" i="25" s="1"/>
  <c r="H35" i="25"/>
  <c r="I35" i="25" s="1"/>
  <c r="J35" i="25" s="1"/>
  <c r="E35" i="25"/>
  <c r="H34" i="25" s="1"/>
  <c r="I34" i="25" s="1"/>
  <c r="J34" i="25" s="1"/>
  <c r="AT34" i="25"/>
  <c r="AR34" i="25"/>
  <c r="AP34" i="25"/>
  <c r="AA34" i="25"/>
  <c r="T34" i="25"/>
  <c r="E34" i="25"/>
  <c r="H33" i="25" s="1"/>
  <c r="I33" i="25" s="1"/>
  <c r="J33" i="25" s="1"/>
  <c r="AT33" i="25"/>
  <c r="AP33" i="25"/>
  <c r="AA33" i="25"/>
  <c r="K33" i="25"/>
  <c r="L33" i="25" s="1"/>
  <c r="E33" i="25"/>
  <c r="AT32" i="25"/>
  <c r="AR32" i="25"/>
  <c r="AP32" i="25"/>
  <c r="AA32" i="25"/>
  <c r="I32" i="25"/>
  <c r="J32" i="25" s="1"/>
  <c r="H32" i="25"/>
  <c r="E32" i="25"/>
  <c r="H31" i="25" s="1"/>
  <c r="I31" i="25" s="1"/>
  <c r="J31" i="25" s="1"/>
  <c r="AT31" i="25"/>
  <c r="AS31" i="25"/>
  <c r="AP31" i="25"/>
  <c r="AA31" i="25"/>
  <c r="K31" i="25"/>
  <c r="L31" i="25" s="1"/>
  <c r="R31" i="25" s="1"/>
  <c r="E31" i="25"/>
  <c r="AT30" i="25"/>
  <c r="AR30" i="25"/>
  <c r="AP30" i="25"/>
  <c r="AA30" i="25"/>
  <c r="T30" i="25"/>
  <c r="H30" i="25"/>
  <c r="I30" i="25" s="1"/>
  <c r="J30" i="25" s="1"/>
  <c r="E30" i="25"/>
  <c r="AT29" i="25"/>
  <c r="AS29" i="25"/>
  <c r="AR29" i="25"/>
  <c r="AP29" i="25"/>
  <c r="AA29" i="25"/>
  <c r="H29" i="25"/>
  <c r="I29" i="25" s="1"/>
  <c r="J29" i="25" s="1"/>
  <c r="E29" i="25"/>
  <c r="AT28" i="25"/>
  <c r="AS28" i="25"/>
  <c r="AP28" i="25"/>
  <c r="AA28" i="25"/>
  <c r="T28" i="25"/>
  <c r="K28" i="25"/>
  <c r="L28" i="25" s="1"/>
  <c r="J28" i="25"/>
  <c r="H28" i="25"/>
  <c r="I28" i="25" s="1"/>
  <c r="E28" i="25"/>
  <c r="H27" i="25" s="1"/>
  <c r="I27" i="25" s="1"/>
  <c r="J27" i="25" s="1"/>
  <c r="B28" i="25"/>
  <c r="AT27" i="25"/>
  <c r="AR27" i="25"/>
  <c r="AP27" i="25"/>
  <c r="AA27" i="25"/>
  <c r="K27" i="25"/>
  <c r="L27" i="25" s="1"/>
  <c r="R27" i="25" s="1"/>
  <c r="E27" i="25"/>
  <c r="H26" i="25" s="1"/>
  <c r="I26" i="25" s="1"/>
  <c r="J26" i="25" s="1"/>
  <c r="B27" i="25"/>
  <c r="T32" i="25" s="1"/>
  <c r="AT26" i="25"/>
  <c r="AS26" i="25"/>
  <c r="AP26" i="25"/>
  <c r="AA26" i="25"/>
  <c r="T26" i="25"/>
  <c r="B26" i="25"/>
  <c r="AR33" i="25" s="1"/>
  <c r="E148" i="24"/>
  <c r="H147" i="24" s="1"/>
  <c r="I147" i="24" s="1"/>
  <c r="AW147" i="24"/>
  <c r="AS147" i="24"/>
  <c r="AG147" i="24"/>
  <c r="J147" i="24"/>
  <c r="E147" i="24"/>
  <c r="H146" i="24" s="1"/>
  <c r="I146" i="24" s="1"/>
  <c r="J146" i="24" s="1"/>
  <c r="AW146" i="24"/>
  <c r="AS146" i="24"/>
  <c r="AG146" i="24"/>
  <c r="E146" i="24"/>
  <c r="H145" i="24" s="1"/>
  <c r="I145" i="24" s="1"/>
  <c r="J145" i="24" s="1"/>
  <c r="AW145" i="24"/>
  <c r="AS145" i="24"/>
  <c r="AG145" i="24"/>
  <c r="E145" i="24"/>
  <c r="AW144" i="24"/>
  <c r="AU144" i="24"/>
  <c r="AS144" i="24"/>
  <c r="AG144" i="24"/>
  <c r="I144" i="24"/>
  <c r="J144" i="24" s="1"/>
  <c r="H144" i="24"/>
  <c r="E144" i="24"/>
  <c r="H143" i="24" s="1"/>
  <c r="I143" i="24" s="1"/>
  <c r="J143" i="24" s="1"/>
  <c r="AW143" i="24"/>
  <c r="AS143" i="24"/>
  <c r="AG143" i="24"/>
  <c r="K143" i="24"/>
  <c r="L143" i="24" s="1"/>
  <c r="R143" i="24" s="1"/>
  <c r="E143" i="24"/>
  <c r="H142" i="24" s="1"/>
  <c r="I142" i="24" s="1"/>
  <c r="J142" i="24" s="1"/>
  <c r="AW142" i="24"/>
  <c r="AS142" i="24"/>
  <c r="AG142" i="24"/>
  <c r="T142" i="24"/>
  <c r="E142" i="24"/>
  <c r="H141" i="24" s="1"/>
  <c r="I141" i="24" s="1"/>
  <c r="J141" i="24" s="1"/>
  <c r="AW141" i="24"/>
  <c r="AS141" i="24"/>
  <c r="AG141" i="24"/>
  <c r="E141" i="24"/>
  <c r="AW140" i="24"/>
  <c r="AU140" i="24"/>
  <c r="AS140" i="24"/>
  <c r="AG140" i="24"/>
  <c r="K140" i="24"/>
  <c r="L140" i="24" s="1"/>
  <c r="J140" i="24"/>
  <c r="H140" i="24"/>
  <c r="I140" i="24" s="1"/>
  <c r="E140" i="24"/>
  <c r="AW139" i="24"/>
  <c r="AS139" i="24"/>
  <c r="AG139" i="24"/>
  <c r="I139" i="24"/>
  <c r="J139" i="24" s="1"/>
  <c r="H139" i="24"/>
  <c r="E139" i="24"/>
  <c r="AW138" i="24"/>
  <c r="AV138" i="24"/>
  <c r="AS138" i="24"/>
  <c r="AG138" i="24"/>
  <c r="T138" i="24"/>
  <c r="H138" i="24"/>
  <c r="I138" i="24" s="1"/>
  <c r="J138" i="24" s="1"/>
  <c r="E138" i="24"/>
  <c r="B138" i="24"/>
  <c r="AV146" i="24" s="1"/>
  <c r="AW137" i="24"/>
  <c r="AV137" i="24"/>
  <c r="AU137" i="24"/>
  <c r="AS137" i="24"/>
  <c r="AG137" i="24"/>
  <c r="T137" i="24"/>
  <c r="H137" i="24"/>
  <c r="I137" i="24" s="1"/>
  <c r="J137" i="24" s="1"/>
  <c r="E137" i="24"/>
  <c r="H136" i="24" s="1"/>
  <c r="I136" i="24" s="1"/>
  <c r="J136" i="24" s="1"/>
  <c r="B137" i="24"/>
  <c r="T144" i="24" s="1"/>
  <c r="AW136" i="24"/>
  <c r="AV136" i="24"/>
  <c r="AS136" i="24"/>
  <c r="AG136" i="24"/>
  <c r="T136" i="24"/>
  <c r="B136" i="24"/>
  <c r="AU139" i="24" s="1"/>
  <c r="E133" i="24"/>
  <c r="H132" i="24" s="1"/>
  <c r="I132" i="24" s="1"/>
  <c r="J132" i="24" s="1"/>
  <c r="AZ132" i="24"/>
  <c r="AW132" i="24"/>
  <c r="AS132" i="24"/>
  <c r="AG132" i="24"/>
  <c r="E132" i="24"/>
  <c r="H131" i="24" s="1"/>
  <c r="I131" i="24" s="1"/>
  <c r="J131" i="24" s="1"/>
  <c r="AZ131" i="24"/>
  <c r="AW131" i="24"/>
  <c r="AS131" i="24"/>
  <c r="AG131" i="24"/>
  <c r="E131" i="24"/>
  <c r="AZ130" i="24"/>
  <c r="AW130" i="24"/>
  <c r="AS130" i="24"/>
  <c r="AG130" i="24"/>
  <c r="T130" i="24"/>
  <c r="H130" i="24"/>
  <c r="I130" i="24" s="1"/>
  <c r="J130" i="24" s="1"/>
  <c r="E130" i="24"/>
  <c r="AZ129" i="24"/>
  <c r="AW129" i="24"/>
  <c r="AV129" i="24"/>
  <c r="AS129" i="24"/>
  <c r="AG129" i="24"/>
  <c r="H129" i="24"/>
  <c r="I129" i="24" s="1"/>
  <c r="J129" i="24" s="1"/>
  <c r="E129" i="24"/>
  <c r="AZ128" i="24"/>
  <c r="AW128" i="24"/>
  <c r="AS128" i="24"/>
  <c r="AG128" i="24"/>
  <c r="I128" i="24"/>
  <c r="J128" i="24" s="1"/>
  <c r="H128" i="24"/>
  <c r="E128" i="24"/>
  <c r="AZ127" i="24"/>
  <c r="AW127" i="24"/>
  <c r="AS127" i="24"/>
  <c r="AG127" i="24"/>
  <c r="T127" i="24"/>
  <c r="H127" i="24"/>
  <c r="I127" i="24" s="1"/>
  <c r="J127" i="24" s="1"/>
  <c r="E127" i="24"/>
  <c r="AZ126" i="24"/>
  <c r="AW126" i="24"/>
  <c r="AV126" i="24"/>
  <c r="AS126" i="24"/>
  <c r="AG126" i="24"/>
  <c r="H126" i="24"/>
  <c r="I126" i="24" s="1"/>
  <c r="J126" i="24" s="1"/>
  <c r="E126" i="24"/>
  <c r="AZ125" i="24"/>
  <c r="AW125" i="24"/>
  <c r="AS125" i="24"/>
  <c r="AG125" i="24"/>
  <c r="I125" i="24"/>
  <c r="J125" i="24" s="1"/>
  <c r="H125" i="24"/>
  <c r="E125" i="24"/>
  <c r="AZ124" i="24"/>
  <c r="AW124" i="24"/>
  <c r="AV124" i="24"/>
  <c r="AU124" i="24"/>
  <c r="AS124" i="24"/>
  <c r="AG124" i="24"/>
  <c r="H124" i="24"/>
  <c r="I124" i="24" s="1"/>
  <c r="J124" i="24" s="1"/>
  <c r="E124" i="24"/>
  <c r="H123" i="24" s="1"/>
  <c r="I123" i="24" s="1"/>
  <c r="J123" i="24" s="1"/>
  <c r="AZ123" i="24"/>
  <c r="AW123" i="24"/>
  <c r="AS123" i="24"/>
  <c r="AG123" i="24"/>
  <c r="K123" i="24"/>
  <c r="L123" i="24" s="1"/>
  <c r="R123" i="24" s="1"/>
  <c r="E123" i="24"/>
  <c r="B123" i="24"/>
  <c r="AV125" i="24" s="1"/>
  <c r="AZ122" i="24"/>
  <c r="AW122" i="24"/>
  <c r="AS122" i="24"/>
  <c r="AG122" i="24"/>
  <c r="T122" i="24"/>
  <c r="H122" i="24"/>
  <c r="I122" i="24" s="1"/>
  <c r="J122" i="24" s="1"/>
  <c r="E122" i="24"/>
  <c r="B122" i="24"/>
  <c r="T126" i="24" s="1"/>
  <c r="AZ121" i="24"/>
  <c r="AW121" i="24"/>
  <c r="AV121" i="24"/>
  <c r="AS121" i="24"/>
  <c r="AG121" i="24"/>
  <c r="T121" i="24"/>
  <c r="K121" i="24"/>
  <c r="L121" i="24" s="1"/>
  <c r="I121" i="24"/>
  <c r="J121" i="24" s="1"/>
  <c r="H121" i="24"/>
  <c r="B121" i="24"/>
  <c r="K130" i="24" s="1"/>
  <c r="L130" i="24" s="1"/>
  <c r="R130" i="24" s="1"/>
  <c r="E117" i="24"/>
  <c r="AW116" i="24"/>
  <c r="AS116" i="24"/>
  <c r="AG116" i="24"/>
  <c r="I116" i="24"/>
  <c r="J116" i="24" s="1"/>
  <c r="H116" i="24"/>
  <c r="E116" i="24"/>
  <c r="H115" i="24" s="1"/>
  <c r="I115" i="24" s="1"/>
  <c r="J115" i="24" s="1"/>
  <c r="AW115" i="24"/>
  <c r="AS115" i="24"/>
  <c r="AG115" i="24"/>
  <c r="E115" i="24"/>
  <c r="AW114" i="24"/>
  <c r="AV114" i="24"/>
  <c r="AS114" i="24"/>
  <c r="AG114" i="24"/>
  <c r="J114" i="24"/>
  <c r="H114" i="24"/>
  <c r="I114" i="24" s="1"/>
  <c r="E114" i="24"/>
  <c r="H113" i="24" s="1"/>
  <c r="I113" i="24" s="1"/>
  <c r="J113" i="24" s="1"/>
  <c r="AW113" i="24"/>
  <c r="AS113" i="24"/>
  <c r="AG113" i="24"/>
  <c r="E113" i="24"/>
  <c r="AW112" i="24"/>
  <c r="AS112" i="24"/>
  <c r="AG112" i="24"/>
  <c r="T112" i="24"/>
  <c r="H112" i="24"/>
  <c r="I112" i="24" s="1"/>
  <c r="J112" i="24" s="1"/>
  <c r="E112" i="24"/>
  <c r="AW111" i="24"/>
  <c r="AS111" i="24"/>
  <c r="AG111" i="24"/>
  <c r="H111" i="24"/>
  <c r="I111" i="24" s="1"/>
  <c r="J111" i="24" s="1"/>
  <c r="E111" i="24"/>
  <c r="AW110" i="24"/>
  <c r="AV110" i="24"/>
  <c r="AS110" i="24"/>
  <c r="AG110" i="24"/>
  <c r="J110" i="24"/>
  <c r="H110" i="24"/>
  <c r="I110" i="24" s="1"/>
  <c r="E110" i="24"/>
  <c r="H109" i="24" s="1"/>
  <c r="I109" i="24" s="1"/>
  <c r="J109" i="24" s="1"/>
  <c r="AW109" i="24"/>
  <c r="AS109" i="24"/>
  <c r="AG109" i="24"/>
  <c r="E109" i="24"/>
  <c r="H108" i="24" s="1"/>
  <c r="I108" i="24" s="1"/>
  <c r="J108" i="24" s="1"/>
  <c r="AW108" i="24"/>
  <c r="AS108" i="24"/>
  <c r="AG108" i="24"/>
  <c r="E108" i="24"/>
  <c r="AW107" i="24"/>
  <c r="AV107" i="24"/>
  <c r="AU107" i="24"/>
  <c r="AS107" i="24"/>
  <c r="AG107" i="24"/>
  <c r="H107" i="24"/>
  <c r="I107" i="24" s="1"/>
  <c r="J107" i="24" s="1"/>
  <c r="E107" i="24"/>
  <c r="H106" i="24" s="1"/>
  <c r="I106" i="24" s="1"/>
  <c r="J106" i="24" s="1"/>
  <c r="B107" i="24"/>
  <c r="AV116" i="24" s="1"/>
  <c r="AW106" i="24"/>
  <c r="AS106" i="24"/>
  <c r="AG106" i="24"/>
  <c r="E106" i="24"/>
  <c r="H105" i="24" s="1"/>
  <c r="I105" i="24" s="1"/>
  <c r="J105" i="24" s="1"/>
  <c r="B106" i="24"/>
  <c r="T114" i="24" s="1"/>
  <c r="AW105" i="24"/>
  <c r="AV105" i="24"/>
  <c r="AS105" i="24"/>
  <c r="AG105" i="24"/>
  <c r="K105" i="24"/>
  <c r="L105" i="24" s="1"/>
  <c r="B105" i="24"/>
  <c r="AU113" i="24" s="1"/>
  <c r="E101" i="24"/>
  <c r="AM100" i="24"/>
  <c r="AK100" i="24"/>
  <c r="H100" i="24"/>
  <c r="I100" i="24" s="1"/>
  <c r="J100" i="24" s="1"/>
  <c r="E100" i="24"/>
  <c r="AM99" i="24"/>
  <c r="AK99" i="24"/>
  <c r="H99" i="24"/>
  <c r="I99" i="24" s="1"/>
  <c r="J99" i="24" s="1"/>
  <c r="E99" i="24"/>
  <c r="AM98" i="24"/>
  <c r="H98" i="24"/>
  <c r="I98" i="24" s="1"/>
  <c r="J98" i="24" s="1"/>
  <c r="E98" i="24"/>
  <c r="H97" i="24" s="1"/>
  <c r="I97" i="24" s="1"/>
  <c r="J97" i="24" s="1"/>
  <c r="AM97" i="24"/>
  <c r="E97" i="24"/>
  <c r="AM96" i="24"/>
  <c r="H96" i="24"/>
  <c r="I96" i="24" s="1"/>
  <c r="J96" i="24" s="1"/>
  <c r="E96" i="24"/>
  <c r="AM95" i="24"/>
  <c r="H95" i="24"/>
  <c r="I95" i="24" s="1"/>
  <c r="J95" i="24" s="1"/>
  <c r="E95" i="24"/>
  <c r="AM94" i="24"/>
  <c r="T94" i="24"/>
  <c r="H94" i="24"/>
  <c r="I94" i="24" s="1"/>
  <c r="J94" i="24" s="1"/>
  <c r="E94" i="24"/>
  <c r="AM93" i="24"/>
  <c r="T93" i="24"/>
  <c r="H93" i="24"/>
  <c r="I93" i="24" s="1"/>
  <c r="J93" i="24" s="1"/>
  <c r="E93" i="24"/>
  <c r="AM92" i="24"/>
  <c r="AK92" i="24"/>
  <c r="H92" i="24"/>
  <c r="I92" i="24" s="1"/>
  <c r="J92" i="24" s="1"/>
  <c r="E92" i="24"/>
  <c r="H91" i="24" s="1"/>
  <c r="I91" i="24" s="1"/>
  <c r="J91" i="24" s="1"/>
  <c r="AM91" i="24"/>
  <c r="E91" i="24"/>
  <c r="H90" i="24" s="1"/>
  <c r="I90" i="24" s="1"/>
  <c r="B91" i="24"/>
  <c r="AL96" i="24" s="1"/>
  <c r="AM90" i="24"/>
  <c r="AL90" i="24"/>
  <c r="J90" i="24"/>
  <c r="E90" i="24"/>
  <c r="H89" i="24" s="1"/>
  <c r="I89" i="24" s="1"/>
  <c r="J89" i="24" s="1"/>
  <c r="B90" i="24"/>
  <c r="T91" i="24" s="1"/>
  <c r="AM89" i="24"/>
  <c r="AK89" i="24"/>
  <c r="B89" i="24"/>
  <c r="AK97" i="24" s="1"/>
  <c r="E85" i="24"/>
  <c r="AT84" i="24"/>
  <c r="AP84" i="24"/>
  <c r="AA84" i="24"/>
  <c r="H84" i="24"/>
  <c r="I84" i="24" s="1"/>
  <c r="J84" i="24" s="1"/>
  <c r="E84" i="24"/>
  <c r="AT83" i="24"/>
  <c r="AR83" i="24"/>
  <c r="AP83" i="24"/>
  <c r="AA83" i="24"/>
  <c r="J83" i="24"/>
  <c r="H83" i="24"/>
  <c r="I83" i="24" s="1"/>
  <c r="E83" i="24"/>
  <c r="AT82" i="24"/>
  <c r="AP82" i="24"/>
  <c r="AA82" i="24"/>
  <c r="H82" i="24"/>
  <c r="I82" i="24" s="1"/>
  <c r="J82" i="24" s="1"/>
  <c r="E82" i="24"/>
  <c r="AT81" i="24"/>
  <c r="AP81" i="24"/>
  <c r="AA81" i="24"/>
  <c r="T81" i="24"/>
  <c r="H81" i="24"/>
  <c r="I81" i="24" s="1"/>
  <c r="J81" i="24" s="1"/>
  <c r="E81" i="24"/>
  <c r="AT80" i="24"/>
  <c r="AP80" i="24"/>
  <c r="AA80" i="24"/>
  <c r="H80" i="24"/>
  <c r="I80" i="24" s="1"/>
  <c r="J80" i="24" s="1"/>
  <c r="E80" i="24"/>
  <c r="AT79" i="24"/>
  <c r="AS79" i="24"/>
  <c r="AP79" i="24"/>
  <c r="AA79" i="24"/>
  <c r="H79" i="24"/>
  <c r="I79" i="24" s="1"/>
  <c r="J79" i="24" s="1"/>
  <c r="E79" i="24"/>
  <c r="AT78" i="24"/>
  <c r="AP78" i="24"/>
  <c r="AA78" i="24"/>
  <c r="H78" i="24"/>
  <c r="I78" i="24" s="1"/>
  <c r="J78" i="24" s="1"/>
  <c r="E78" i="24"/>
  <c r="AT77" i="24"/>
  <c r="AP77" i="24"/>
  <c r="AA77" i="24"/>
  <c r="T77" i="24"/>
  <c r="J77" i="24"/>
  <c r="I77" i="24"/>
  <c r="H77" i="24"/>
  <c r="E77" i="24"/>
  <c r="AT76" i="24"/>
  <c r="AP76" i="24"/>
  <c r="AA76" i="24"/>
  <c r="T76" i="24"/>
  <c r="L76" i="24"/>
  <c r="K76" i="24"/>
  <c r="J76" i="24"/>
  <c r="I76" i="24"/>
  <c r="H76" i="24"/>
  <c r="E76" i="24"/>
  <c r="AT75" i="24"/>
  <c r="AR75" i="24"/>
  <c r="AP75" i="24"/>
  <c r="AA75" i="24"/>
  <c r="T75" i="24"/>
  <c r="I75" i="24"/>
  <c r="J75" i="24" s="1"/>
  <c r="H75" i="24"/>
  <c r="E75" i="24"/>
  <c r="H74" i="24" s="1"/>
  <c r="I74" i="24" s="1"/>
  <c r="J74" i="24" s="1"/>
  <c r="B75" i="24"/>
  <c r="AT74" i="24"/>
  <c r="AS74" i="24"/>
  <c r="AP74" i="24"/>
  <c r="AA74" i="24"/>
  <c r="T74" i="24"/>
  <c r="L74" i="24"/>
  <c r="K74" i="24"/>
  <c r="E74" i="24"/>
  <c r="B74" i="24"/>
  <c r="AT73" i="24"/>
  <c r="AS73" i="24"/>
  <c r="AP73" i="24"/>
  <c r="AA73" i="24"/>
  <c r="T73" i="24"/>
  <c r="J73" i="24"/>
  <c r="I73" i="24"/>
  <c r="H73" i="24"/>
  <c r="B73" i="24"/>
  <c r="AR76" i="24" s="1"/>
  <c r="E70" i="24"/>
  <c r="AT69" i="24"/>
  <c r="AP69" i="24"/>
  <c r="AA69" i="24"/>
  <c r="I69" i="24"/>
  <c r="J69" i="24" s="1"/>
  <c r="H69" i="24"/>
  <c r="E69" i="24"/>
  <c r="H68" i="24" s="1"/>
  <c r="I68" i="24" s="1"/>
  <c r="AT68" i="24"/>
  <c r="AP68" i="24"/>
  <c r="AA68" i="24"/>
  <c r="J68" i="24"/>
  <c r="E68" i="24"/>
  <c r="AT67" i="24"/>
  <c r="AP67" i="24"/>
  <c r="AA67" i="24"/>
  <c r="T67" i="24"/>
  <c r="I67" i="24"/>
  <c r="J67" i="24" s="1"/>
  <c r="H67" i="24"/>
  <c r="E67" i="24"/>
  <c r="H66" i="24" s="1"/>
  <c r="I66" i="24" s="1"/>
  <c r="J66" i="24" s="1"/>
  <c r="AT66" i="24"/>
  <c r="AP66" i="24"/>
  <c r="AA66" i="24"/>
  <c r="T66" i="24"/>
  <c r="E66" i="24"/>
  <c r="AT65" i="24"/>
  <c r="AP65" i="24"/>
  <c r="AA65" i="24"/>
  <c r="J65" i="24"/>
  <c r="H65" i="24"/>
  <c r="I65" i="24" s="1"/>
  <c r="E65" i="24"/>
  <c r="AT64" i="24"/>
  <c r="AP64" i="24"/>
  <c r="AA64" i="24"/>
  <c r="J64" i="24"/>
  <c r="H64" i="24"/>
  <c r="I64" i="24" s="1"/>
  <c r="E64" i="24"/>
  <c r="AT63" i="24"/>
  <c r="AP63" i="24"/>
  <c r="AA63" i="24"/>
  <c r="T63" i="24"/>
  <c r="I63" i="24"/>
  <c r="J63" i="24" s="1"/>
  <c r="H63" i="24"/>
  <c r="E63" i="24"/>
  <c r="H62" i="24" s="1"/>
  <c r="I62" i="24" s="1"/>
  <c r="J62" i="24" s="1"/>
  <c r="AT62" i="24"/>
  <c r="AP62" i="24"/>
  <c r="AA62" i="24"/>
  <c r="T62" i="24"/>
  <c r="E62" i="24"/>
  <c r="H61" i="24" s="1"/>
  <c r="AT61" i="24"/>
  <c r="AP61" i="24"/>
  <c r="AA61" i="24"/>
  <c r="T61" i="24"/>
  <c r="I61" i="24"/>
  <c r="J61" i="24" s="1"/>
  <c r="E61" i="24"/>
  <c r="H60" i="24" s="1"/>
  <c r="I60" i="24" s="1"/>
  <c r="J60" i="24" s="1"/>
  <c r="AT60" i="24"/>
  <c r="AP60" i="24"/>
  <c r="AA60" i="24"/>
  <c r="E60" i="24"/>
  <c r="B60" i="24"/>
  <c r="AT59" i="24"/>
  <c r="AP59" i="24"/>
  <c r="AA59" i="24"/>
  <c r="T59" i="24"/>
  <c r="K59" i="24"/>
  <c r="L59" i="24" s="1"/>
  <c r="J59" i="24"/>
  <c r="I59" i="24"/>
  <c r="H59" i="24"/>
  <c r="E59" i="24"/>
  <c r="B59" i="24"/>
  <c r="T68" i="24" s="1"/>
  <c r="AT58" i="24"/>
  <c r="AP58" i="24"/>
  <c r="AA58" i="24"/>
  <c r="T58" i="24"/>
  <c r="I58" i="24"/>
  <c r="J58" i="24" s="1"/>
  <c r="H58" i="24"/>
  <c r="B58" i="24"/>
  <c r="K61" i="24" s="1"/>
  <c r="L61" i="24" s="1"/>
  <c r="E54" i="24"/>
  <c r="AT53" i="24"/>
  <c r="AP53" i="24"/>
  <c r="AG53" i="24"/>
  <c r="AA53" i="24"/>
  <c r="H53" i="24"/>
  <c r="I53" i="24" s="1"/>
  <c r="J53" i="24" s="1"/>
  <c r="E53" i="24"/>
  <c r="H52" i="24" s="1"/>
  <c r="I52" i="24" s="1"/>
  <c r="J52" i="24" s="1"/>
  <c r="AT52" i="24"/>
  <c r="AP52" i="24"/>
  <c r="AG52" i="24"/>
  <c r="AA52" i="24"/>
  <c r="E52" i="24"/>
  <c r="AT51" i="24"/>
  <c r="AS51" i="24"/>
  <c r="AP51" i="24"/>
  <c r="AG51" i="24"/>
  <c r="AA51" i="24"/>
  <c r="T51" i="24"/>
  <c r="I51" i="24"/>
  <c r="J51" i="24" s="1"/>
  <c r="H51" i="24"/>
  <c r="E51" i="24"/>
  <c r="H50" i="24" s="1"/>
  <c r="I50" i="24" s="1"/>
  <c r="J50" i="24" s="1"/>
  <c r="AT50" i="24"/>
  <c r="AP50" i="24"/>
  <c r="AG50" i="24"/>
  <c r="AA50" i="24"/>
  <c r="E50" i="24"/>
  <c r="H49" i="24" s="1"/>
  <c r="I49" i="24" s="1"/>
  <c r="J49" i="24" s="1"/>
  <c r="AT49" i="24"/>
  <c r="AP49" i="24"/>
  <c r="AG49" i="24"/>
  <c r="AA49" i="24"/>
  <c r="E49" i="24"/>
  <c r="AT48" i="24"/>
  <c r="AR48" i="24"/>
  <c r="AP48" i="24"/>
  <c r="AG48" i="24"/>
  <c r="AA48" i="24"/>
  <c r="H48" i="24"/>
  <c r="I48" i="24" s="1"/>
  <c r="J48" i="24" s="1"/>
  <c r="E48" i="24"/>
  <c r="AT47" i="24"/>
  <c r="AP47" i="24"/>
  <c r="AG47" i="24"/>
  <c r="AA47" i="24"/>
  <c r="K47" i="24"/>
  <c r="L47" i="24" s="1"/>
  <c r="I47" i="24"/>
  <c r="J47" i="24" s="1"/>
  <c r="H47" i="24"/>
  <c r="E47" i="24"/>
  <c r="AT46" i="24"/>
  <c r="AP46" i="24"/>
  <c r="AG46" i="24"/>
  <c r="AA46" i="24"/>
  <c r="T46" i="24"/>
  <c r="H46" i="24"/>
  <c r="I46" i="24" s="1"/>
  <c r="J46" i="24" s="1"/>
  <c r="E46" i="24"/>
  <c r="AT45" i="24"/>
  <c r="AP45" i="24"/>
  <c r="AG45" i="24"/>
  <c r="AA45" i="24"/>
  <c r="H45" i="24"/>
  <c r="I45" i="24" s="1"/>
  <c r="J45" i="24" s="1"/>
  <c r="E45" i="24"/>
  <c r="AT44" i="24"/>
  <c r="AP44" i="24"/>
  <c r="AG44" i="24"/>
  <c r="AA44" i="24"/>
  <c r="K44" i="24"/>
  <c r="L44" i="24" s="1"/>
  <c r="R44" i="24" s="1"/>
  <c r="I44" i="24"/>
  <c r="J44" i="24" s="1"/>
  <c r="H44" i="24"/>
  <c r="E44" i="24"/>
  <c r="B44" i="24"/>
  <c r="AT43" i="24"/>
  <c r="AP43" i="24"/>
  <c r="AG43" i="24"/>
  <c r="AA43" i="24"/>
  <c r="H43" i="24"/>
  <c r="I43" i="24" s="1"/>
  <c r="J43" i="24" s="1"/>
  <c r="E43" i="24"/>
  <c r="H42" i="24" s="1"/>
  <c r="I42" i="24" s="1"/>
  <c r="J42" i="24" s="1"/>
  <c r="B43" i="24"/>
  <c r="T47" i="24" s="1"/>
  <c r="AT42" i="24"/>
  <c r="AS42" i="24"/>
  <c r="AP42" i="24"/>
  <c r="AG42" i="24"/>
  <c r="AA42" i="24"/>
  <c r="T42" i="24"/>
  <c r="K42" i="24"/>
  <c r="L42" i="24" s="1"/>
  <c r="B42" i="24"/>
  <c r="K51" i="24" s="1"/>
  <c r="L51" i="24" s="1"/>
  <c r="E38" i="24"/>
  <c r="AT37" i="24"/>
  <c r="AS37" i="24"/>
  <c r="AP37" i="24"/>
  <c r="AA37" i="24"/>
  <c r="H37" i="24"/>
  <c r="I37" i="24" s="1"/>
  <c r="J37" i="24" s="1"/>
  <c r="E37" i="24"/>
  <c r="H36" i="24" s="1"/>
  <c r="I36" i="24" s="1"/>
  <c r="J36" i="24" s="1"/>
  <c r="AT36" i="24"/>
  <c r="AP36" i="24"/>
  <c r="AA36" i="24"/>
  <c r="E36" i="24"/>
  <c r="AT35" i="24"/>
  <c r="AS35" i="24"/>
  <c r="AP35" i="24"/>
  <c r="AA35" i="24"/>
  <c r="H35" i="24"/>
  <c r="I35" i="24" s="1"/>
  <c r="J35" i="24" s="1"/>
  <c r="E35" i="24"/>
  <c r="AT34" i="24"/>
  <c r="AP34" i="24"/>
  <c r="AA34" i="24"/>
  <c r="J34" i="24"/>
  <c r="H34" i="24"/>
  <c r="I34" i="24" s="1"/>
  <c r="E34" i="24"/>
  <c r="AT33" i="24"/>
  <c r="AS33" i="24"/>
  <c r="AP33" i="24"/>
  <c r="AA33" i="24"/>
  <c r="T33" i="24"/>
  <c r="I33" i="24"/>
  <c r="J33" i="24" s="1"/>
  <c r="H33" i="24"/>
  <c r="E33" i="24"/>
  <c r="H32" i="24" s="1"/>
  <c r="I32" i="24" s="1"/>
  <c r="J32" i="24" s="1"/>
  <c r="AT32" i="24"/>
  <c r="AP32" i="24"/>
  <c r="AA32" i="24"/>
  <c r="T32" i="24"/>
  <c r="E32" i="24"/>
  <c r="AT31" i="24"/>
  <c r="AS31" i="24"/>
  <c r="AP31" i="24"/>
  <c r="AA31" i="24"/>
  <c r="H31" i="24"/>
  <c r="I31" i="24" s="1"/>
  <c r="J31" i="24" s="1"/>
  <c r="E31" i="24"/>
  <c r="AT30" i="24"/>
  <c r="AP30" i="24"/>
  <c r="AA30" i="24"/>
  <c r="K30" i="24"/>
  <c r="L30" i="24" s="1"/>
  <c r="I30" i="24"/>
  <c r="J30" i="24" s="1"/>
  <c r="H30" i="24"/>
  <c r="E30" i="24"/>
  <c r="AT29" i="24"/>
  <c r="AP29" i="24"/>
  <c r="AA29" i="24"/>
  <c r="J29" i="24"/>
  <c r="I29" i="24"/>
  <c r="H29" i="24"/>
  <c r="E29" i="24"/>
  <c r="H28" i="24" s="1"/>
  <c r="I28" i="24" s="1"/>
  <c r="J28" i="24" s="1"/>
  <c r="AT28" i="24"/>
  <c r="AR28" i="24"/>
  <c r="AP28" i="24"/>
  <c r="AA28" i="24"/>
  <c r="E28" i="24"/>
  <c r="B28" i="24"/>
  <c r="AS29" i="24" s="1"/>
  <c r="AT27" i="24"/>
  <c r="AS27" i="24"/>
  <c r="AP27" i="24"/>
  <c r="AA27" i="24"/>
  <c r="T27" i="24"/>
  <c r="J27" i="24"/>
  <c r="H27" i="24"/>
  <c r="I27" i="24" s="1"/>
  <c r="E27" i="24"/>
  <c r="B27" i="24"/>
  <c r="T34" i="24" s="1"/>
  <c r="AT26" i="24"/>
  <c r="AS26" i="24"/>
  <c r="AP26" i="24"/>
  <c r="AA26" i="24"/>
  <c r="H26" i="24"/>
  <c r="I26" i="24" s="1"/>
  <c r="J26" i="24" s="1"/>
  <c r="B26" i="24"/>
  <c r="AR37" i="24" s="1"/>
  <c r="E148" i="23"/>
  <c r="AW147" i="23"/>
  <c r="AS147" i="23"/>
  <c r="AG147" i="23"/>
  <c r="I147" i="23"/>
  <c r="J147" i="23" s="1"/>
  <c r="H147" i="23"/>
  <c r="E147" i="23"/>
  <c r="H146" i="23" s="1"/>
  <c r="I146" i="23" s="1"/>
  <c r="J146" i="23" s="1"/>
  <c r="AW146" i="23"/>
  <c r="AS146" i="23"/>
  <c r="AG146" i="23"/>
  <c r="E146" i="23"/>
  <c r="AW145" i="23"/>
  <c r="AS145" i="23"/>
  <c r="AG145" i="23"/>
  <c r="T145" i="23"/>
  <c r="I145" i="23"/>
  <c r="J145" i="23" s="1"/>
  <c r="H145" i="23"/>
  <c r="E145" i="23"/>
  <c r="H144" i="23" s="1"/>
  <c r="I144" i="23" s="1"/>
  <c r="J144" i="23" s="1"/>
  <c r="AW144" i="23"/>
  <c r="AS144" i="23"/>
  <c r="AG144" i="23"/>
  <c r="T144" i="23"/>
  <c r="E144" i="23"/>
  <c r="AW143" i="23"/>
  <c r="AS143" i="23"/>
  <c r="AG143" i="23"/>
  <c r="H143" i="23"/>
  <c r="I143" i="23" s="1"/>
  <c r="J143" i="23" s="1"/>
  <c r="E143" i="23"/>
  <c r="AW142" i="23"/>
  <c r="AS142" i="23"/>
  <c r="AG142" i="23"/>
  <c r="J142" i="23"/>
  <c r="H142" i="23"/>
  <c r="I142" i="23" s="1"/>
  <c r="E142" i="23"/>
  <c r="AW141" i="23"/>
  <c r="AS141" i="23"/>
  <c r="AG141" i="23"/>
  <c r="T141" i="23"/>
  <c r="I141" i="23"/>
  <c r="J141" i="23" s="1"/>
  <c r="H141" i="23"/>
  <c r="E141" i="23"/>
  <c r="AW140" i="23"/>
  <c r="AS140" i="23"/>
  <c r="AG140" i="23"/>
  <c r="T140" i="23"/>
  <c r="H140" i="23"/>
  <c r="I140" i="23" s="1"/>
  <c r="J140" i="23" s="1"/>
  <c r="E140" i="23"/>
  <c r="H139" i="23" s="1"/>
  <c r="I139" i="23" s="1"/>
  <c r="J139" i="23" s="1"/>
  <c r="AW139" i="23"/>
  <c r="AS139" i="23"/>
  <c r="AG139" i="23"/>
  <c r="T139" i="23"/>
  <c r="E139" i="23"/>
  <c r="H138" i="23" s="1"/>
  <c r="I138" i="23" s="1"/>
  <c r="J138" i="23" s="1"/>
  <c r="AW138" i="23"/>
  <c r="AS138" i="23"/>
  <c r="AG138" i="23"/>
  <c r="E138" i="23"/>
  <c r="B138" i="23"/>
  <c r="AW137" i="23"/>
  <c r="AS137" i="23"/>
  <c r="AG137" i="23"/>
  <c r="T137" i="23"/>
  <c r="J137" i="23"/>
  <c r="I137" i="23"/>
  <c r="H137" i="23"/>
  <c r="E137" i="23"/>
  <c r="B137" i="23"/>
  <c r="T146" i="23" s="1"/>
  <c r="AW136" i="23"/>
  <c r="AS136" i="23"/>
  <c r="AG136" i="23"/>
  <c r="T136" i="23"/>
  <c r="I136" i="23"/>
  <c r="J136" i="23" s="1"/>
  <c r="H136" i="23"/>
  <c r="B136" i="23"/>
  <c r="E133" i="23"/>
  <c r="AZ132" i="23"/>
  <c r="AW132" i="23"/>
  <c r="AS132" i="23"/>
  <c r="AG132" i="23"/>
  <c r="T132" i="23"/>
  <c r="I132" i="23"/>
  <c r="J132" i="23" s="1"/>
  <c r="H132" i="23"/>
  <c r="E132" i="23"/>
  <c r="AZ131" i="23"/>
  <c r="AW131" i="23"/>
  <c r="AV131" i="23"/>
  <c r="AS131" i="23"/>
  <c r="AG131" i="23"/>
  <c r="I131" i="23"/>
  <c r="J131" i="23" s="1"/>
  <c r="H131" i="23"/>
  <c r="E131" i="23"/>
  <c r="H130" i="23" s="1"/>
  <c r="I130" i="23" s="1"/>
  <c r="J130" i="23" s="1"/>
  <c r="AZ130" i="23"/>
  <c r="AW130" i="23"/>
  <c r="AS130" i="23"/>
  <c r="AG130" i="23"/>
  <c r="K130" i="23"/>
  <c r="L130" i="23" s="1"/>
  <c r="E130" i="23"/>
  <c r="AZ129" i="23"/>
  <c r="AW129" i="23"/>
  <c r="AS129" i="23"/>
  <c r="AG129" i="23"/>
  <c r="H129" i="23"/>
  <c r="I129" i="23" s="1"/>
  <c r="J129" i="23" s="1"/>
  <c r="E129" i="23"/>
  <c r="AZ128" i="23"/>
  <c r="AW128" i="23"/>
  <c r="AU128" i="23"/>
  <c r="AS128" i="23"/>
  <c r="AG128" i="23"/>
  <c r="T128" i="23"/>
  <c r="K128" i="23"/>
  <c r="L128" i="23" s="1"/>
  <c r="I128" i="23"/>
  <c r="J128" i="23" s="1"/>
  <c r="H128" i="23"/>
  <c r="E128" i="23"/>
  <c r="AZ127" i="23"/>
  <c r="AW127" i="23"/>
  <c r="AS127" i="23"/>
  <c r="AG127" i="23"/>
  <c r="H127" i="23"/>
  <c r="I127" i="23" s="1"/>
  <c r="J127" i="23" s="1"/>
  <c r="E127" i="23"/>
  <c r="H126" i="23" s="1"/>
  <c r="I126" i="23" s="1"/>
  <c r="J126" i="23" s="1"/>
  <c r="AZ126" i="23"/>
  <c r="AW126" i="23"/>
  <c r="AU126" i="23"/>
  <c r="AS126" i="23"/>
  <c r="AG126" i="23"/>
  <c r="E126" i="23"/>
  <c r="H125" i="23" s="1"/>
  <c r="I125" i="23" s="1"/>
  <c r="AZ125" i="23"/>
  <c r="AW125" i="23"/>
  <c r="AS125" i="23"/>
  <c r="AG125" i="23"/>
  <c r="J125" i="23"/>
  <c r="E125" i="23"/>
  <c r="AZ124" i="23"/>
  <c r="AW124" i="23"/>
  <c r="AS124" i="23"/>
  <c r="AG124" i="23"/>
  <c r="T124" i="23"/>
  <c r="K124" i="23"/>
  <c r="L124" i="23" s="1"/>
  <c r="J124" i="23"/>
  <c r="I124" i="23"/>
  <c r="H124" i="23"/>
  <c r="E124" i="23"/>
  <c r="AZ123" i="23"/>
  <c r="AW123" i="23"/>
  <c r="AS123" i="23"/>
  <c r="AG123" i="23"/>
  <c r="H123" i="23"/>
  <c r="I123" i="23" s="1"/>
  <c r="J123" i="23" s="1"/>
  <c r="E123" i="23"/>
  <c r="B123" i="23"/>
  <c r="AV127" i="23" s="1"/>
  <c r="AZ122" i="23"/>
  <c r="AW122" i="23"/>
  <c r="AU122" i="23"/>
  <c r="AS122" i="23"/>
  <c r="AG122" i="23"/>
  <c r="H122" i="23"/>
  <c r="I122" i="23" s="1"/>
  <c r="J122" i="23" s="1"/>
  <c r="E122" i="23"/>
  <c r="H121" i="23" s="1"/>
  <c r="I121" i="23" s="1"/>
  <c r="J121" i="23" s="1"/>
  <c r="B122" i="23"/>
  <c r="T125" i="23" s="1"/>
  <c r="AZ121" i="23"/>
  <c r="AW121" i="23"/>
  <c r="AS121" i="23"/>
  <c r="AG121" i="23"/>
  <c r="B121" i="23"/>
  <c r="K129" i="23" s="1"/>
  <c r="L129" i="23" s="1"/>
  <c r="E117" i="23"/>
  <c r="H116" i="23" s="1"/>
  <c r="I116" i="23" s="1"/>
  <c r="J116" i="23" s="1"/>
  <c r="AW116" i="23"/>
  <c r="AS116" i="23"/>
  <c r="AG116" i="23"/>
  <c r="E116" i="23"/>
  <c r="H115" i="23" s="1"/>
  <c r="I115" i="23" s="1"/>
  <c r="J115" i="23" s="1"/>
  <c r="AW115" i="23"/>
  <c r="AS115" i="23"/>
  <c r="AG115" i="23"/>
  <c r="R115" i="23"/>
  <c r="E115" i="23"/>
  <c r="AW114" i="23"/>
  <c r="AU114" i="23"/>
  <c r="AS114" i="23"/>
  <c r="AG114" i="23"/>
  <c r="I114" i="23"/>
  <c r="J114" i="23" s="1"/>
  <c r="H114" i="23"/>
  <c r="E114" i="23"/>
  <c r="AW113" i="23"/>
  <c r="AS113" i="23"/>
  <c r="AG113" i="23"/>
  <c r="K113" i="23"/>
  <c r="L113" i="23" s="1"/>
  <c r="I113" i="23"/>
  <c r="J113" i="23" s="1"/>
  <c r="H113" i="23"/>
  <c r="E113" i="23"/>
  <c r="AW112" i="23"/>
  <c r="AS112" i="23"/>
  <c r="AG112" i="23"/>
  <c r="H112" i="23"/>
  <c r="I112" i="23" s="1"/>
  <c r="J112" i="23" s="1"/>
  <c r="E112" i="23"/>
  <c r="AW111" i="23"/>
  <c r="AS111" i="23"/>
  <c r="AG111" i="23"/>
  <c r="H111" i="23"/>
  <c r="I111" i="23" s="1"/>
  <c r="J111" i="23" s="1"/>
  <c r="E111" i="23"/>
  <c r="AW110" i="23"/>
  <c r="AU110" i="23"/>
  <c r="AS110" i="23"/>
  <c r="AG110" i="23"/>
  <c r="I110" i="23"/>
  <c r="J110" i="23" s="1"/>
  <c r="H110" i="23"/>
  <c r="E110" i="23"/>
  <c r="H109" i="23" s="1"/>
  <c r="AW109" i="23"/>
  <c r="AV109" i="23"/>
  <c r="AS109" i="23"/>
  <c r="AG109" i="23"/>
  <c r="J109" i="23"/>
  <c r="I109" i="23"/>
  <c r="E109" i="23"/>
  <c r="H108" i="23" s="1"/>
  <c r="I108" i="23" s="1"/>
  <c r="J108" i="23" s="1"/>
  <c r="AW108" i="23"/>
  <c r="AS108" i="23"/>
  <c r="AG108" i="23"/>
  <c r="T108" i="23"/>
  <c r="E108" i="23"/>
  <c r="H107" i="23" s="1"/>
  <c r="I107" i="23" s="1"/>
  <c r="J107" i="23" s="1"/>
  <c r="AW107" i="23"/>
  <c r="AS107" i="23"/>
  <c r="AG107" i="23"/>
  <c r="T107" i="23"/>
  <c r="E107" i="23"/>
  <c r="H106" i="23" s="1"/>
  <c r="I106" i="23" s="1"/>
  <c r="J106" i="23" s="1"/>
  <c r="B107" i="23"/>
  <c r="AW106" i="23"/>
  <c r="AU106" i="23"/>
  <c r="AS106" i="23"/>
  <c r="AG106" i="23"/>
  <c r="K106" i="23"/>
  <c r="E106" i="23"/>
  <c r="H105" i="23" s="1"/>
  <c r="I105" i="23" s="1"/>
  <c r="J105" i="23" s="1"/>
  <c r="B106" i="23"/>
  <c r="AW105" i="23"/>
  <c r="AS105" i="23"/>
  <c r="AG105" i="23"/>
  <c r="L105" i="23"/>
  <c r="O105" i="23" s="1"/>
  <c r="P105" i="23" s="1"/>
  <c r="K105" i="23"/>
  <c r="B105" i="23"/>
  <c r="K115" i="23" s="1"/>
  <c r="L115" i="23" s="1"/>
  <c r="E101" i="23"/>
  <c r="H100" i="23" s="1"/>
  <c r="I100" i="23" s="1"/>
  <c r="J100" i="23" s="1"/>
  <c r="AM100" i="23"/>
  <c r="E100" i="23"/>
  <c r="AM99" i="23"/>
  <c r="H99" i="23"/>
  <c r="I99" i="23" s="1"/>
  <c r="J99" i="23" s="1"/>
  <c r="E99" i="23"/>
  <c r="H98" i="23" s="1"/>
  <c r="AM98" i="23"/>
  <c r="AK98" i="23"/>
  <c r="I98" i="23"/>
  <c r="J98" i="23" s="1"/>
  <c r="E98" i="23"/>
  <c r="H97" i="23" s="1"/>
  <c r="I97" i="23" s="1"/>
  <c r="J97" i="23" s="1"/>
  <c r="AM97" i="23"/>
  <c r="K97" i="23"/>
  <c r="E97" i="23"/>
  <c r="AM96" i="23"/>
  <c r="K96" i="23"/>
  <c r="H96" i="23"/>
  <c r="I96" i="23" s="1"/>
  <c r="J96" i="23" s="1"/>
  <c r="E96" i="23"/>
  <c r="AM95" i="23"/>
  <c r="K95" i="23"/>
  <c r="J95" i="23"/>
  <c r="H95" i="23"/>
  <c r="I95" i="23" s="1"/>
  <c r="E95" i="23"/>
  <c r="AM94" i="23"/>
  <c r="H94" i="23"/>
  <c r="I94" i="23" s="1"/>
  <c r="J94" i="23" s="1"/>
  <c r="E94" i="23"/>
  <c r="H93" i="23" s="1"/>
  <c r="I93" i="23" s="1"/>
  <c r="J93" i="23" s="1"/>
  <c r="AM93" i="23"/>
  <c r="K93" i="23"/>
  <c r="E93" i="23"/>
  <c r="H92" i="23" s="1"/>
  <c r="I92" i="23" s="1"/>
  <c r="J92" i="23" s="1"/>
  <c r="AM92" i="23"/>
  <c r="AL92" i="23"/>
  <c r="K92" i="23"/>
  <c r="E92" i="23"/>
  <c r="AM91" i="23"/>
  <c r="H91" i="23"/>
  <c r="I91" i="23" s="1"/>
  <c r="J91" i="23" s="1"/>
  <c r="E91" i="23"/>
  <c r="H90" i="23" s="1"/>
  <c r="B91" i="23"/>
  <c r="AL90" i="23" s="1"/>
  <c r="AM90" i="23"/>
  <c r="K90" i="23"/>
  <c r="I90" i="23"/>
  <c r="J90" i="23" s="1"/>
  <c r="E90" i="23"/>
  <c r="H89" i="23" s="1"/>
  <c r="I89" i="23" s="1"/>
  <c r="J89" i="23" s="1"/>
  <c r="B90" i="23"/>
  <c r="AM89" i="23"/>
  <c r="AK89" i="23"/>
  <c r="B89" i="23"/>
  <c r="AK97" i="23" s="1"/>
  <c r="E85" i="23"/>
  <c r="AT84" i="23"/>
  <c r="AP84" i="23"/>
  <c r="AA84" i="23"/>
  <c r="T84" i="23"/>
  <c r="K84" i="23"/>
  <c r="L84" i="23" s="1"/>
  <c r="I84" i="23"/>
  <c r="J84" i="23" s="1"/>
  <c r="H84" i="23"/>
  <c r="E84" i="23"/>
  <c r="AT83" i="23"/>
  <c r="AP83" i="23"/>
  <c r="AA83" i="23"/>
  <c r="I83" i="23"/>
  <c r="J83" i="23" s="1"/>
  <c r="H83" i="23"/>
  <c r="E83" i="23"/>
  <c r="H82" i="23" s="1"/>
  <c r="I82" i="23" s="1"/>
  <c r="J82" i="23" s="1"/>
  <c r="AT82" i="23"/>
  <c r="AS82" i="23"/>
  <c r="AP82" i="23"/>
  <c r="AA82" i="23"/>
  <c r="K82" i="23"/>
  <c r="L82" i="23" s="1"/>
  <c r="E82" i="23"/>
  <c r="AT81" i="23"/>
  <c r="AP81" i="23"/>
  <c r="AA81" i="23"/>
  <c r="H81" i="23"/>
  <c r="I81" i="23" s="1"/>
  <c r="J81" i="23" s="1"/>
  <c r="E81" i="23"/>
  <c r="AT80" i="23"/>
  <c r="AP80" i="23"/>
  <c r="AA80" i="23"/>
  <c r="H80" i="23"/>
  <c r="I80" i="23" s="1"/>
  <c r="J80" i="23" s="1"/>
  <c r="E80" i="23"/>
  <c r="AT79" i="23"/>
  <c r="AR79" i="23"/>
  <c r="AP79" i="23"/>
  <c r="AA79" i="23"/>
  <c r="I79" i="23"/>
  <c r="J79" i="23" s="1"/>
  <c r="H79" i="23"/>
  <c r="E79" i="23"/>
  <c r="H78" i="23" s="1"/>
  <c r="I78" i="23" s="1"/>
  <c r="J78" i="23" s="1"/>
  <c r="AT78" i="23"/>
  <c r="AP78" i="23"/>
  <c r="AA78" i="23"/>
  <c r="K78" i="23"/>
  <c r="L78" i="23" s="1"/>
  <c r="R78" i="23" s="1"/>
  <c r="E78" i="23"/>
  <c r="AT77" i="23"/>
  <c r="AP77" i="23"/>
  <c r="AA77" i="23"/>
  <c r="K77" i="23"/>
  <c r="L77" i="23" s="1"/>
  <c r="R77" i="23" s="1"/>
  <c r="I77" i="23"/>
  <c r="J77" i="23" s="1"/>
  <c r="H77" i="23"/>
  <c r="E77" i="23"/>
  <c r="H76" i="23" s="1"/>
  <c r="I76" i="23" s="1"/>
  <c r="J76" i="23" s="1"/>
  <c r="AT76" i="23"/>
  <c r="AR76" i="23"/>
  <c r="AP76" i="23"/>
  <c r="AA76" i="23"/>
  <c r="T76" i="23"/>
  <c r="K76" i="23"/>
  <c r="L76" i="23" s="1"/>
  <c r="E76" i="23"/>
  <c r="AT75" i="23"/>
  <c r="AS75" i="23"/>
  <c r="AP75" i="23"/>
  <c r="AA75" i="23"/>
  <c r="K75" i="23"/>
  <c r="L75" i="23" s="1"/>
  <c r="J75" i="23"/>
  <c r="H75" i="23"/>
  <c r="I75" i="23" s="1"/>
  <c r="E75" i="23"/>
  <c r="B75" i="23"/>
  <c r="AT74" i="23"/>
  <c r="AP74" i="23"/>
  <c r="AA74" i="23"/>
  <c r="K74" i="23"/>
  <c r="L74" i="23" s="1"/>
  <c r="R74" i="23" s="1"/>
  <c r="H74" i="23"/>
  <c r="I74" i="23" s="1"/>
  <c r="J74" i="23" s="1"/>
  <c r="E74" i="23"/>
  <c r="B74" i="23"/>
  <c r="T83" i="23" s="1"/>
  <c r="AT73" i="23"/>
  <c r="AP73" i="23"/>
  <c r="AA73" i="23"/>
  <c r="T73" i="23"/>
  <c r="R73" i="23"/>
  <c r="K73" i="23"/>
  <c r="L73" i="23" s="1"/>
  <c r="O73" i="23" s="1"/>
  <c r="I73" i="23"/>
  <c r="J73" i="23" s="1"/>
  <c r="H73" i="23"/>
  <c r="B73" i="23"/>
  <c r="AR82" i="23" s="1"/>
  <c r="E70" i="23"/>
  <c r="AT69" i="23"/>
  <c r="AS69" i="23"/>
  <c r="AP69" i="23"/>
  <c r="AA69" i="23"/>
  <c r="J69" i="23"/>
  <c r="H69" i="23"/>
  <c r="I69" i="23" s="1"/>
  <c r="E69" i="23"/>
  <c r="AT68" i="23"/>
  <c r="AR68" i="23"/>
  <c r="AP68" i="23"/>
  <c r="AA68" i="23"/>
  <c r="K68" i="23"/>
  <c r="L68" i="23" s="1"/>
  <c r="H68" i="23"/>
  <c r="I68" i="23" s="1"/>
  <c r="J68" i="23" s="1"/>
  <c r="E68" i="23"/>
  <c r="AT67" i="23"/>
  <c r="AS67" i="23"/>
  <c r="AP67" i="23"/>
  <c r="AA67" i="23"/>
  <c r="H67" i="23"/>
  <c r="I67" i="23" s="1"/>
  <c r="J67" i="23" s="1"/>
  <c r="E67" i="23"/>
  <c r="AT66" i="23"/>
  <c r="AS66" i="23"/>
  <c r="AR66" i="23"/>
  <c r="AP66" i="23"/>
  <c r="AA66" i="23"/>
  <c r="T66" i="23"/>
  <c r="H66" i="23"/>
  <c r="I66" i="23" s="1"/>
  <c r="J66" i="23" s="1"/>
  <c r="E66" i="23"/>
  <c r="H65" i="23" s="1"/>
  <c r="AT65" i="23"/>
  <c r="AR65" i="23"/>
  <c r="AP65" i="23"/>
  <c r="AA65" i="23"/>
  <c r="T65" i="23"/>
  <c r="K65" i="23"/>
  <c r="L65" i="23" s="1"/>
  <c r="I65" i="23"/>
  <c r="J65" i="23" s="1"/>
  <c r="E65" i="23"/>
  <c r="H64" i="23" s="1"/>
  <c r="I64" i="23" s="1"/>
  <c r="J64" i="23" s="1"/>
  <c r="AT64" i="23"/>
  <c r="AS64" i="23"/>
  <c r="AP64" i="23"/>
  <c r="AA64" i="23"/>
  <c r="K64" i="23"/>
  <c r="L64" i="23" s="1"/>
  <c r="E64" i="23"/>
  <c r="AT63" i="23"/>
  <c r="AS63" i="23"/>
  <c r="AP63" i="23"/>
  <c r="AA63" i="23"/>
  <c r="J63" i="23"/>
  <c r="H63" i="23"/>
  <c r="I63" i="23" s="1"/>
  <c r="E63" i="23"/>
  <c r="AT62" i="23"/>
  <c r="AS62" i="23"/>
  <c r="AR62" i="23"/>
  <c r="AP62" i="23"/>
  <c r="AA62" i="23"/>
  <c r="T62" i="23"/>
  <c r="H62" i="23"/>
  <c r="I62" i="23" s="1"/>
  <c r="J62" i="23" s="1"/>
  <c r="E62" i="23"/>
  <c r="AT61" i="23"/>
  <c r="AS61" i="23"/>
  <c r="AR61" i="23"/>
  <c r="AP61" i="23"/>
  <c r="AA61" i="23"/>
  <c r="L61" i="23"/>
  <c r="K61" i="23"/>
  <c r="H61" i="23"/>
  <c r="I61" i="23" s="1"/>
  <c r="J61" i="23" s="1"/>
  <c r="E61" i="23"/>
  <c r="H60" i="23" s="1"/>
  <c r="I60" i="23" s="1"/>
  <c r="J60" i="23" s="1"/>
  <c r="AT60" i="23"/>
  <c r="AR60" i="23"/>
  <c r="AP60" i="23"/>
  <c r="AA60" i="23"/>
  <c r="R60" i="23"/>
  <c r="L60" i="23"/>
  <c r="K60" i="23"/>
  <c r="E60" i="23"/>
  <c r="H59" i="23" s="1"/>
  <c r="I59" i="23" s="1"/>
  <c r="J59" i="23" s="1"/>
  <c r="B60" i="23"/>
  <c r="AS68" i="23" s="1"/>
  <c r="AT59" i="23"/>
  <c r="AS59" i="23"/>
  <c r="AP59" i="23"/>
  <c r="AA59" i="23"/>
  <c r="E59" i="23"/>
  <c r="B59" i="23"/>
  <c r="T69" i="23" s="1"/>
  <c r="AT58" i="23"/>
  <c r="AS58" i="23"/>
  <c r="AP58" i="23"/>
  <c r="AA58" i="23"/>
  <c r="K58" i="23"/>
  <c r="L58" i="23" s="1"/>
  <c r="J58" i="23"/>
  <c r="H58" i="23"/>
  <c r="I58" i="23" s="1"/>
  <c r="B58" i="23"/>
  <c r="K67" i="23" s="1"/>
  <c r="L67" i="23" s="1"/>
  <c r="E54" i="23"/>
  <c r="AT53" i="23"/>
  <c r="AR53" i="23"/>
  <c r="AP53" i="23"/>
  <c r="AG53" i="23"/>
  <c r="AA53" i="23"/>
  <c r="H53" i="23"/>
  <c r="I53" i="23" s="1"/>
  <c r="J53" i="23" s="1"/>
  <c r="E53" i="23"/>
  <c r="AT52" i="23"/>
  <c r="AP52" i="23"/>
  <c r="AG52" i="23"/>
  <c r="AA52" i="23"/>
  <c r="H52" i="23"/>
  <c r="I52" i="23" s="1"/>
  <c r="J52" i="23" s="1"/>
  <c r="E52" i="23"/>
  <c r="H51" i="23" s="1"/>
  <c r="I51" i="23" s="1"/>
  <c r="J51" i="23" s="1"/>
  <c r="AT51" i="23"/>
  <c r="AP51" i="23"/>
  <c r="AG51" i="23"/>
  <c r="AA51" i="23"/>
  <c r="E51" i="23"/>
  <c r="AT50" i="23"/>
  <c r="AP50" i="23"/>
  <c r="AG50" i="23"/>
  <c r="AA50" i="23"/>
  <c r="H50" i="23"/>
  <c r="I50" i="23" s="1"/>
  <c r="J50" i="23" s="1"/>
  <c r="E50" i="23"/>
  <c r="AT49" i="23"/>
  <c r="AP49" i="23"/>
  <c r="AG49" i="23"/>
  <c r="AA49" i="23"/>
  <c r="I49" i="23"/>
  <c r="J49" i="23" s="1"/>
  <c r="H49" i="23"/>
  <c r="E49" i="23"/>
  <c r="H48" i="23" s="1"/>
  <c r="AT48" i="23"/>
  <c r="AS48" i="23"/>
  <c r="AP48" i="23"/>
  <c r="AG48" i="23"/>
  <c r="AA48" i="23"/>
  <c r="I48" i="23"/>
  <c r="J48" i="23" s="1"/>
  <c r="E48" i="23"/>
  <c r="H47" i="23" s="1"/>
  <c r="I47" i="23" s="1"/>
  <c r="J47" i="23" s="1"/>
  <c r="AT47" i="23"/>
  <c r="AS47" i="23"/>
  <c r="AP47" i="23"/>
  <c r="AG47" i="23"/>
  <c r="AA47" i="23"/>
  <c r="K47" i="23"/>
  <c r="E47" i="23"/>
  <c r="H46" i="23" s="1"/>
  <c r="I46" i="23" s="1"/>
  <c r="J46" i="23" s="1"/>
  <c r="AT46" i="23"/>
  <c r="AP46" i="23"/>
  <c r="AG46" i="23"/>
  <c r="AA46" i="23"/>
  <c r="E46" i="23"/>
  <c r="H45" i="23" s="1"/>
  <c r="AT45" i="23"/>
  <c r="AS45" i="23"/>
  <c r="AP45" i="23"/>
  <c r="AG45" i="23"/>
  <c r="AA45" i="23"/>
  <c r="I45" i="23"/>
  <c r="J45" i="23" s="1"/>
  <c r="E45" i="23"/>
  <c r="H44" i="23" s="1"/>
  <c r="I44" i="23" s="1"/>
  <c r="J44" i="23" s="1"/>
  <c r="AT44" i="23"/>
  <c r="AS44" i="23"/>
  <c r="AP44" i="23"/>
  <c r="AG44" i="23"/>
  <c r="AA44" i="23"/>
  <c r="K44" i="23"/>
  <c r="L44" i="23" s="1"/>
  <c r="E44" i="23"/>
  <c r="H43" i="23" s="1"/>
  <c r="I43" i="23" s="1"/>
  <c r="J43" i="23" s="1"/>
  <c r="B44" i="23"/>
  <c r="AS53" i="23" s="1"/>
  <c r="AT43" i="23"/>
  <c r="AP43" i="23"/>
  <c r="AG43" i="23"/>
  <c r="AA43" i="23"/>
  <c r="E43" i="23"/>
  <c r="H42" i="23" s="1"/>
  <c r="I42" i="23" s="1"/>
  <c r="B43" i="23"/>
  <c r="T48" i="23" s="1"/>
  <c r="AT42" i="23"/>
  <c r="AS42" i="23"/>
  <c r="AP42" i="23"/>
  <c r="AG42" i="23"/>
  <c r="AA42" i="23"/>
  <c r="J42" i="23"/>
  <c r="B42" i="23"/>
  <c r="AR42" i="23" s="1"/>
  <c r="E38" i="23"/>
  <c r="AT37" i="23"/>
  <c r="AP37" i="23"/>
  <c r="AA37" i="23"/>
  <c r="R37" i="23"/>
  <c r="K37" i="23"/>
  <c r="L37" i="23" s="1"/>
  <c r="H37" i="23"/>
  <c r="I37" i="23" s="1"/>
  <c r="J37" i="23" s="1"/>
  <c r="E37" i="23"/>
  <c r="AT36" i="23"/>
  <c r="AS36" i="23"/>
  <c r="AR36" i="23"/>
  <c r="AP36" i="23"/>
  <c r="AA36" i="23"/>
  <c r="K36" i="23"/>
  <c r="L36" i="23" s="1"/>
  <c r="I36" i="23"/>
  <c r="J36" i="23" s="1"/>
  <c r="H36" i="23"/>
  <c r="E36" i="23"/>
  <c r="H35" i="23" s="1"/>
  <c r="I35" i="23" s="1"/>
  <c r="J35" i="23" s="1"/>
  <c r="AT35" i="23"/>
  <c r="AP35" i="23"/>
  <c r="AA35" i="23"/>
  <c r="K35" i="23"/>
  <c r="E35" i="23"/>
  <c r="AT34" i="23"/>
  <c r="AR34" i="23"/>
  <c r="AP34" i="23"/>
  <c r="AA34" i="23"/>
  <c r="H34" i="23"/>
  <c r="I34" i="23" s="1"/>
  <c r="J34" i="23" s="1"/>
  <c r="E34" i="23"/>
  <c r="H33" i="23" s="1"/>
  <c r="I33" i="23" s="1"/>
  <c r="J33" i="23" s="1"/>
  <c r="AT33" i="23"/>
  <c r="AR33" i="23"/>
  <c r="AP33" i="23"/>
  <c r="AA33" i="23"/>
  <c r="K33" i="23"/>
  <c r="L33" i="23" s="1"/>
  <c r="E33" i="23"/>
  <c r="H32" i="23" s="1"/>
  <c r="AT32" i="23"/>
  <c r="AR32" i="23"/>
  <c r="AP32" i="23"/>
  <c r="AA32" i="23"/>
  <c r="K32" i="23"/>
  <c r="L32" i="23" s="1"/>
  <c r="I32" i="23"/>
  <c r="J32" i="23" s="1"/>
  <c r="E32" i="23"/>
  <c r="H31" i="23" s="1"/>
  <c r="AT31" i="23"/>
  <c r="AP31" i="23"/>
  <c r="AA31" i="23"/>
  <c r="K31" i="23"/>
  <c r="I31" i="23"/>
  <c r="J31" i="23" s="1"/>
  <c r="E31" i="23"/>
  <c r="AT30" i="23"/>
  <c r="AR30" i="23"/>
  <c r="AP30" i="23"/>
  <c r="AA30" i="23"/>
  <c r="T30" i="23"/>
  <c r="K30" i="23"/>
  <c r="L30" i="23" s="1"/>
  <c r="H30" i="23"/>
  <c r="I30" i="23" s="1"/>
  <c r="J30" i="23" s="1"/>
  <c r="E30" i="23"/>
  <c r="AT29" i="23"/>
  <c r="AR29" i="23"/>
  <c r="AP29" i="23"/>
  <c r="AA29" i="23"/>
  <c r="T29" i="23"/>
  <c r="L29" i="23"/>
  <c r="K29" i="23"/>
  <c r="H29" i="23"/>
  <c r="I29" i="23" s="1"/>
  <c r="J29" i="23" s="1"/>
  <c r="E29" i="23"/>
  <c r="H28" i="23" s="1"/>
  <c r="I28" i="23" s="1"/>
  <c r="AT28" i="23"/>
  <c r="AR28" i="23"/>
  <c r="AP28" i="23"/>
  <c r="AA28" i="23"/>
  <c r="K28" i="23"/>
  <c r="L28" i="23" s="1"/>
  <c r="J28" i="23"/>
  <c r="E28" i="23"/>
  <c r="B28" i="23"/>
  <c r="AT27" i="23"/>
  <c r="AP27" i="23"/>
  <c r="AA27" i="23"/>
  <c r="K27" i="23"/>
  <c r="L27" i="23" s="1"/>
  <c r="H27" i="23"/>
  <c r="I27" i="23" s="1"/>
  <c r="J27" i="23" s="1"/>
  <c r="E27" i="23"/>
  <c r="B27" i="23"/>
  <c r="T36" i="23" s="1"/>
  <c r="AT26" i="23"/>
  <c r="AP26" i="23"/>
  <c r="AA26" i="23"/>
  <c r="R26" i="23"/>
  <c r="K26" i="23"/>
  <c r="L26" i="23" s="1"/>
  <c r="O26" i="23" s="1"/>
  <c r="H26" i="23"/>
  <c r="I26" i="23" s="1"/>
  <c r="J26" i="23" s="1"/>
  <c r="B26" i="23"/>
  <c r="AR35" i="23" s="1"/>
  <c r="E148" i="22"/>
  <c r="H147" i="22" s="1"/>
  <c r="I147" i="22" s="1"/>
  <c r="J147" i="22" s="1"/>
  <c r="AW147" i="22"/>
  <c r="AV147" i="22"/>
  <c r="AS147" i="22"/>
  <c r="AG147" i="22"/>
  <c r="T147" i="22"/>
  <c r="L147" i="22"/>
  <c r="K147" i="22"/>
  <c r="E147" i="22"/>
  <c r="AW146" i="22"/>
  <c r="AU146" i="22"/>
  <c r="AS146" i="22"/>
  <c r="AG146" i="22"/>
  <c r="T146" i="22"/>
  <c r="H146" i="22"/>
  <c r="I146" i="22" s="1"/>
  <c r="J146" i="22" s="1"/>
  <c r="E146" i="22"/>
  <c r="H145" i="22" s="1"/>
  <c r="I145" i="22" s="1"/>
  <c r="J145" i="22" s="1"/>
  <c r="AW145" i="22"/>
  <c r="AU145" i="22"/>
  <c r="AS145" i="22"/>
  <c r="AG145" i="22"/>
  <c r="K145" i="22"/>
  <c r="L145" i="22" s="1"/>
  <c r="E145" i="22"/>
  <c r="H144" i="22" s="1"/>
  <c r="AW144" i="22"/>
  <c r="AU144" i="22"/>
  <c r="AS144" i="22"/>
  <c r="AG144" i="22"/>
  <c r="K144" i="22"/>
  <c r="L144" i="22" s="1"/>
  <c r="I144" i="22"/>
  <c r="J144" i="22" s="1"/>
  <c r="E144" i="22"/>
  <c r="H143" i="22" s="1"/>
  <c r="I143" i="22" s="1"/>
  <c r="J143" i="22" s="1"/>
  <c r="AW143" i="22"/>
  <c r="AS143" i="22"/>
  <c r="AG143" i="22"/>
  <c r="K143" i="22"/>
  <c r="E143" i="22"/>
  <c r="AW142" i="22"/>
  <c r="AV142" i="22"/>
  <c r="AU142" i="22"/>
  <c r="AS142" i="22"/>
  <c r="AG142" i="22"/>
  <c r="T142" i="22"/>
  <c r="H142" i="22"/>
  <c r="I142" i="22" s="1"/>
  <c r="J142" i="22" s="1"/>
  <c r="E142" i="22"/>
  <c r="H141" i="22" s="1"/>
  <c r="I141" i="22" s="1"/>
  <c r="J141" i="22" s="1"/>
  <c r="AW141" i="22"/>
  <c r="AU141" i="22"/>
  <c r="AS141" i="22"/>
  <c r="AG141" i="22"/>
  <c r="K141" i="22"/>
  <c r="L141" i="22" s="1"/>
  <c r="E141" i="22"/>
  <c r="H140" i="22" s="1"/>
  <c r="I140" i="22" s="1"/>
  <c r="AW140" i="22"/>
  <c r="AU140" i="22"/>
  <c r="AS140" i="22"/>
  <c r="AG140" i="22"/>
  <c r="K140" i="22"/>
  <c r="L140" i="22" s="1"/>
  <c r="J140" i="22"/>
  <c r="E140" i="22"/>
  <c r="H139" i="22" s="1"/>
  <c r="I139" i="22" s="1"/>
  <c r="J139" i="22" s="1"/>
  <c r="AW139" i="22"/>
  <c r="AU139" i="22"/>
  <c r="AS139" i="22"/>
  <c r="AG139" i="22"/>
  <c r="E139" i="22"/>
  <c r="AW138" i="22"/>
  <c r="AV138" i="22"/>
  <c r="AU138" i="22"/>
  <c r="AS138" i="22"/>
  <c r="AG138" i="22"/>
  <c r="T138" i="22"/>
  <c r="K138" i="22"/>
  <c r="L138" i="22" s="1"/>
  <c r="H138" i="22"/>
  <c r="I138" i="22" s="1"/>
  <c r="J138" i="22" s="1"/>
  <c r="E138" i="22"/>
  <c r="B138" i="22"/>
  <c r="AV143" i="22" s="1"/>
  <c r="AW137" i="22"/>
  <c r="AV137" i="22"/>
  <c r="AU137" i="22"/>
  <c r="AS137" i="22"/>
  <c r="AG137" i="22"/>
  <c r="K137" i="22"/>
  <c r="L137" i="22" s="1"/>
  <c r="H137" i="22"/>
  <c r="I137" i="22" s="1"/>
  <c r="J137" i="22" s="1"/>
  <c r="E137" i="22"/>
  <c r="H136" i="22" s="1"/>
  <c r="I136" i="22" s="1"/>
  <c r="J136" i="22" s="1"/>
  <c r="B137" i="22"/>
  <c r="T137" i="22" s="1"/>
  <c r="AW136" i="22"/>
  <c r="AV136" i="22"/>
  <c r="AS136" i="22"/>
  <c r="AG136" i="22"/>
  <c r="T136" i="22"/>
  <c r="L136" i="22"/>
  <c r="K136" i="22"/>
  <c r="B136" i="22"/>
  <c r="AU147" i="22" s="1"/>
  <c r="E133" i="22"/>
  <c r="AZ132" i="22"/>
  <c r="AW132" i="22"/>
  <c r="AS132" i="22"/>
  <c r="AG132" i="22"/>
  <c r="I132" i="22"/>
  <c r="J132" i="22" s="1"/>
  <c r="H132" i="22"/>
  <c r="E132" i="22"/>
  <c r="AZ131" i="22"/>
  <c r="AW131" i="22"/>
  <c r="AS131" i="22"/>
  <c r="AG131" i="22"/>
  <c r="H131" i="22"/>
  <c r="I131" i="22" s="1"/>
  <c r="J131" i="22" s="1"/>
  <c r="E131" i="22"/>
  <c r="AZ130" i="22"/>
  <c r="AW130" i="22"/>
  <c r="AV130" i="22"/>
  <c r="AS130" i="22"/>
  <c r="AG130" i="22"/>
  <c r="T130" i="22"/>
  <c r="H130" i="22"/>
  <c r="I130" i="22" s="1"/>
  <c r="J130" i="22" s="1"/>
  <c r="E130" i="22"/>
  <c r="AZ129" i="22"/>
  <c r="AW129" i="22"/>
  <c r="AV129" i="22"/>
  <c r="AS129" i="22"/>
  <c r="AG129" i="22"/>
  <c r="H129" i="22"/>
  <c r="I129" i="22" s="1"/>
  <c r="J129" i="22" s="1"/>
  <c r="E129" i="22"/>
  <c r="H128" i="22" s="1"/>
  <c r="I128" i="22" s="1"/>
  <c r="AZ128" i="22"/>
  <c r="AW128" i="22"/>
  <c r="AS128" i="22"/>
  <c r="AG128" i="22"/>
  <c r="J128" i="22"/>
  <c r="E128" i="22"/>
  <c r="H127" i="22" s="1"/>
  <c r="I127" i="22" s="1"/>
  <c r="J127" i="22" s="1"/>
  <c r="AZ127" i="22"/>
  <c r="AW127" i="22"/>
  <c r="AS127" i="22"/>
  <c r="AG127" i="22"/>
  <c r="E127" i="22"/>
  <c r="AZ126" i="22"/>
  <c r="AW126" i="22"/>
  <c r="AS126" i="22"/>
  <c r="AG126" i="22"/>
  <c r="J126" i="22"/>
  <c r="I126" i="22"/>
  <c r="H126" i="22"/>
  <c r="E126" i="22"/>
  <c r="AZ125" i="22"/>
  <c r="AW125" i="22"/>
  <c r="AS125" i="22"/>
  <c r="AG125" i="22"/>
  <c r="H125" i="22"/>
  <c r="I125" i="22" s="1"/>
  <c r="J125" i="22" s="1"/>
  <c r="E125" i="22"/>
  <c r="AZ124" i="22"/>
  <c r="AW124" i="22"/>
  <c r="AV124" i="22"/>
  <c r="AS124" i="22"/>
  <c r="AG124" i="22"/>
  <c r="H124" i="22"/>
  <c r="I124" i="22" s="1"/>
  <c r="J124" i="22" s="1"/>
  <c r="E124" i="22"/>
  <c r="H123" i="22" s="1"/>
  <c r="I123" i="22" s="1"/>
  <c r="J123" i="22" s="1"/>
  <c r="AZ123" i="22"/>
  <c r="AW123" i="22"/>
  <c r="AS123" i="22"/>
  <c r="AG123" i="22"/>
  <c r="E123" i="22"/>
  <c r="B123" i="22"/>
  <c r="AV123" i="22" s="1"/>
  <c r="AZ122" i="22"/>
  <c r="AW122" i="22"/>
  <c r="AS122" i="22"/>
  <c r="AG122" i="22"/>
  <c r="H122" i="22"/>
  <c r="I122" i="22" s="1"/>
  <c r="J122" i="22" s="1"/>
  <c r="E122" i="22"/>
  <c r="B122" i="22"/>
  <c r="AZ121" i="22"/>
  <c r="AW121" i="22"/>
  <c r="AS121" i="22"/>
  <c r="AG121" i="22"/>
  <c r="J121" i="22"/>
  <c r="I121" i="22"/>
  <c r="H121" i="22"/>
  <c r="B121" i="22"/>
  <c r="E117" i="22"/>
  <c r="AW116" i="22"/>
  <c r="AU116" i="22"/>
  <c r="AS116" i="22"/>
  <c r="AG116" i="22"/>
  <c r="T116" i="22"/>
  <c r="H116" i="22"/>
  <c r="I116" i="22" s="1"/>
  <c r="J116" i="22" s="1"/>
  <c r="E116" i="22"/>
  <c r="AW115" i="22"/>
  <c r="AU115" i="22"/>
  <c r="AS115" i="22"/>
  <c r="AG115" i="22"/>
  <c r="H115" i="22"/>
  <c r="I115" i="22" s="1"/>
  <c r="J115" i="22" s="1"/>
  <c r="E115" i="22"/>
  <c r="H114" i="22" s="1"/>
  <c r="I114" i="22" s="1"/>
  <c r="AW114" i="22"/>
  <c r="AS114" i="22"/>
  <c r="AG114" i="22"/>
  <c r="K114" i="22"/>
  <c r="L114" i="22" s="1"/>
  <c r="J114" i="22"/>
  <c r="E114" i="22"/>
  <c r="AW113" i="22"/>
  <c r="AS113" i="22"/>
  <c r="AG113" i="22"/>
  <c r="H113" i="22"/>
  <c r="I113" i="22" s="1"/>
  <c r="J113" i="22" s="1"/>
  <c r="E113" i="22"/>
  <c r="AW112" i="22"/>
  <c r="AV112" i="22"/>
  <c r="AS112" i="22"/>
  <c r="AG112" i="22"/>
  <c r="T112" i="22"/>
  <c r="I112" i="22"/>
  <c r="J112" i="22" s="1"/>
  <c r="H112" i="22"/>
  <c r="E112" i="22"/>
  <c r="AW111" i="22"/>
  <c r="AV111" i="22"/>
  <c r="AU111" i="22"/>
  <c r="AS111" i="22"/>
  <c r="AG111" i="22"/>
  <c r="T111" i="22"/>
  <c r="H111" i="22"/>
  <c r="I111" i="22" s="1"/>
  <c r="J111" i="22" s="1"/>
  <c r="E111" i="22"/>
  <c r="H110" i="22" s="1"/>
  <c r="I110" i="22" s="1"/>
  <c r="J110" i="22" s="1"/>
  <c r="AW110" i="22"/>
  <c r="AS110" i="22"/>
  <c r="AG110" i="22"/>
  <c r="E110" i="22"/>
  <c r="AW109" i="22"/>
  <c r="AS109" i="22"/>
  <c r="AG109" i="22"/>
  <c r="T109" i="22"/>
  <c r="H109" i="22"/>
  <c r="I109" i="22" s="1"/>
  <c r="J109" i="22" s="1"/>
  <c r="E109" i="22"/>
  <c r="AW108" i="22"/>
  <c r="AS108" i="22"/>
  <c r="AG108" i="22"/>
  <c r="T108" i="22"/>
  <c r="I108" i="22"/>
  <c r="J108" i="22" s="1"/>
  <c r="H108" i="22"/>
  <c r="E108" i="22"/>
  <c r="AW107" i="22"/>
  <c r="AV107" i="22"/>
  <c r="AS107" i="22"/>
  <c r="AG107" i="22"/>
  <c r="H107" i="22"/>
  <c r="I107" i="22" s="1"/>
  <c r="J107" i="22" s="1"/>
  <c r="E107" i="22"/>
  <c r="H106" i="22" s="1"/>
  <c r="I106" i="22" s="1"/>
  <c r="J106" i="22" s="1"/>
  <c r="B107" i="22"/>
  <c r="AV113" i="22" s="1"/>
  <c r="AW106" i="22"/>
  <c r="AV106" i="22"/>
  <c r="AS106" i="22"/>
  <c r="AG106" i="22"/>
  <c r="T106" i="22"/>
  <c r="E106" i="22"/>
  <c r="B106" i="22"/>
  <c r="T107" i="22" s="1"/>
  <c r="AW105" i="22"/>
  <c r="AV105" i="22"/>
  <c r="AU105" i="22"/>
  <c r="AS105" i="22"/>
  <c r="AG105" i="22"/>
  <c r="T105" i="22"/>
  <c r="H105" i="22"/>
  <c r="I105" i="22" s="1"/>
  <c r="J105" i="22" s="1"/>
  <c r="B105" i="22"/>
  <c r="K110" i="22" s="1"/>
  <c r="L110" i="22" s="1"/>
  <c r="E101" i="22"/>
  <c r="AM100" i="22"/>
  <c r="AL100" i="22"/>
  <c r="L100" i="22"/>
  <c r="K100" i="22"/>
  <c r="I100" i="22"/>
  <c r="J100" i="22" s="1"/>
  <c r="H100" i="22"/>
  <c r="E100" i="22"/>
  <c r="AM99" i="22"/>
  <c r="AL99" i="22"/>
  <c r="H99" i="22"/>
  <c r="I99" i="22" s="1"/>
  <c r="J99" i="22" s="1"/>
  <c r="E99" i="22"/>
  <c r="H98" i="22" s="1"/>
  <c r="I98" i="22" s="1"/>
  <c r="J98" i="22" s="1"/>
  <c r="AM98" i="22"/>
  <c r="AL98" i="22"/>
  <c r="L98" i="22"/>
  <c r="K98" i="22"/>
  <c r="E98" i="22"/>
  <c r="AM97" i="22"/>
  <c r="T97" i="22"/>
  <c r="K97" i="22"/>
  <c r="L97" i="22" s="1"/>
  <c r="H97" i="22"/>
  <c r="I97" i="22" s="1"/>
  <c r="J97" i="22" s="1"/>
  <c r="E97" i="22"/>
  <c r="AM96" i="22"/>
  <c r="AK96" i="22"/>
  <c r="H96" i="22"/>
  <c r="I96" i="22" s="1"/>
  <c r="J96" i="22" s="1"/>
  <c r="E96" i="22"/>
  <c r="H95" i="22" s="1"/>
  <c r="I95" i="22" s="1"/>
  <c r="J95" i="22" s="1"/>
  <c r="AM95" i="22"/>
  <c r="AL95" i="22"/>
  <c r="T95" i="22"/>
  <c r="E95" i="22"/>
  <c r="AM94" i="22"/>
  <c r="AL94" i="22"/>
  <c r="T94" i="22"/>
  <c r="K94" i="22"/>
  <c r="L94" i="22" s="1"/>
  <c r="I94" i="22"/>
  <c r="J94" i="22" s="1"/>
  <c r="H94" i="22"/>
  <c r="E94" i="22"/>
  <c r="AM93" i="22"/>
  <c r="AL93" i="22"/>
  <c r="AK93" i="22"/>
  <c r="K93" i="22"/>
  <c r="L93" i="22" s="1"/>
  <c r="I93" i="22"/>
  <c r="J93" i="22" s="1"/>
  <c r="H93" i="22"/>
  <c r="E93" i="22"/>
  <c r="AM92" i="22"/>
  <c r="AL92" i="22"/>
  <c r="R92" i="22"/>
  <c r="K92" i="22"/>
  <c r="L92" i="22" s="1"/>
  <c r="H92" i="22"/>
  <c r="I92" i="22" s="1"/>
  <c r="J92" i="22" s="1"/>
  <c r="E92" i="22"/>
  <c r="H91" i="22" s="1"/>
  <c r="AM91" i="22"/>
  <c r="AK91" i="22"/>
  <c r="T91" i="22"/>
  <c r="R91" i="22"/>
  <c r="K91" i="22"/>
  <c r="L91" i="22" s="1"/>
  <c r="J91" i="22"/>
  <c r="I91" i="22"/>
  <c r="E91" i="22"/>
  <c r="B91" i="22"/>
  <c r="AL97" i="22" s="1"/>
  <c r="AM90" i="22"/>
  <c r="AL90" i="22"/>
  <c r="AK90" i="22"/>
  <c r="T90" i="22"/>
  <c r="L90" i="22"/>
  <c r="R90" i="22" s="1"/>
  <c r="K90" i="22"/>
  <c r="H90" i="22"/>
  <c r="I90" i="22" s="1"/>
  <c r="J90" i="22" s="1"/>
  <c r="E90" i="22"/>
  <c r="B90" i="22"/>
  <c r="AM89" i="22"/>
  <c r="AL89" i="22"/>
  <c r="AK89" i="22"/>
  <c r="R89" i="22"/>
  <c r="L89" i="22"/>
  <c r="O89" i="22" s="1"/>
  <c r="K89" i="22"/>
  <c r="I89" i="22"/>
  <c r="J89" i="22" s="1"/>
  <c r="H89" i="22"/>
  <c r="B89" i="22"/>
  <c r="AK100" i="22" s="1"/>
  <c r="E85" i="22"/>
  <c r="AT84" i="22"/>
  <c r="AP84" i="22"/>
  <c r="AA84" i="22"/>
  <c r="T84" i="22"/>
  <c r="I84" i="22"/>
  <c r="J84" i="22" s="1"/>
  <c r="H84" i="22"/>
  <c r="E84" i="22"/>
  <c r="AT83" i="22"/>
  <c r="AS83" i="22"/>
  <c r="AR83" i="22"/>
  <c r="AP83" i="22"/>
  <c r="AA83" i="22"/>
  <c r="T83" i="22"/>
  <c r="K83" i="22"/>
  <c r="L83" i="22" s="1"/>
  <c r="J83" i="22"/>
  <c r="I83" i="22"/>
  <c r="H83" i="22"/>
  <c r="E83" i="22"/>
  <c r="AT82" i="22"/>
  <c r="AS82" i="22"/>
  <c r="AR82" i="22"/>
  <c r="AP82" i="22"/>
  <c r="AA82" i="22"/>
  <c r="T82" i="22"/>
  <c r="K82" i="22"/>
  <c r="L82" i="22" s="1"/>
  <c r="H82" i="22"/>
  <c r="I82" i="22" s="1"/>
  <c r="J82" i="22" s="1"/>
  <c r="E82" i="22"/>
  <c r="H81" i="22" s="1"/>
  <c r="I81" i="22" s="1"/>
  <c r="J81" i="22" s="1"/>
  <c r="AT81" i="22"/>
  <c r="AS81" i="22"/>
  <c r="AP81" i="22"/>
  <c r="AA81" i="22"/>
  <c r="T81" i="22"/>
  <c r="K81" i="22"/>
  <c r="L81" i="22" s="1"/>
  <c r="E81" i="22"/>
  <c r="AT80" i="22"/>
  <c r="AR80" i="22"/>
  <c r="AP80" i="22"/>
  <c r="AA80" i="22"/>
  <c r="T80" i="22"/>
  <c r="H80" i="22"/>
  <c r="I80" i="22" s="1"/>
  <c r="J80" i="22" s="1"/>
  <c r="E80" i="22"/>
  <c r="H79" i="22" s="1"/>
  <c r="I79" i="22" s="1"/>
  <c r="J79" i="22" s="1"/>
  <c r="AT79" i="22"/>
  <c r="AS79" i="22"/>
  <c r="AR79" i="22"/>
  <c r="AP79" i="22"/>
  <c r="AA79" i="22"/>
  <c r="K79" i="22"/>
  <c r="L79" i="22" s="1"/>
  <c r="E79" i="22"/>
  <c r="AT78" i="22"/>
  <c r="AS78" i="22"/>
  <c r="AR78" i="22"/>
  <c r="AP78" i="22"/>
  <c r="AA78" i="22"/>
  <c r="T78" i="22"/>
  <c r="K78" i="22"/>
  <c r="L78" i="22" s="1"/>
  <c r="H78" i="22"/>
  <c r="I78" i="22" s="1"/>
  <c r="J78" i="22" s="1"/>
  <c r="E78" i="22"/>
  <c r="H77" i="22" s="1"/>
  <c r="I77" i="22" s="1"/>
  <c r="J77" i="22" s="1"/>
  <c r="AT77" i="22"/>
  <c r="AS77" i="22"/>
  <c r="AP77" i="22"/>
  <c r="AA77" i="22"/>
  <c r="T77" i="22"/>
  <c r="E77" i="22"/>
  <c r="AT76" i="22"/>
  <c r="AS76" i="22"/>
  <c r="AR76" i="22"/>
  <c r="AP76" i="22"/>
  <c r="AA76" i="22"/>
  <c r="R76" i="22"/>
  <c r="K76" i="22"/>
  <c r="L76" i="22" s="1"/>
  <c r="H76" i="22"/>
  <c r="I76" i="22" s="1"/>
  <c r="J76" i="22" s="1"/>
  <c r="E76" i="22"/>
  <c r="AT75" i="22"/>
  <c r="AS75" i="22"/>
  <c r="AR75" i="22"/>
  <c r="AP75" i="22"/>
  <c r="AA75" i="22"/>
  <c r="L75" i="22"/>
  <c r="K75" i="22"/>
  <c r="H75" i="22"/>
  <c r="I75" i="22" s="1"/>
  <c r="J75" i="22" s="1"/>
  <c r="E75" i="22"/>
  <c r="H74" i="22" s="1"/>
  <c r="B75" i="22"/>
  <c r="AS74" i="22" s="1"/>
  <c r="AT74" i="22"/>
  <c r="AP74" i="22"/>
  <c r="AA74" i="22"/>
  <c r="I74" i="22"/>
  <c r="J74" i="22" s="1"/>
  <c r="E74" i="22"/>
  <c r="H73" i="22" s="1"/>
  <c r="I73" i="22" s="1"/>
  <c r="J73" i="22" s="1"/>
  <c r="B74" i="22"/>
  <c r="T79" i="22" s="1"/>
  <c r="AT73" i="22"/>
  <c r="AP73" i="22"/>
  <c r="AA73" i="22"/>
  <c r="T73" i="22"/>
  <c r="K73" i="22"/>
  <c r="L73" i="22" s="1"/>
  <c r="B73" i="22"/>
  <c r="K77" i="22" s="1"/>
  <c r="L77" i="22" s="1"/>
  <c r="E70" i="22"/>
  <c r="H69" i="22" s="1"/>
  <c r="I69" i="22" s="1"/>
  <c r="J69" i="22" s="1"/>
  <c r="AT69" i="22"/>
  <c r="AS69" i="22"/>
  <c r="AP69" i="22"/>
  <c r="AA69" i="22"/>
  <c r="E69" i="22"/>
  <c r="H68" i="22" s="1"/>
  <c r="AT68" i="22"/>
  <c r="AS68" i="22"/>
  <c r="AP68" i="22"/>
  <c r="AA68" i="22"/>
  <c r="I68" i="22"/>
  <c r="J68" i="22" s="1"/>
  <c r="E68" i="22"/>
  <c r="AT67" i="22"/>
  <c r="AS67" i="22"/>
  <c r="AP67" i="22"/>
  <c r="AA67" i="22"/>
  <c r="H67" i="22"/>
  <c r="I67" i="22" s="1"/>
  <c r="J67" i="22" s="1"/>
  <c r="E67" i="22"/>
  <c r="AT66" i="22"/>
  <c r="AS66" i="22"/>
  <c r="AP66" i="22"/>
  <c r="AA66" i="22"/>
  <c r="T66" i="22"/>
  <c r="I66" i="22"/>
  <c r="J66" i="22" s="1"/>
  <c r="H66" i="22"/>
  <c r="E66" i="22"/>
  <c r="AT65" i="22"/>
  <c r="AS65" i="22"/>
  <c r="AP65" i="22"/>
  <c r="AA65" i="22"/>
  <c r="I65" i="22"/>
  <c r="J65" i="22" s="1"/>
  <c r="H65" i="22"/>
  <c r="E65" i="22"/>
  <c r="AT64" i="22"/>
  <c r="AP64" i="22"/>
  <c r="AA64" i="22"/>
  <c r="I64" i="22"/>
  <c r="J64" i="22" s="1"/>
  <c r="H64" i="22"/>
  <c r="E64" i="22"/>
  <c r="AT63" i="22"/>
  <c r="AS63" i="22"/>
  <c r="AP63" i="22"/>
  <c r="AA63" i="22"/>
  <c r="H63" i="22"/>
  <c r="I63" i="22" s="1"/>
  <c r="J63" i="22" s="1"/>
  <c r="E63" i="22"/>
  <c r="AT62" i="22"/>
  <c r="AS62" i="22"/>
  <c r="AP62" i="22"/>
  <c r="AA62" i="22"/>
  <c r="T62" i="22"/>
  <c r="J62" i="22"/>
  <c r="I62" i="22"/>
  <c r="H62" i="22"/>
  <c r="E62" i="22"/>
  <c r="H61" i="22" s="1"/>
  <c r="I61" i="22" s="1"/>
  <c r="J61" i="22" s="1"/>
  <c r="AT61" i="22"/>
  <c r="AR61" i="22"/>
  <c r="AP61" i="22"/>
  <c r="AA61" i="22"/>
  <c r="E61" i="22"/>
  <c r="H60" i="22" s="1"/>
  <c r="I60" i="22" s="1"/>
  <c r="J60" i="22" s="1"/>
  <c r="AT60" i="22"/>
  <c r="AP60" i="22"/>
  <c r="AA60" i="22"/>
  <c r="T60" i="22"/>
  <c r="K60" i="22"/>
  <c r="L60" i="22" s="1"/>
  <c r="E60" i="22"/>
  <c r="H59" i="22" s="1"/>
  <c r="I59" i="22" s="1"/>
  <c r="J59" i="22" s="1"/>
  <c r="B60" i="22"/>
  <c r="AS64" i="22" s="1"/>
  <c r="AT59" i="22"/>
  <c r="AR59" i="22"/>
  <c r="AP59" i="22"/>
  <c r="AA59" i="22"/>
  <c r="E59" i="22"/>
  <c r="H58" i="22" s="1"/>
  <c r="I58" i="22" s="1"/>
  <c r="J58" i="22" s="1"/>
  <c r="B59" i="22"/>
  <c r="T69" i="22" s="1"/>
  <c r="AT58" i="22"/>
  <c r="AS58" i="22"/>
  <c r="AP58" i="22"/>
  <c r="AA58" i="22"/>
  <c r="L58" i="22"/>
  <c r="K58" i="22"/>
  <c r="B58" i="22"/>
  <c r="AR68" i="22" s="1"/>
  <c r="E54" i="22"/>
  <c r="AT53" i="22"/>
  <c r="AP53" i="22"/>
  <c r="AG53" i="22"/>
  <c r="AA53" i="22"/>
  <c r="T53" i="22"/>
  <c r="K53" i="22"/>
  <c r="L53" i="22" s="1"/>
  <c r="H53" i="22"/>
  <c r="I53" i="22" s="1"/>
  <c r="J53" i="22" s="1"/>
  <c r="E53" i="22"/>
  <c r="AT52" i="22"/>
  <c r="AP52" i="22"/>
  <c r="AG52" i="22"/>
  <c r="AA52" i="22"/>
  <c r="I52" i="22"/>
  <c r="J52" i="22" s="1"/>
  <c r="H52" i="22"/>
  <c r="E52" i="22"/>
  <c r="H51" i="22" s="1"/>
  <c r="I51" i="22" s="1"/>
  <c r="J51" i="22" s="1"/>
  <c r="AT51" i="22"/>
  <c r="AS51" i="22"/>
  <c r="AP51" i="22"/>
  <c r="AG51" i="22"/>
  <c r="AA51" i="22"/>
  <c r="E51" i="22"/>
  <c r="H50" i="22" s="1"/>
  <c r="I50" i="22" s="1"/>
  <c r="J50" i="22" s="1"/>
  <c r="AT50" i="22"/>
  <c r="AP50" i="22"/>
  <c r="AG50" i="22"/>
  <c r="AA50" i="22"/>
  <c r="T50" i="22"/>
  <c r="L50" i="22"/>
  <c r="K50" i="22"/>
  <c r="E50" i="22"/>
  <c r="AT49" i="22"/>
  <c r="AR49" i="22"/>
  <c r="AP49" i="22"/>
  <c r="AG49" i="22"/>
  <c r="AA49" i="22"/>
  <c r="H49" i="22"/>
  <c r="I49" i="22" s="1"/>
  <c r="J49" i="22" s="1"/>
  <c r="E49" i="22"/>
  <c r="H48" i="22" s="1"/>
  <c r="I48" i="22" s="1"/>
  <c r="J48" i="22" s="1"/>
  <c r="AT48" i="22"/>
  <c r="AS48" i="22"/>
  <c r="AP48" i="22"/>
  <c r="AG48" i="22"/>
  <c r="AA48" i="22"/>
  <c r="E48" i="22"/>
  <c r="AT47" i="22"/>
  <c r="AP47" i="22"/>
  <c r="AG47" i="22"/>
  <c r="AA47" i="22"/>
  <c r="T47" i="22"/>
  <c r="J47" i="22"/>
  <c r="I47" i="22"/>
  <c r="H47" i="22"/>
  <c r="E47" i="22"/>
  <c r="AT46" i="22"/>
  <c r="AP46" i="22"/>
  <c r="AG46" i="22"/>
  <c r="AA46" i="22"/>
  <c r="T46" i="22"/>
  <c r="H46" i="22"/>
  <c r="I46" i="22" s="1"/>
  <c r="J46" i="22" s="1"/>
  <c r="E46" i="22"/>
  <c r="H45" i="22" s="1"/>
  <c r="I45" i="22" s="1"/>
  <c r="J45" i="22" s="1"/>
  <c r="AT45" i="22"/>
  <c r="AS45" i="22"/>
  <c r="AP45" i="22"/>
  <c r="AG45" i="22"/>
  <c r="AA45" i="22"/>
  <c r="E45" i="22"/>
  <c r="AT44" i="22"/>
  <c r="AP44" i="22"/>
  <c r="AG44" i="22"/>
  <c r="AA44" i="22"/>
  <c r="T44" i="22"/>
  <c r="J44" i="22"/>
  <c r="H44" i="22"/>
  <c r="I44" i="22" s="1"/>
  <c r="E44" i="22"/>
  <c r="B44" i="22"/>
  <c r="AS47" i="22" s="1"/>
  <c r="AT43" i="22"/>
  <c r="AS43" i="22"/>
  <c r="AP43" i="22"/>
  <c r="AG43" i="22"/>
  <c r="AA43" i="22"/>
  <c r="H43" i="22"/>
  <c r="I43" i="22" s="1"/>
  <c r="J43" i="22" s="1"/>
  <c r="E43" i="22"/>
  <c r="H42" i="22" s="1"/>
  <c r="I42" i="22" s="1"/>
  <c r="J42" i="22" s="1"/>
  <c r="B43" i="22"/>
  <c r="T48" i="22" s="1"/>
  <c r="AT42" i="22"/>
  <c r="AS42" i="22"/>
  <c r="AP42" i="22"/>
  <c r="AG42" i="22"/>
  <c r="AA42" i="22"/>
  <c r="B42" i="22"/>
  <c r="K44" i="22" s="1"/>
  <c r="L44" i="22" s="1"/>
  <c r="E38" i="22"/>
  <c r="H37" i="22" s="1"/>
  <c r="I37" i="22" s="1"/>
  <c r="J37" i="22" s="1"/>
  <c r="AT37" i="22"/>
  <c r="AP37" i="22"/>
  <c r="AA37" i="22"/>
  <c r="L37" i="22"/>
  <c r="R37" i="22" s="1"/>
  <c r="E37" i="22"/>
  <c r="AT36" i="22"/>
  <c r="AS36" i="22"/>
  <c r="AR36" i="22"/>
  <c r="AP36" i="22"/>
  <c r="AA36" i="22"/>
  <c r="I36" i="22"/>
  <c r="J36" i="22" s="1"/>
  <c r="H36" i="22"/>
  <c r="E36" i="22"/>
  <c r="AT35" i="22"/>
  <c r="AP35" i="22"/>
  <c r="AA35" i="22"/>
  <c r="T35" i="22"/>
  <c r="I35" i="22"/>
  <c r="J35" i="22" s="1"/>
  <c r="H35" i="22"/>
  <c r="E35" i="22"/>
  <c r="AT34" i="22"/>
  <c r="AP34" i="22"/>
  <c r="AA34" i="22"/>
  <c r="I34" i="22"/>
  <c r="J34" i="22" s="1"/>
  <c r="H34" i="22"/>
  <c r="E34" i="22"/>
  <c r="AT33" i="22"/>
  <c r="AP33" i="22"/>
  <c r="AA33" i="22"/>
  <c r="H33" i="22"/>
  <c r="I33" i="22" s="1"/>
  <c r="J33" i="22" s="1"/>
  <c r="E33" i="22"/>
  <c r="AT32" i="22"/>
  <c r="AP32" i="22"/>
  <c r="AA32" i="22"/>
  <c r="T32" i="22"/>
  <c r="I32" i="22"/>
  <c r="J32" i="22" s="1"/>
  <c r="H32" i="22"/>
  <c r="E32" i="22"/>
  <c r="AT31" i="22"/>
  <c r="AP31" i="22"/>
  <c r="AA31" i="22"/>
  <c r="T31" i="22"/>
  <c r="I31" i="22"/>
  <c r="J31" i="22" s="1"/>
  <c r="H31" i="22"/>
  <c r="E31" i="22"/>
  <c r="AT30" i="22"/>
  <c r="AP30" i="22"/>
  <c r="AA30" i="22"/>
  <c r="K30" i="22"/>
  <c r="L30" i="22" s="1"/>
  <c r="J30" i="22"/>
  <c r="H30" i="22"/>
  <c r="I30" i="22" s="1"/>
  <c r="E30" i="22"/>
  <c r="H29" i="22" s="1"/>
  <c r="I29" i="22" s="1"/>
  <c r="J29" i="22" s="1"/>
  <c r="AT29" i="22"/>
  <c r="AP29" i="22"/>
  <c r="AA29" i="22"/>
  <c r="T29" i="22"/>
  <c r="K29" i="22"/>
  <c r="L29" i="22" s="1"/>
  <c r="E29" i="22"/>
  <c r="AT28" i="22"/>
  <c r="AP28" i="22"/>
  <c r="AA28" i="22"/>
  <c r="T28" i="22"/>
  <c r="J28" i="22"/>
  <c r="I28" i="22"/>
  <c r="H28" i="22"/>
  <c r="E28" i="22"/>
  <c r="B28" i="22"/>
  <c r="AS34" i="22" s="1"/>
  <c r="AT27" i="22"/>
  <c r="AS27" i="22"/>
  <c r="AR27" i="22"/>
  <c r="AP27" i="22"/>
  <c r="AA27" i="22"/>
  <c r="T27" i="22"/>
  <c r="K27" i="22"/>
  <c r="L27" i="22" s="1"/>
  <c r="H27" i="22"/>
  <c r="I27" i="22" s="1"/>
  <c r="J27" i="22" s="1"/>
  <c r="E27" i="22"/>
  <c r="H26" i="22" s="1"/>
  <c r="I26" i="22" s="1"/>
  <c r="J26" i="22" s="1"/>
  <c r="B27" i="22"/>
  <c r="T34" i="22" s="1"/>
  <c r="AT26" i="22"/>
  <c r="AP26" i="22"/>
  <c r="AA26" i="22"/>
  <c r="T26" i="22"/>
  <c r="B26" i="22"/>
  <c r="K37" i="22" s="1"/>
  <c r="E148" i="21"/>
  <c r="AW147" i="21"/>
  <c r="AV147" i="21"/>
  <c r="AS147" i="21"/>
  <c r="AG147" i="21"/>
  <c r="H147" i="21"/>
  <c r="I147" i="21" s="1"/>
  <c r="J147" i="21" s="1"/>
  <c r="E147" i="21"/>
  <c r="H146" i="21" s="1"/>
  <c r="I146" i="21" s="1"/>
  <c r="J146" i="21" s="1"/>
  <c r="AW146" i="21"/>
  <c r="AV146" i="21"/>
  <c r="AS146" i="21"/>
  <c r="AG146" i="21"/>
  <c r="E146" i="21"/>
  <c r="AW145" i="21"/>
  <c r="AS145" i="21"/>
  <c r="AG145" i="21"/>
  <c r="H145" i="21"/>
  <c r="I145" i="21" s="1"/>
  <c r="J145" i="21" s="1"/>
  <c r="E145" i="21"/>
  <c r="AW144" i="21"/>
  <c r="AV144" i="21"/>
  <c r="AS144" i="21"/>
  <c r="AG144" i="21"/>
  <c r="H144" i="21"/>
  <c r="I144" i="21" s="1"/>
  <c r="J144" i="21" s="1"/>
  <c r="E144" i="21"/>
  <c r="AW143" i="21"/>
  <c r="AV143" i="21"/>
  <c r="AS143" i="21"/>
  <c r="AG143" i="21"/>
  <c r="I143" i="21"/>
  <c r="J143" i="21" s="1"/>
  <c r="H143" i="21"/>
  <c r="E143" i="21"/>
  <c r="AW142" i="21"/>
  <c r="AS142" i="21"/>
  <c r="AG142" i="21"/>
  <c r="J142" i="21"/>
  <c r="I142" i="21"/>
  <c r="H142" i="21"/>
  <c r="E142" i="21"/>
  <c r="AW141" i="21"/>
  <c r="AS141" i="21"/>
  <c r="AG141" i="21"/>
  <c r="H141" i="21"/>
  <c r="I141" i="21" s="1"/>
  <c r="J141" i="21" s="1"/>
  <c r="E141" i="21"/>
  <c r="AW140" i="21"/>
  <c r="AV140" i="21"/>
  <c r="AS140" i="21"/>
  <c r="AG140" i="21"/>
  <c r="J140" i="21"/>
  <c r="I140" i="21"/>
  <c r="H140" i="21"/>
  <c r="E140" i="21"/>
  <c r="H139" i="21" s="1"/>
  <c r="I139" i="21" s="1"/>
  <c r="AW139" i="21"/>
  <c r="AS139" i="21"/>
  <c r="AG139" i="21"/>
  <c r="J139" i="21"/>
  <c r="E139" i="21"/>
  <c r="H138" i="21" s="1"/>
  <c r="I138" i="21" s="1"/>
  <c r="J138" i="21" s="1"/>
  <c r="AW138" i="21"/>
  <c r="AS138" i="21"/>
  <c r="AG138" i="21"/>
  <c r="E138" i="21"/>
  <c r="H137" i="21" s="1"/>
  <c r="I137" i="21" s="1"/>
  <c r="J137" i="21" s="1"/>
  <c r="B138" i="21"/>
  <c r="AV142" i="21" s="1"/>
  <c r="AW137" i="21"/>
  <c r="AS137" i="21"/>
  <c r="AG137" i="21"/>
  <c r="E137" i="21"/>
  <c r="B137" i="21"/>
  <c r="AW136" i="21"/>
  <c r="AV136" i="21"/>
  <c r="AS136" i="21"/>
  <c r="AG136" i="21"/>
  <c r="K136" i="21"/>
  <c r="L136" i="21" s="1"/>
  <c r="H136" i="21"/>
  <c r="I136" i="21" s="1"/>
  <c r="J136" i="21" s="1"/>
  <c r="B136" i="21"/>
  <c r="K147" i="21" s="1"/>
  <c r="L147" i="21" s="1"/>
  <c r="E133" i="21"/>
  <c r="AZ132" i="21"/>
  <c r="AW132" i="21"/>
  <c r="AS132" i="21"/>
  <c r="AG132" i="21"/>
  <c r="H132" i="21"/>
  <c r="I132" i="21" s="1"/>
  <c r="J132" i="21" s="1"/>
  <c r="E132" i="21"/>
  <c r="AZ131" i="21"/>
  <c r="AW131" i="21"/>
  <c r="AS131" i="21"/>
  <c r="AG131" i="21"/>
  <c r="K131" i="21"/>
  <c r="L131" i="21" s="1"/>
  <c r="H131" i="21"/>
  <c r="I131" i="21" s="1"/>
  <c r="J131" i="21" s="1"/>
  <c r="E131" i="21"/>
  <c r="H130" i="21" s="1"/>
  <c r="I130" i="21" s="1"/>
  <c r="AZ130" i="21"/>
  <c r="AW130" i="21"/>
  <c r="AU130" i="21"/>
  <c r="AS130" i="21"/>
  <c r="AG130" i="21"/>
  <c r="J130" i="21"/>
  <c r="E130" i="21"/>
  <c r="AZ129" i="21"/>
  <c r="AW129" i="21"/>
  <c r="AU129" i="21"/>
  <c r="AS129" i="21"/>
  <c r="AG129" i="21"/>
  <c r="H129" i="21"/>
  <c r="I129" i="21" s="1"/>
  <c r="J129" i="21" s="1"/>
  <c r="E129" i="21"/>
  <c r="H128" i="21" s="1"/>
  <c r="AZ128" i="21"/>
  <c r="AW128" i="21"/>
  <c r="AU128" i="21"/>
  <c r="AS128" i="21"/>
  <c r="AG128" i="21"/>
  <c r="I128" i="21"/>
  <c r="J128" i="21" s="1"/>
  <c r="E128" i="21"/>
  <c r="H127" i="21" s="1"/>
  <c r="AZ127" i="21"/>
  <c r="AW127" i="21"/>
  <c r="AS127" i="21"/>
  <c r="AG127" i="21"/>
  <c r="I127" i="21"/>
  <c r="J127" i="21" s="1"/>
  <c r="E127" i="21"/>
  <c r="H126" i="21" s="1"/>
  <c r="I126" i="21" s="1"/>
  <c r="J126" i="21" s="1"/>
  <c r="AZ126" i="21"/>
  <c r="AW126" i="21"/>
  <c r="AS126" i="21"/>
  <c r="AG126" i="21"/>
  <c r="T126" i="21"/>
  <c r="E126" i="21"/>
  <c r="AZ125" i="21"/>
  <c r="AW125" i="21"/>
  <c r="AV125" i="21"/>
  <c r="AU125" i="21"/>
  <c r="AS125" i="21"/>
  <c r="AG125" i="21"/>
  <c r="I125" i="21"/>
  <c r="J125" i="21" s="1"/>
  <c r="H125" i="21"/>
  <c r="E125" i="21"/>
  <c r="H124" i="21" s="1"/>
  <c r="I124" i="21" s="1"/>
  <c r="J124" i="21" s="1"/>
  <c r="AZ124" i="21"/>
  <c r="AW124" i="21"/>
  <c r="AU124" i="21"/>
  <c r="AS124" i="21"/>
  <c r="AG124" i="21"/>
  <c r="K124" i="21"/>
  <c r="L124" i="21" s="1"/>
  <c r="E124" i="21"/>
  <c r="H123" i="21" s="1"/>
  <c r="I123" i="21" s="1"/>
  <c r="J123" i="21" s="1"/>
  <c r="AZ123" i="21"/>
  <c r="AW123" i="21"/>
  <c r="AV123" i="21"/>
  <c r="AS123" i="21"/>
  <c r="AG123" i="21"/>
  <c r="T123" i="21"/>
  <c r="E123" i="21"/>
  <c r="B123" i="21"/>
  <c r="AV124" i="21" s="1"/>
  <c r="AZ122" i="21"/>
  <c r="AW122" i="21"/>
  <c r="AV122" i="21"/>
  <c r="AS122" i="21"/>
  <c r="AG122" i="21"/>
  <c r="L122" i="21"/>
  <c r="K122" i="21"/>
  <c r="H122" i="21"/>
  <c r="I122" i="21" s="1"/>
  <c r="J122" i="21" s="1"/>
  <c r="E122" i="21"/>
  <c r="B122" i="21"/>
  <c r="AZ121" i="21"/>
  <c r="AW121" i="21"/>
  <c r="AV121" i="21"/>
  <c r="AS121" i="21"/>
  <c r="AG121" i="21"/>
  <c r="T121" i="21"/>
  <c r="K121" i="21"/>
  <c r="L121" i="21" s="1"/>
  <c r="H121" i="21"/>
  <c r="I121" i="21" s="1"/>
  <c r="J121" i="21" s="1"/>
  <c r="B121" i="21"/>
  <c r="K125" i="21" s="1"/>
  <c r="L125" i="21" s="1"/>
  <c r="E117" i="21"/>
  <c r="AW116" i="21"/>
  <c r="AV116" i="21"/>
  <c r="AS116" i="21"/>
  <c r="AG116" i="21"/>
  <c r="I116" i="21"/>
  <c r="J116" i="21" s="1"/>
  <c r="H116" i="21"/>
  <c r="E116" i="21"/>
  <c r="H115" i="21" s="1"/>
  <c r="I115" i="21" s="1"/>
  <c r="J115" i="21" s="1"/>
  <c r="AW115" i="21"/>
  <c r="AS115" i="21"/>
  <c r="AG115" i="21"/>
  <c r="E115" i="21"/>
  <c r="AW114" i="21"/>
  <c r="AS114" i="21"/>
  <c r="AG114" i="21"/>
  <c r="T114" i="21"/>
  <c r="J114" i="21"/>
  <c r="I114" i="21"/>
  <c r="H114" i="21"/>
  <c r="E114" i="21"/>
  <c r="H113" i="21" s="1"/>
  <c r="I113" i="21" s="1"/>
  <c r="J113" i="21" s="1"/>
  <c r="AW113" i="21"/>
  <c r="AS113" i="21"/>
  <c r="AG113" i="21"/>
  <c r="T113" i="21"/>
  <c r="E113" i="21"/>
  <c r="AW112" i="21"/>
  <c r="AV112" i="21"/>
  <c r="AS112" i="21"/>
  <c r="AG112" i="21"/>
  <c r="T112" i="21"/>
  <c r="J112" i="21"/>
  <c r="I112" i="21"/>
  <c r="H112" i="21"/>
  <c r="E112" i="21"/>
  <c r="H111" i="21" s="1"/>
  <c r="I111" i="21" s="1"/>
  <c r="J111" i="21" s="1"/>
  <c r="AW111" i="21"/>
  <c r="AV111" i="21"/>
  <c r="AS111" i="21"/>
  <c r="AG111" i="21"/>
  <c r="E111" i="21"/>
  <c r="AW110" i="21"/>
  <c r="AS110" i="21"/>
  <c r="AG110" i="21"/>
  <c r="T110" i="21"/>
  <c r="J110" i="21"/>
  <c r="I110" i="21"/>
  <c r="H110" i="21"/>
  <c r="E110" i="21"/>
  <c r="AW109" i="21"/>
  <c r="AS109" i="21"/>
  <c r="AG109" i="21"/>
  <c r="T109" i="21"/>
  <c r="H109" i="21"/>
  <c r="I109" i="21" s="1"/>
  <c r="J109" i="21" s="1"/>
  <c r="E109" i="21"/>
  <c r="H108" i="21" s="1"/>
  <c r="I108" i="21" s="1"/>
  <c r="J108" i="21" s="1"/>
  <c r="AW108" i="21"/>
  <c r="AV108" i="21"/>
  <c r="AU108" i="21"/>
  <c r="AS108" i="21"/>
  <c r="AG108" i="21"/>
  <c r="T108" i="21"/>
  <c r="K108" i="21"/>
  <c r="L108" i="21" s="1"/>
  <c r="E108" i="21"/>
  <c r="H107" i="21" s="1"/>
  <c r="I107" i="21" s="1"/>
  <c r="J107" i="21" s="1"/>
  <c r="AW107" i="21"/>
  <c r="AU107" i="21"/>
  <c r="AS107" i="21"/>
  <c r="AG107" i="21"/>
  <c r="T107" i="21"/>
  <c r="K107" i="21"/>
  <c r="L107" i="21" s="1"/>
  <c r="E107" i="21"/>
  <c r="H106" i="21" s="1"/>
  <c r="I106" i="21" s="1"/>
  <c r="J106" i="21" s="1"/>
  <c r="B107" i="21"/>
  <c r="AV114" i="21" s="1"/>
  <c r="AW106" i="21"/>
  <c r="AS106" i="21"/>
  <c r="AG106" i="21"/>
  <c r="T106" i="21"/>
  <c r="E106" i="21"/>
  <c r="B106" i="21"/>
  <c r="T115" i="21" s="1"/>
  <c r="AW105" i="21"/>
  <c r="AV105" i="21"/>
  <c r="AS105" i="21"/>
  <c r="AG105" i="21"/>
  <c r="I105" i="21"/>
  <c r="J105" i="21" s="1"/>
  <c r="H105" i="21"/>
  <c r="B105" i="21"/>
  <c r="K106" i="21" s="1"/>
  <c r="L106" i="21" s="1"/>
  <c r="E101" i="21"/>
  <c r="H100" i="21" s="1"/>
  <c r="I100" i="21" s="1"/>
  <c r="J100" i="21" s="1"/>
  <c r="AM100" i="21"/>
  <c r="E100" i="21"/>
  <c r="AM99" i="21"/>
  <c r="T99" i="21"/>
  <c r="H99" i="21"/>
  <c r="I99" i="21" s="1"/>
  <c r="J99" i="21" s="1"/>
  <c r="E99" i="21"/>
  <c r="H98" i="21" s="1"/>
  <c r="I98" i="21" s="1"/>
  <c r="AM98" i="21"/>
  <c r="T98" i="21"/>
  <c r="J98" i="21"/>
  <c r="E98" i="21"/>
  <c r="AM97" i="21"/>
  <c r="T97" i="21"/>
  <c r="H97" i="21"/>
  <c r="I97" i="21" s="1"/>
  <c r="J97" i="21" s="1"/>
  <c r="E97" i="21"/>
  <c r="H96" i="21" s="1"/>
  <c r="I96" i="21" s="1"/>
  <c r="J96" i="21" s="1"/>
  <c r="AM96" i="21"/>
  <c r="AL96" i="21"/>
  <c r="T96" i="21"/>
  <c r="E96" i="21"/>
  <c r="AM95" i="21"/>
  <c r="AL95" i="21"/>
  <c r="T95" i="21"/>
  <c r="H95" i="21"/>
  <c r="I95" i="21" s="1"/>
  <c r="J95" i="21" s="1"/>
  <c r="E95" i="21"/>
  <c r="H94" i="21" s="1"/>
  <c r="I94" i="21" s="1"/>
  <c r="AM94" i="21"/>
  <c r="AL94" i="21"/>
  <c r="T94" i="21"/>
  <c r="J94" i="21"/>
  <c r="E94" i="21"/>
  <c r="H93" i="21" s="1"/>
  <c r="AM93" i="21"/>
  <c r="AL93" i="21"/>
  <c r="I93" i="21"/>
  <c r="J93" i="21" s="1"/>
  <c r="E93" i="21"/>
  <c r="H92" i="21" s="1"/>
  <c r="I92" i="21" s="1"/>
  <c r="J92" i="21" s="1"/>
  <c r="AM92" i="21"/>
  <c r="AL92" i="21"/>
  <c r="T92" i="21"/>
  <c r="E92" i="21"/>
  <c r="H91" i="21" s="1"/>
  <c r="I91" i="21" s="1"/>
  <c r="J91" i="21" s="1"/>
  <c r="AM91" i="21"/>
  <c r="E91" i="21"/>
  <c r="B91" i="21"/>
  <c r="AL99" i="21" s="1"/>
  <c r="AM90" i="21"/>
  <c r="T90" i="21"/>
  <c r="H90" i="21"/>
  <c r="I90" i="21" s="1"/>
  <c r="J90" i="21" s="1"/>
  <c r="E90" i="21"/>
  <c r="H89" i="21" s="1"/>
  <c r="I89" i="21" s="1"/>
  <c r="J89" i="21" s="1"/>
  <c r="B90" i="21"/>
  <c r="T93" i="21" s="1"/>
  <c r="AM89" i="21"/>
  <c r="AL89" i="21"/>
  <c r="B89" i="21"/>
  <c r="E85" i="21"/>
  <c r="H84" i="21" s="1"/>
  <c r="I84" i="21" s="1"/>
  <c r="J84" i="21" s="1"/>
  <c r="AT84" i="21"/>
  <c r="AP84" i="21"/>
  <c r="AA84" i="21"/>
  <c r="K84" i="21"/>
  <c r="E84" i="21"/>
  <c r="H83" i="21" s="1"/>
  <c r="I83" i="21" s="1"/>
  <c r="J83" i="21" s="1"/>
  <c r="AT83" i="21"/>
  <c r="AP83" i="21"/>
  <c r="AA83" i="21"/>
  <c r="E83" i="21"/>
  <c r="H82" i="21" s="1"/>
  <c r="I82" i="21" s="1"/>
  <c r="J82" i="21" s="1"/>
  <c r="AT82" i="21"/>
  <c r="AP82" i="21"/>
  <c r="AA82" i="21"/>
  <c r="T82" i="21"/>
  <c r="E82" i="21"/>
  <c r="AT81" i="21"/>
  <c r="AS81" i="21"/>
  <c r="AP81" i="21"/>
  <c r="AA81" i="21"/>
  <c r="T81" i="21"/>
  <c r="J81" i="21"/>
  <c r="I81" i="21"/>
  <c r="H81" i="21"/>
  <c r="E81" i="21"/>
  <c r="H80" i="21" s="1"/>
  <c r="I80" i="21" s="1"/>
  <c r="AT80" i="21"/>
  <c r="AP80" i="21"/>
  <c r="AA80" i="21"/>
  <c r="J80" i="21"/>
  <c r="E80" i="21"/>
  <c r="AT79" i="21"/>
  <c r="AP79" i="21"/>
  <c r="AA79" i="21"/>
  <c r="T79" i="21"/>
  <c r="J79" i="21"/>
  <c r="I79" i="21"/>
  <c r="H79" i="21"/>
  <c r="E79" i="21"/>
  <c r="H78" i="21" s="1"/>
  <c r="I78" i="21" s="1"/>
  <c r="J78" i="21" s="1"/>
  <c r="AT78" i="21"/>
  <c r="AP78" i="21"/>
  <c r="AA78" i="21"/>
  <c r="T78" i="21"/>
  <c r="E78" i="21"/>
  <c r="AT77" i="21"/>
  <c r="AS77" i="21"/>
  <c r="AR77" i="21"/>
  <c r="AP77" i="21"/>
  <c r="AA77" i="21"/>
  <c r="T77" i="21"/>
  <c r="K77" i="21"/>
  <c r="L77" i="21" s="1"/>
  <c r="H77" i="21"/>
  <c r="I77" i="21" s="1"/>
  <c r="J77" i="21" s="1"/>
  <c r="E77" i="21"/>
  <c r="H76" i="21" s="1"/>
  <c r="I76" i="21" s="1"/>
  <c r="J76" i="21" s="1"/>
  <c r="AT76" i="21"/>
  <c r="AR76" i="21"/>
  <c r="AP76" i="21"/>
  <c r="AA76" i="21"/>
  <c r="K76" i="21"/>
  <c r="L76" i="21" s="1"/>
  <c r="E76" i="21"/>
  <c r="H75" i="21" s="1"/>
  <c r="I75" i="21" s="1"/>
  <c r="J75" i="21" s="1"/>
  <c r="AT75" i="21"/>
  <c r="AP75" i="21"/>
  <c r="AA75" i="21"/>
  <c r="T75" i="21"/>
  <c r="K75" i="21"/>
  <c r="L75" i="21" s="1"/>
  <c r="E75" i="21"/>
  <c r="B75" i="21"/>
  <c r="AS83" i="21" s="1"/>
  <c r="AT74" i="21"/>
  <c r="AS74" i="21"/>
  <c r="AR74" i="21"/>
  <c r="AP74" i="21"/>
  <c r="AA74" i="21"/>
  <c r="H74" i="21"/>
  <c r="I74" i="21" s="1"/>
  <c r="J74" i="21" s="1"/>
  <c r="E74" i="21"/>
  <c r="H73" i="21" s="1"/>
  <c r="I73" i="21" s="1"/>
  <c r="J73" i="21" s="1"/>
  <c r="B74" i="21"/>
  <c r="T84" i="21" s="1"/>
  <c r="AT73" i="21"/>
  <c r="AP73" i="21"/>
  <c r="AA73" i="21"/>
  <c r="O73" i="21"/>
  <c r="L73" i="21"/>
  <c r="R73" i="21" s="1"/>
  <c r="K73" i="21"/>
  <c r="B73" i="21"/>
  <c r="AR83" i="21" s="1"/>
  <c r="E70" i="21"/>
  <c r="AT69" i="21"/>
  <c r="AP69" i="21"/>
  <c r="AA69" i="21"/>
  <c r="K69" i="21"/>
  <c r="L69" i="21" s="1"/>
  <c r="H69" i="21"/>
  <c r="I69" i="21" s="1"/>
  <c r="J69" i="21" s="1"/>
  <c r="E69" i="21"/>
  <c r="AT68" i="21"/>
  <c r="AR68" i="21"/>
  <c r="AP68" i="21"/>
  <c r="AA68" i="21"/>
  <c r="H68" i="21"/>
  <c r="I68" i="21" s="1"/>
  <c r="J68" i="21" s="1"/>
  <c r="E68" i="21"/>
  <c r="AT67" i="21"/>
  <c r="AP67" i="21"/>
  <c r="AA67" i="21"/>
  <c r="L67" i="21"/>
  <c r="K67" i="21"/>
  <c r="H67" i="21"/>
  <c r="I67" i="21" s="1"/>
  <c r="J67" i="21" s="1"/>
  <c r="E67" i="21"/>
  <c r="AT66" i="21"/>
  <c r="AS66" i="21"/>
  <c r="AP66" i="21"/>
  <c r="AA66" i="21"/>
  <c r="H66" i="21"/>
  <c r="I66" i="21" s="1"/>
  <c r="J66" i="21" s="1"/>
  <c r="E66" i="21"/>
  <c r="H65" i="21" s="1"/>
  <c r="I65" i="21" s="1"/>
  <c r="J65" i="21" s="1"/>
  <c r="AT65" i="21"/>
  <c r="AP65" i="21"/>
  <c r="AA65" i="21"/>
  <c r="E65" i="21"/>
  <c r="AT64" i="21"/>
  <c r="AS64" i="21"/>
  <c r="AR64" i="21"/>
  <c r="AP64" i="21"/>
  <c r="AA64" i="21"/>
  <c r="H64" i="21"/>
  <c r="I64" i="21" s="1"/>
  <c r="J64" i="21" s="1"/>
  <c r="E64" i="21"/>
  <c r="AT63" i="21"/>
  <c r="AS63" i="21"/>
  <c r="AP63" i="21"/>
  <c r="AA63" i="21"/>
  <c r="K63" i="21"/>
  <c r="I63" i="21"/>
  <c r="J63" i="21" s="1"/>
  <c r="H63" i="21"/>
  <c r="E63" i="21"/>
  <c r="AT62" i="21"/>
  <c r="AP62" i="21"/>
  <c r="AA62" i="21"/>
  <c r="I62" i="21"/>
  <c r="J62" i="21" s="1"/>
  <c r="H62" i="21"/>
  <c r="E62" i="21"/>
  <c r="AT61" i="21"/>
  <c r="AP61" i="21"/>
  <c r="AA61" i="21"/>
  <c r="T61" i="21"/>
  <c r="H61" i="21"/>
  <c r="I61" i="21" s="1"/>
  <c r="J61" i="21" s="1"/>
  <c r="E61" i="21"/>
  <c r="AT60" i="21"/>
  <c r="AR60" i="21"/>
  <c r="AP60" i="21"/>
  <c r="AA60" i="21"/>
  <c r="I60" i="21"/>
  <c r="J60" i="21" s="1"/>
  <c r="H60" i="21"/>
  <c r="E60" i="21"/>
  <c r="H59" i="21" s="1"/>
  <c r="I59" i="21" s="1"/>
  <c r="B60" i="21"/>
  <c r="AS62" i="21" s="1"/>
  <c r="AT59" i="21"/>
  <c r="AP59" i="21"/>
  <c r="AA59" i="21"/>
  <c r="K59" i="21"/>
  <c r="L59" i="21" s="1"/>
  <c r="J59" i="21"/>
  <c r="E59" i="21"/>
  <c r="B59" i="21"/>
  <c r="AT58" i="21"/>
  <c r="AP58" i="21"/>
  <c r="AA58" i="21"/>
  <c r="K58" i="21"/>
  <c r="H58" i="21"/>
  <c r="I58" i="21" s="1"/>
  <c r="J58" i="21" s="1"/>
  <c r="B58" i="21"/>
  <c r="AR66" i="21" s="1"/>
  <c r="E54" i="21"/>
  <c r="AT53" i="21"/>
  <c r="AP53" i="21"/>
  <c r="AG53" i="21"/>
  <c r="AA53" i="21"/>
  <c r="T53" i="21"/>
  <c r="J53" i="21"/>
  <c r="I53" i="21"/>
  <c r="H53" i="21"/>
  <c r="E53" i="21"/>
  <c r="AT52" i="21"/>
  <c r="AP52" i="21"/>
  <c r="AG52" i="21"/>
  <c r="AA52" i="21"/>
  <c r="H52" i="21"/>
  <c r="I52" i="21" s="1"/>
  <c r="J52" i="21" s="1"/>
  <c r="E52" i="21"/>
  <c r="H51" i="21" s="1"/>
  <c r="I51" i="21" s="1"/>
  <c r="J51" i="21" s="1"/>
  <c r="AT51" i="21"/>
  <c r="AP51" i="21"/>
  <c r="AG51" i="21"/>
  <c r="AA51" i="21"/>
  <c r="T51" i="21"/>
  <c r="E51" i="21"/>
  <c r="AT50" i="21"/>
  <c r="AR50" i="21"/>
  <c r="AP50" i="21"/>
  <c r="AG50" i="21"/>
  <c r="AA50" i="21"/>
  <c r="T50" i="21"/>
  <c r="J50" i="21"/>
  <c r="I50" i="21"/>
  <c r="H50" i="21"/>
  <c r="E50" i="21"/>
  <c r="H49" i="21" s="1"/>
  <c r="I49" i="21" s="1"/>
  <c r="J49" i="21" s="1"/>
  <c r="AT49" i="21"/>
  <c r="AP49" i="21"/>
  <c r="AG49" i="21"/>
  <c r="AA49" i="21"/>
  <c r="L49" i="21"/>
  <c r="K49" i="21"/>
  <c r="E49" i="21"/>
  <c r="H48" i="21" s="1"/>
  <c r="I48" i="21" s="1"/>
  <c r="J48" i="21" s="1"/>
  <c r="AT48" i="21"/>
  <c r="AP48" i="21"/>
  <c r="AG48" i="21"/>
  <c r="AA48" i="21"/>
  <c r="T48" i="21"/>
  <c r="E48" i="21"/>
  <c r="AT47" i="21"/>
  <c r="AR47" i="21"/>
  <c r="AP47" i="21"/>
  <c r="AG47" i="21"/>
  <c r="AA47" i="21"/>
  <c r="I47" i="21"/>
  <c r="J47" i="21" s="1"/>
  <c r="H47" i="21"/>
  <c r="E47" i="21"/>
  <c r="H46" i="21" s="1"/>
  <c r="I46" i="21" s="1"/>
  <c r="J46" i="21" s="1"/>
  <c r="AT46" i="21"/>
  <c r="AP46" i="21"/>
  <c r="AG46" i="21"/>
  <c r="AA46" i="21"/>
  <c r="L46" i="21"/>
  <c r="K46" i="21"/>
  <c r="E46" i="21"/>
  <c r="H45" i="21" s="1"/>
  <c r="I45" i="21" s="1"/>
  <c r="J45" i="21" s="1"/>
  <c r="AT45" i="21"/>
  <c r="AP45" i="21"/>
  <c r="AG45" i="21"/>
  <c r="AA45" i="21"/>
  <c r="T45" i="21"/>
  <c r="E45" i="21"/>
  <c r="AT44" i="21"/>
  <c r="AS44" i="21"/>
  <c r="AR44" i="21"/>
  <c r="AP44" i="21"/>
  <c r="AG44" i="21"/>
  <c r="AA44" i="21"/>
  <c r="I44" i="21"/>
  <c r="J44" i="21" s="1"/>
  <c r="H44" i="21"/>
  <c r="E44" i="21"/>
  <c r="H43" i="21" s="1"/>
  <c r="I43" i="21" s="1"/>
  <c r="J43" i="21" s="1"/>
  <c r="B44" i="21"/>
  <c r="AT43" i="21"/>
  <c r="AP43" i="21"/>
  <c r="AG43" i="21"/>
  <c r="AA43" i="21"/>
  <c r="K43" i="21"/>
  <c r="L43" i="21" s="1"/>
  <c r="E43" i="21"/>
  <c r="H42" i="21" s="1"/>
  <c r="I42" i="21" s="1"/>
  <c r="J42" i="21" s="1"/>
  <c r="B43" i="21"/>
  <c r="T46" i="21" s="1"/>
  <c r="AT42" i="21"/>
  <c r="AP42" i="21"/>
  <c r="AG42" i="21"/>
  <c r="AA42" i="21"/>
  <c r="T42" i="21"/>
  <c r="B42" i="21"/>
  <c r="K48" i="21" s="1"/>
  <c r="L48" i="21" s="1"/>
  <c r="E38" i="21"/>
  <c r="H37" i="21" s="1"/>
  <c r="I37" i="21" s="1"/>
  <c r="J37" i="21" s="1"/>
  <c r="AT37" i="21"/>
  <c r="AS37" i="21"/>
  <c r="AP37" i="21"/>
  <c r="AA37" i="21"/>
  <c r="K37" i="21"/>
  <c r="E37" i="21"/>
  <c r="AT36" i="21"/>
  <c r="AR36" i="21"/>
  <c r="AP36" i="21"/>
  <c r="AA36" i="21"/>
  <c r="H36" i="21"/>
  <c r="I36" i="21" s="1"/>
  <c r="J36" i="21" s="1"/>
  <c r="E36" i="21"/>
  <c r="AT35" i="21"/>
  <c r="AP35" i="21"/>
  <c r="AA35" i="21"/>
  <c r="H35" i="21"/>
  <c r="I35" i="21" s="1"/>
  <c r="J35" i="21" s="1"/>
  <c r="E35" i="21"/>
  <c r="AT34" i="21"/>
  <c r="AS34" i="21"/>
  <c r="AR34" i="21"/>
  <c r="AP34" i="21"/>
  <c r="AA34" i="21"/>
  <c r="H34" i="21"/>
  <c r="I34" i="21" s="1"/>
  <c r="J34" i="21" s="1"/>
  <c r="E34" i="21"/>
  <c r="H33" i="21" s="1"/>
  <c r="I33" i="21" s="1"/>
  <c r="J33" i="21" s="1"/>
  <c r="AT33" i="21"/>
  <c r="AS33" i="21"/>
  <c r="AP33" i="21"/>
  <c r="AA33" i="21"/>
  <c r="K33" i="21"/>
  <c r="E33" i="21"/>
  <c r="AT32" i="21"/>
  <c r="AS32" i="21"/>
  <c r="AP32" i="21"/>
  <c r="AA32" i="21"/>
  <c r="H32" i="21"/>
  <c r="I32" i="21" s="1"/>
  <c r="J32" i="21" s="1"/>
  <c r="E32" i="21"/>
  <c r="AT31" i="21"/>
  <c r="AP31" i="21"/>
  <c r="AA31" i="21"/>
  <c r="I31" i="21"/>
  <c r="J31" i="21" s="1"/>
  <c r="H31" i="21"/>
  <c r="E31" i="21"/>
  <c r="AT30" i="21"/>
  <c r="AS30" i="21"/>
  <c r="AP30" i="21"/>
  <c r="AA30" i="21"/>
  <c r="H30" i="21"/>
  <c r="I30" i="21" s="1"/>
  <c r="J30" i="21" s="1"/>
  <c r="E30" i="21"/>
  <c r="H29" i="21" s="1"/>
  <c r="AT29" i="21"/>
  <c r="AP29" i="21"/>
  <c r="AA29" i="21"/>
  <c r="J29" i="21"/>
  <c r="I29" i="21"/>
  <c r="E29" i="21"/>
  <c r="H28" i="21" s="1"/>
  <c r="AT28" i="21"/>
  <c r="AP28" i="21"/>
  <c r="AA28" i="21"/>
  <c r="T28" i="21"/>
  <c r="K28" i="21"/>
  <c r="I28" i="21"/>
  <c r="J28" i="21" s="1"/>
  <c r="E28" i="21"/>
  <c r="H27" i="21" s="1"/>
  <c r="I27" i="21" s="1"/>
  <c r="J27" i="21" s="1"/>
  <c r="B28" i="21"/>
  <c r="AS28" i="21" s="1"/>
  <c r="AT27" i="21"/>
  <c r="AR27" i="21"/>
  <c r="AP27" i="21"/>
  <c r="AA27" i="21"/>
  <c r="T27" i="21"/>
  <c r="E27" i="21"/>
  <c r="B27" i="21"/>
  <c r="AT26" i="21"/>
  <c r="AS26" i="21"/>
  <c r="AP26" i="21"/>
  <c r="AA26" i="21"/>
  <c r="K26" i="21"/>
  <c r="L26" i="21" s="1"/>
  <c r="H26" i="21"/>
  <c r="I26" i="21" s="1"/>
  <c r="J26" i="21" s="1"/>
  <c r="B26" i="21"/>
  <c r="AR37" i="21" s="1"/>
  <c r="E148" i="20"/>
  <c r="H147" i="20" s="1"/>
  <c r="I147" i="20" s="1"/>
  <c r="J147" i="20" s="1"/>
  <c r="AW147" i="20"/>
  <c r="AS147" i="20"/>
  <c r="AG147" i="20"/>
  <c r="E147" i="20"/>
  <c r="AW146" i="20"/>
  <c r="AS146" i="20"/>
  <c r="AG146" i="20"/>
  <c r="I146" i="20"/>
  <c r="J146" i="20" s="1"/>
  <c r="H146" i="20"/>
  <c r="E146" i="20"/>
  <c r="H145" i="20" s="1"/>
  <c r="AW145" i="20"/>
  <c r="AS145" i="20"/>
  <c r="AG145" i="20"/>
  <c r="K145" i="20"/>
  <c r="L145" i="20" s="1"/>
  <c r="I145" i="20"/>
  <c r="J145" i="20" s="1"/>
  <c r="E145" i="20"/>
  <c r="AW144" i="20"/>
  <c r="AV144" i="20"/>
  <c r="AU144" i="20"/>
  <c r="AS144" i="20"/>
  <c r="AG144" i="20"/>
  <c r="H144" i="20"/>
  <c r="I144" i="20" s="1"/>
  <c r="J144" i="20" s="1"/>
  <c r="E144" i="20"/>
  <c r="H143" i="20" s="1"/>
  <c r="I143" i="20" s="1"/>
  <c r="J143" i="20" s="1"/>
  <c r="AW143" i="20"/>
  <c r="AU143" i="20"/>
  <c r="AS143" i="20"/>
  <c r="AG143" i="20"/>
  <c r="L143" i="20"/>
  <c r="K143" i="20"/>
  <c r="E143" i="20"/>
  <c r="H142" i="20" s="1"/>
  <c r="I142" i="20" s="1"/>
  <c r="J142" i="20" s="1"/>
  <c r="AW142" i="20"/>
  <c r="AU142" i="20"/>
  <c r="AS142" i="20"/>
  <c r="AG142" i="20"/>
  <c r="R142" i="20"/>
  <c r="K142" i="20"/>
  <c r="L142" i="20" s="1"/>
  <c r="E142" i="20"/>
  <c r="H141" i="20" s="1"/>
  <c r="AW141" i="20"/>
  <c r="AS141" i="20"/>
  <c r="AG141" i="20"/>
  <c r="T141" i="20"/>
  <c r="K141" i="20"/>
  <c r="L141" i="20" s="1"/>
  <c r="I141" i="20"/>
  <c r="J141" i="20" s="1"/>
  <c r="E141" i="20"/>
  <c r="AW140" i="20"/>
  <c r="AV140" i="20"/>
  <c r="AU140" i="20"/>
  <c r="AS140" i="20"/>
  <c r="AG140" i="20"/>
  <c r="K140" i="20"/>
  <c r="I140" i="20"/>
  <c r="J140" i="20" s="1"/>
  <c r="H140" i="20"/>
  <c r="E140" i="20"/>
  <c r="H139" i="20" s="1"/>
  <c r="I139" i="20" s="1"/>
  <c r="J139" i="20" s="1"/>
  <c r="AW139" i="20"/>
  <c r="AU139" i="20"/>
  <c r="AS139" i="20"/>
  <c r="AG139" i="20"/>
  <c r="T139" i="20"/>
  <c r="K139" i="20"/>
  <c r="L139" i="20" s="1"/>
  <c r="E139" i="20"/>
  <c r="AW138" i="20"/>
  <c r="AV138" i="20"/>
  <c r="AS138" i="20"/>
  <c r="AG138" i="20"/>
  <c r="K138" i="20"/>
  <c r="H138" i="20"/>
  <c r="I138" i="20" s="1"/>
  <c r="J138" i="20" s="1"/>
  <c r="E138" i="20"/>
  <c r="B138" i="20"/>
  <c r="AW137" i="20"/>
  <c r="AS137" i="20"/>
  <c r="AG137" i="20"/>
  <c r="K137" i="20"/>
  <c r="L137" i="20" s="1"/>
  <c r="I137" i="20"/>
  <c r="J137" i="20" s="1"/>
  <c r="H137" i="20"/>
  <c r="E137" i="20"/>
  <c r="B137" i="20"/>
  <c r="AW136" i="20"/>
  <c r="AS136" i="20"/>
  <c r="AG136" i="20"/>
  <c r="T136" i="20"/>
  <c r="R136" i="20"/>
  <c r="K136" i="20"/>
  <c r="L136" i="20" s="1"/>
  <c r="O136" i="20" s="1"/>
  <c r="P136" i="20" s="1"/>
  <c r="Q136" i="20" s="1"/>
  <c r="I136" i="20"/>
  <c r="J136" i="20" s="1"/>
  <c r="H136" i="20"/>
  <c r="B136" i="20"/>
  <c r="K146" i="20" s="1"/>
  <c r="L146" i="20" s="1"/>
  <c r="E133" i="20"/>
  <c r="H132" i="20" s="1"/>
  <c r="I132" i="20" s="1"/>
  <c r="J132" i="20" s="1"/>
  <c r="AZ132" i="20"/>
  <c r="AW132" i="20"/>
  <c r="AS132" i="20"/>
  <c r="AG132" i="20"/>
  <c r="T132" i="20"/>
  <c r="K132" i="20"/>
  <c r="L132" i="20" s="1"/>
  <c r="E132" i="20"/>
  <c r="AZ131" i="20"/>
  <c r="AW131" i="20"/>
  <c r="AV131" i="20"/>
  <c r="AS131" i="20"/>
  <c r="AG131" i="20"/>
  <c r="K131" i="20"/>
  <c r="L131" i="20" s="1"/>
  <c r="I131" i="20"/>
  <c r="J131" i="20" s="1"/>
  <c r="H131" i="20"/>
  <c r="E131" i="20"/>
  <c r="AZ130" i="20"/>
  <c r="AW130" i="20"/>
  <c r="AV130" i="20"/>
  <c r="AS130" i="20"/>
  <c r="AG130" i="20"/>
  <c r="H130" i="20"/>
  <c r="I130" i="20" s="1"/>
  <c r="J130" i="20" s="1"/>
  <c r="E130" i="20"/>
  <c r="AZ129" i="20"/>
  <c r="AW129" i="20"/>
  <c r="AU129" i="20"/>
  <c r="AS129" i="20"/>
  <c r="AG129" i="20"/>
  <c r="T129" i="20"/>
  <c r="J129" i="20"/>
  <c r="I129" i="20"/>
  <c r="H129" i="20"/>
  <c r="E129" i="20"/>
  <c r="H128" i="20" s="1"/>
  <c r="I128" i="20" s="1"/>
  <c r="J128" i="20" s="1"/>
  <c r="AZ128" i="20"/>
  <c r="AW128" i="20"/>
  <c r="AS128" i="20"/>
  <c r="AG128" i="20"/>
  <c r="T128" i="20"/>
  <c r="K128" i="20"/>
  <c r="L128" i="20" s="1"/>
  <c r="E128" i="20"/>
  <c r="AZ127" i="20"/>
  <c r="AW127" i="20"/>
  <c r="AV127" i="20"/>
  <c r="AS127" i="20"/>
  <c r="AG127" i="20"/>
  <c r="T127" i="20"/>
  <c r="H127" i="20"/>
  <c r="I127" i="20" s="1"/>
  <c r="J127" i="20" s="1"/>
  <c r="E127" i="20"/>
  <c r="AZ126" i="20"/>
  <c r="AW126" i="20"/>
  <c r="AV126" i="20"/>
  <c r="AU126" i="20"/>
  <c r="AS126" i="20"/>
  <c r="AG126" i="20"/>
  <c r="I126" i="20"/>
  <c r="J126" i="20" s="1"/>
  <c r="H126" i="20"/>
  <c r="E126" i="20"/>
  <c r="H125" i="20" s="1"/>
  <c r="I125" i="20" s="1"/>
  <c r="J125" i="20" s="1"/>
  <c r="AZ125" i="20"/>
  <c r="AW125" i="20"/>
  <c r="AS125" i="20"/>
  <c r="AG125" i="20"/>
  <c r="E125" i="20"/>
  <c r="H124" i="20" s="1"/>
  <c r="I124" i="20" s="1"/>
  <c r="J124" i="20" s="1"/>
  <c r="AZ124" i="20"/>
  <c r="AW124" i="20"/>
  <c r="AS124" i="20"/>
  <c r="AG124" i="20"/>
  <c r="K124" i="20"/>
  <c r="L124" i="20" s="1"/>
  <c r="R124" i="20" s="1"/>
  <c r="E124" i="20"/>
  <c r="H123" i="20" s="1"/>
  <c r="I123" i="20" s="1"/>
  <c r="J123" i="20" s="1"/>
  <c r="AZ123" i="20"/>
  <c r="AW123" i="20"/>
  <c r="AS123" i="20"/>
  <c r="AG123" i="20"/>
  <c r="E123" i="20"/>
  <c r="B123" i="20"/>
  <c r="AV132" i="20" s="1"/>
  <c r="AZ122" i="20"/>
  <c r="AW122" i="20"/>
  <c r="AV122" i="20"/>
  <c r="AS122" i="20"/>
  <c r="AG122" i="20"/>
  <c r="T122" i="20"/>
  <c r="J122" i="20"/>
  <c r="H122" i="20"/>
  <c r="I122" i="20" s="1"/>
  <c r="E122" i="20"/>
  <c r="B122" i="20"/>
  <c r="T123" i="20" s="1"/>
  <c r="AZ121" i="20"/>
  <c r="AW121" i="20"/>
  <c r="AV121" i="20"/>
  <c r="AS121" i="20"/>
  <c r="AG121" i="20"/>
  <c r="H121" i="20"/>
  <c r="I121" i="20" s="1"/>
  <c r="J121" i="20" s="1"/>
  <c r="B121" i="20"/>
  <c r="AU130" i="20" s="1"/>
  <c r="E117" i="20"/>
  <c r="AW116" i="20"/>
  <c r="AS116" i="20"/>
  <c r="AG116" i="20"/>
  <c r="H116" i="20"/>
  <c r="I116" i="20" s="1"/>
  <c r="J116" i="20" s="1"/>
  <c r="E116" i="20"/>
  <c r="H115" i="20" s="1"/>
  <c r="I115" i="20" s="1"/>
  <c r="AW115" i="20"/>
  <c r="AS115" i="20"/>
  <c r="AG115" i="20"/>
  <c r="T115" i="20"/>
  <c r="J115" i="20"/>
  <c r="E115" i="20"/>
  <c r="AW114" i="20"/>
  <c r="AS114" i="20"/>
  <c r="AG114" i="20"/>
  <c r="I114" i="20"/>
  <c r="J114" i="20" s="1"/>
  <c r="H114" i="20"/>
  <c r="E114" i="20"/>
  <c r="H113" i="20" s="1"/>
  <c r="I113" i="20" s="1"/>
  <c r="J113" i="20" s="1"/>
  <c r="AW113" i="20"/>
  <c r="AS113" i="20"/>
  <c r="AG113" i="20"/>
  <c r="T113" i="20"/>
  <c r="E113" i="20"/>
  <c r="AW112" i="20"/>
  <c r="AS112" i="20"/>
  <c r="AG112" i="20"/>
  <c r="H112" i="20"/>
  <c r="I112" i="20" s="1"/>
  <c r="J112" i="20" s="1"/>
  <c r="E112" i="20"/>
  <c r="AW111" i="20"/>
  <c r="AS111" i="20"/>
  <c r="AG111" i="20"/>
  <c r="T111" i="20"/>
  <c r="H111" i="20"/>
  <c r="I111" i="20" s="1"/>
  <c r="J111" i="20" s="1"/>
  <c r="E111" i="20"/>
  <c r="AW110" i="20"/>
  <c r="AS110" i="20"/>
  <c r="AG110" i="20"/>
  <c r="I110" i="20"/>
  <c r="J110" i="20" s="1"/>
  <c r="H110" i="20"/>
  <c r="E110" i="20"/>
  <c r="H109" i="20" s="1"/>
  <c r="I109" i="20" s="1"/>
  <c r="J109" i="20" s="1"/>
  <c r="AW109" i="20"/>
  <c r="AS109" i="20"/>
  <c r="AG109" i="20"/>
  <c r="T109" i="20"/>
  <c r="E109" i="20"/>
  <c r="AW108" i="20"/>
  <c r="AS108" i="20"/>
  <c r="AG108" i="20"/>
  <c r="T108" i="20"/>
  <c r="I108" i="20"/>
  <c r="J108" i="20" s="1"/>
  <c r="H108" i="20"/>
  <c r="E108" i="20"/>
  <c r="H107" i="20" s="1"/>
  <c r="I107" i="20" s="1"/>
  <c r="J107" i="20" s="1"/>
  <c r="AW107" i="20"/>
  <c r="AS107" i="20"/>
  <c r="AG107" i="20"/>
  <c r="E107" i="20"/>
  <c r="B107" i="20"/>
  <c r="AW106" i="20"/>
  <c r="AS106" i="20"/>
  <c r="AG106" i="20"/>
  <c r="T106" i="20"/>
  <c r="I106" i="20"/>
  <c r="J106" i="20" s="1"/>
  <c r="H106" i="20"/>
  <c r="E106" i="20"/>
  <c r="B106" i="20"/>
  <c r="T116" i="20" s="1"/>
  <c r="AW105" i="20"/>
  <c r="AU105" i="20"/>
  <c r="AS105" i="20"/>
  <c r="AG105" i="20"/>
  <c r="H105" i="20"/>
  <c r="I105" i="20" s="1"/>
  <c r="J105" i="20" s="1"/>
  <c r="B105" i="20"/>
  <c r="K106" i="20" s="1"/>
  <c r="L106" i="20" s="1"/>
  <c r="E101" i="20"/>
  <c r="AM100" i="20"/>
  <c r="T100" i="20"/>
  <c r="K100" i="20"/>
  <c r="L100" i="20" s="1"/>
  <c r="I100" i="20"/>
  <c r="J100" i="20" s="1"/>
  <c r="H100" i="20"/>
  <c r="E100" i="20"/>
  <c r="H99" i="20" s="1"/>
  <c r="I99" i="20" s="1"/>
  <c r="J99" i="20" s="1"/>
  <c r="AM99" i="20"/>
  <c r="AL99" i="20"/>
  <c r="AK99" i="20"/>
  <c r="E99" i="20"/>
  <c r="H98" i="20" s="1"/>
  <c r="I98" i="20" s="1"/>
  <c r="J98" i="20" s="1"/>
  <c r="AM98" i="20"/>
  <c r="E98" i="20"/>
  <c r="H97" i="20" s="1"/>
  <c r="I97" i="20" s="1"/>
  <c r="J97" i="20" s="1"/>
  <c r="AM97" i="20"/>
  <c r="AK97" i="20"/>
  <c r="T97" i="20"/>
  <c r="R97" i="20"/>
  <c r="K97" i="20"/>
  <c r="L97" i="20" s="1"/>
  <c r="E97" i="20"/>
  <c r="AM96" i="20"/>
  <c r="T96" i="20"/>
  <c r="K96" i="20"/>
  <c r="L96" i="20" s="1"/>
  <c r="H96" i="20"/>
  <c r="I96" i="20" s="1"/>
  <c r="J96" i="20" s="1"/>
  <c r="E96" i="20"/>
  <c r="H95" i="20" s="1"/>
  <c r="I95" i="20" s="1"/>
  <c r="J95" i="20" s="1"/>
  <c r="AM95" i="20"/>
  <c r="E95" i="20"/>
  <c r="AM94" i="20"/>
  <c r="K94" i="20"/>
  <c r="L94" i="20" s="1"/>
  <c r="H94" i="20"/>
  <c r="I94" i="20" s="1"/>
  <c r="J94" i="20" s="1"/>
  <c r="E94" i="20"/>
  <c r="AM93" i="20"/>
  <c r="AK93" i="20"/>
  <c r="T93" i="20"/>
  <c r="K93" i="20"/>
  <c r="L93" i="20" s="1"/>
  <c r="I93" i="20"/>
  <c r="J93" i="20" s="1"/>
  <c r="H93" i="20"/>
  <c r="E93" i="20"/>
  <c r="H92" i="20" s="1"/>
  <c r="I92" i="20" s="1"/>
  <c r="J92" i="20" s="1"/>
  <c r="AM92" i="20"/>
  <c r="AK92" i="20"/>
  <c r="K92" i="20"/>
  <c r="L92" i="20" s="1"/>
  <c r="E92" i="20"/>
  <c r="AM91" i="20"/>
  <c r="AL91" i="20"/>
  <c r="AK91" i="20"/>
  <c r="K91" i="20"/>
  <c r="L91" i="20" s="1"/>
  <c r="R91" i="20" s="1"/>
  <c r="H91" i="20"/>
  <c r="I91" i="20" s="1"/>
  <c r="J91" i="20" s="1"/>
  <c r="E91" i="20"/>
  <c r="B91" i="20"/>
  <c r="AL95" i="20" s="1"/>
  <c r="AM90" i="20"/>
  <c r="AK90" i="20"/>
  <c r="T90" i="20"/>
  <c r="R90" i="20"/>
  <c r="K90" i="20"/>
  <c r="L90" i="20" s="1"/>
  <c r="H90" i="20"/>
  <c r="I90" i="20" s="1"/>
  <c r="J90" i="20" s="1"/>
  <c r="E90" i="20"/>
  <c r="B90" i="20"/>
  <c r="T89" i="20" s="1"/>
  <c r="AM89" i="20"/>
  <c r="AK89" i="20"/>
  <c r="L89" i="20"/>
  <c r="R89" i="20" s="1"/>
  <c r="K89" i="20"/>
  <c r="H89" i="20"/>
  <c r="I89" i="20" s="1"/>
  <c r="J89" i="20" s="1"/>
  <c r="B89" i="20"/>
  <c r="AK95" i="20" s="1"/>
  <c r="E85" i="20"/>
  <c r="H84" i="20" s="1"/>
  <c r="I84" i="20" s="1"/>
  <c r="J84" i="20" s="1"/>
  <c r="AT84" i="20"/>
  <c r="AP84" i="20"/>
  <c r="AA84" i="20"/>
  <c r="T84" i="20"/>
  <c r="K84" i="20"/>
  <c r="E84" i="20"/>
  <c r="AT83" i="20"/>
  <c r="AS83" i="20"/>
  <c r="AR83" i="20"/>
  <c r="AP83" i="20"/>
  <c r="AA83" i="20"/>
  <c r="H83" i="20"/>
  <c r="I83" i="20" s="1"/>
  <c r="J83" i="20" s="1"/>
  <c r="E83" i="20"/>
  <c r="H82" i="20" s="1"/>
  <c r="I82" i="20" s="1"/>
  <c r="AT82" i="20"/>
  <c r="AS82" i="20"/>
  <c r="AR82" i="20"/>
  <c r="AP82" i="20"/>
  <c r="AA82" i="20"/>
  <c r="T82" i="20"/>
  <c r="K82" i="20"/>
  <c r="L82" i="20" s="1"/>
  <c r="J82" i="20"/>
  <c r="E82" i="20"/>
  <c r="AT81" i="20"/>
  <c r="AS81" i="20"/>
  <c r="AP81" i="20"/>
  <c r="AA81" i="20"/>
  <c r="K81" i="20"/>
  <c r="H81" i="20"/>
  <c r="I81" i="20" s="1"/>
  <c r="J81" i="20" s="1"/>
  <c r="E81" i="20"/>
  <c r="AT80" i="20"/>
  <c r="AP80" i="20"/>
  <c r="AA80" i="20"/>
  <c r="H80" i="20"/>
  <c r="I80" i="20" s="1"/>
  <c r="J80" i="20" s="1"/>
  <c r="E80" i="20"/>
  <c r="AT79" i="20"/>
  <c r="AS79" i="20"/>
  <c r="AR79" i="20"/>
  <c r="AP79" i="20"/>
  <c r="AA79" i="20"/>
  <c r="I79" i="20"/>
  <c r="J79" i="20" s="1"/>
  <c r="H79" i="20"/>
  <c r="E79" i="20"/>
  <c r="H78" i="20" s="1"/>
  <c r="I78" i="20" s="1"/>
  <c r="AT78" i="20"/>
  <c r="AS78" i="20"/>
  <c r="AR78" i="20"/>
  <c r="AP78" i="20"/>
  <c r="AA78" i="20"/>
  <c r="K78" i="20"/>
  <c r="L78" i="20" s="1"/>
  <c r="J78" i="20"/>
  <c r="E78" i="20"/>
  <c r="H77" i="20" s="1"/>
  <c r="AT77" i="20"/>
  <c r="AS77" i="20"/>
  <c r="AP77" i="20"/>
  <c r="AA77" i="20"/>
  <c r="I77" i="20"/>
  <c r="J77" i="20" s="1"/>
  <c r="E77" i="20"/>
  <c r="H76" i="20" s="1"/>
  <c r="I76" i="20" s="1"/>
  <c r="J76" i="20" s="1"/>
  <c r="AT76" i="20"/>
  <c r="AP76" i="20"/>
  <c r="AA76" i="20"/>
  <c r="K76" i="20"/>
  <c r="L76" i="20" s="1"/>
  <c r="E76" i="20"/>
  <c r="AT75" i="20"/>
  <c r="AS75" i="20"/>
  <c r="AR75" i="20"/>
  <c r="AP75" i="20"/>
  <c r="AA75" i="20"/>
  <c r="H75" i="20"/>
  <c r="I75" i="20" s="1"/>
  <c r="J75" i="20" s="1"/>
  <c r="E75" i="20"/>
  <c r="H74" i="20" s="1"/>
  <c r="I74" i="20" s="1"/>
  <c r="J74" i="20" s="1"/>
  <c r="B75" i="20"/>
  <c r="AS84" i="20" s="1"/>
  <c r="AT74" i="20"/>
  <c r="AP74" i="20"/>
  <c r="AA74" i="20"/>
  <c r="E74" i="20"/>
  <c r="B74" i="20"/>
  <c r="T80" i="20" s="1"/>
  <c r="AT73" i="20"/>
  <c r="AS73" i="20"/>
  <c r="AP73" i="20"/>
  <c r="AA73" i="20"/>
  <c r="T73" i="20"/>
  <c r="K73" i="20"/>
  <c r="I73" i="20"/>
  <c r="J73" i="20" s="1"/>
  <c r="H73" i="20"/>
  <c r="B73" i="20"/>
  <c r="AR81" i="20" s="1"/>
  <c r="E70" i="20"/>
  <c r="AT69" i="20"/>
  <c r="AS69" i="20"/>
  <c r="AP69" i="20"/>
  <c r="AA69" i="20"/>
  <c r="H69" i="20"/>
  <c r="I69" i="20" s="1"/>
  <c r="J69" i="20" s="1"/>
  <c r="E69" i="20"/>
  <c r="H68" i="20" s="1"/>
  <c r="AT68" i="20"/>
  <c r="AP68" i="20"/>
  <c r="AA68" i="20"/>
  <c r="I68" i="20"/>
  <c r="J68" i="20" s="1"/>
  <c r="E68" i="20"/>
  <c r="AT67" i="20"/>
  <c r="AS67" i="20"/>
  <c r="AP67" i="20"/>
  <c r="AA67" i="20"/>
  <c r="J67" i="20"/>
  <c r="H67" i="20"/>
  <c r="I67" i="20" s="1"/>
  <c r="E67" i="20"/>
  <c r="AT66" i="20"/>
  <c r="AP66" i="20"/>
  <c r="AA66" i="20"/>
  <c r="T66" i="20"/>
  <c r="H66" i="20"/>
  <c r="I66" i="20" s="1"/>
  <c r="J66" i="20" s="1"/>
  <c r="E66" i="20"/>
  <c r="AT65" i="20"/>
  <c r="AP65" i="20"/>
  <c r="AA65" i="20"/>
  <c r="H65" i="20"/>
  <c r="I65" i="20" s="1"/>
  <c r="J65" i="20" s="1"/>
  <c r="E65" i="20"/>
  <c r="AT64" i="20"/>
  <c r="AP64" i="20"/>
  <c r="AA64" i="20"/>
  <c r="J64" i="20"/>
  <c r="I64" i="20"/>
  <c r="H64" i="20"/>
  <c r="E64" i="20"/>
  <c r="AT63" i="20"/>
  <c r="AP63" i="20"/>
  <c r="AA63" i="20"/>
  <c r="H63" i="20"/>
  <c r="I63" i="20" s="1"/>
  <c r="J63" i="20" s="1"/>
  <c r="E63" i="20"/>
  <c r="AT62" i="20"/>
  <c r="AP62" i="20"/>
  <c r="AA62" i="20"/>
  <c r="T62" i="20"/>
  <c r="I62" i="20"/>
  <c r="J62" i="20" s="1"/>
  <c r="H62" i="20"/>
  <c r="E62" i="20"/>
  <c r="H61" i="20" s="1"/>
  <c r="I61" i="20" s="1"/>
  <c r="J61" i="20" s="1"/>
  <c r="AT61" i="20"/>
  <c r="AP61" i="20"/>
  <c r="AA61" i="20"/>
  <c r="T61" i="20"/>
  <c r="K61" i="20"/>
  <c r="L61" i="20" s="1"/>
  <c r="E61" i="20"/>
  <c r="H60" i="20" s="1"/>
  <c r="I60" i="20" s="1"/>
  <c r="J60" i="20" s="1"/>
  <c r="AT60" i="20"/>
  <c r="AR60" i="20"/>
  <c r="AP60" i="20"/>
  <c r="AA60" i="20"/>
  <c r="E60" i="20"/>
  <c r="B60" i="20"/>
  <c r="AS64" i="20" s="1"/>
  <c r="AT59" i="20"/>
  <c r="AS59" i="20"/>
  <c r="AP59" i="20"/>
  <c r="AA59" i="20"/>
  <c r="T59" i="20"/>
  <c r="H59" i="20"/>
  <c r="I59" i="20" s="1"/>
  <c r="J59" i="20" s="1"/>
  <c r="E59" i="20"/>
  <c r="H58" i="20" s="1"/>
  <c r="I58" i="20" s="1"/>
  <c r="J58" i="20" s="1"/>
  <c r="B59" i="20"/>
  <c r="AT58" i="20"/>
  <c r="AP58" i="20"/>
  <c r="AA58" i="20"/>
  <c r="B58" i="20"/>
  <c r="AR62" i="20" s="1"/>
  <c r="E54" i="20"/>
  <c r="AT53" i="20"/>
  <c r="AR53" i="20"/>
  <c r="AP53" i="20"/>
  <c r="AG53" i="20"/>
  <c r="AA53" i="20"/>
  <c r="H53" i="20"/>
  <c r="I53" i="20" s="1"/>
  <c r="J53" i="20" s="1"/>
  <c r="E53" i="20"/>
  <c r="H52" i="20" s="1"/>
  <c r="I52" i="20" s="1"/>
  <c r="AT52" i="20"/>
  <c r="AS52" i="20"/>
  <c r="AP52" i="20"/>
  <c r="AG52" i="20"/>
  <c r="AA52" i="20"/>
  <c r="K52" i="20"/>
  <c r="L52" i="20" s="1"/>
  <c r="J52" i="20"/>
  <c r="E52" i="20"/>
  <c r="H51" i="20" s="1"/>
  <c r="I51" i="20" s="1"/>
  <c r="J51" i="20" s="1"/>
  <c r="AT51" i="20"/>
  <c r="AS51" i="20"/>
  <c r="AP51" i="20"/>
  <c r="AG51" i="20"/>
  <c r="AA51" i="20"/>
  <c r="T51" i="20"/>
  <c r="K51" i="20"/>
  <c r="L51" i="20" s="1"/>
  <c r="E51" i="20"/>
  <c r="AT50" i="20"/>
  <c r="AR50" i="20"/>
  <c r="AP50" i="20"/>
  <c r="AG50" i="20"/>
  <c r="AA50" i="20"/>
  <c r="H50" i="20"/>
  <c r="I50" i="20" s="1"/>
  <c r="J50" i="20" s="1"/>
  <c r="E50" i="20"/>
  <c r="H49" i="20" s="1"/>
  <c r="AT49" i="20"/>
  <c r="AS49" i="20"/>
  <c r="AP49" i="20"/>
  <c r="AG49" i="20"/>
  <c r="AA49" i="20"/>
  <c r="I49" i="20"/>
  <c r="J49" i="20" s="1"/>
  <c r="E49" i="20"/>
  <c r="AT48" i="20"/>
  <c r="AR48" i="20"/>
  <c r="AP48" i="20"/>
  <c r="AG48" i="20"/>
  <c r="AA48" i="20"/>
  <c r="T48" i="20"/>
  <c r="J48" i="20"/>
  <c r="H48" i="20"/>
  <c r="I48" i="20" s="1"/>
  <c r="E48" i="20"/>
  <c r="AT47" i="20"/>
  <c r="AP47" i="20"/>
  <c r="AG47" i="20"/>
  <c r="AA47" i="20"/>
  <c r="I47" i="20"/>
  <c r="J47" i="20" s="1"/>
  <c r="H47" i="20"/>
  <c r="E47" i="20"/>
  <c r="H46" i="20" s="1"/>
  <c r="AT46" i="20"/>
  <c r="AR46" i="20"/>
  <c r="AP46" i="20"/>
  <c r="AG46" i="20"/>
  <c r="AA46" i="20"/>
  <c r="T46" i="20"/>
  <c r="I46" i="20"/>
  <c r="J46" i="20" s="1"/>
  <c r="E46" i="20"/>
  <c r="AT45" i="20"/>
  <c r="AR45" i="20"/>
  <c r="AP45" i="20"/>
  <c r="AG45" i="20"/>
  <c r="AA45" i="20"/>
  <c r="T45" i="20"/>
  <c r="H45" i="20"/>
  <c r="I45" i="20" s="1"/>
  <c r="J45" i="20" s="1"/>
  <c r="E45" i="20"/>
  <c r="AT44" i="20"/>
  <c r="AP44" i="20"/>
  <c r="AG44" i="20"/>
  <c r="AA44" i="20"/>
  <c r="T44" i="20"/>
  <c r="I44" i="20"/>
  <c r="J44" i="20" s="1"/>
  <c r="H44" i="20"/>
  <c r="E44" i="20"/>
  <c r="H43" i="20" s="1"/>
  <c r="B44" i="20"/>
  <c r="AS48" i="20" s="1"/>
  <c r="AT43" i="20"/>
  <c r="AS43" i="20"/>
  <c r="AP43" i="20"/>
  <c r="AG43" i="20"/>
  <c r="AA43" i="20"/>
  <c r="I43" i="20"/>
  <c r="J43" i="20" s="1"/>
  <c r="E43" i="20"/>
  <c r="H42" i="20" s="1"/>
  <c r="I42" i="20" s="1"/>
  <c r="J42" i="20" s="1"/>
  <c r="B43" i="20"/>
  <c r="T52" i="20" s="1"/>
  <c r="AT42" i="20"/>
  <c r="AS42" i="20"/>
  <c r="AP42" i="20"/>
  <c r="AG42" i="20"/>
  <c r="AA42" i="20"/>
  <c r="T42" i="20"/>
  <c r="K42" i="20"/>
  <c r="L42" i="20" s="1"/>
  <c r="B42" i="20"/>
  <c r="AR51" i="20" s="1"/>
  <c r="E38" i="20"/>
  <c r="AT37" i="20"/>
  <c r="AS37" i="20"/>
  <c r="AP37" i="20"/>
  <c r="AA37" i="20"/>
  <c r="I37" i="20"/>
  <c r="J37" i="20" s="1"/>
  <c r="H37" i="20"/>
  <c r="E37" i="20"/>
  <c r="AT36" i="20"/>
  <c r="AP36" i="20"/>
  <c r="AA36" i="20"/>
  <c r="K36" i="20"/>
  <c r="L36" i="20" s="1"/>
  <c r="H36" i="20"/>
  <c r="I36" i="20" s="1"/>
  <c r="J36" i="20" s="1"/>
  <c r="E36" i="20"/>
  <c r="AT35" i="20"/>
  <c r="AS35" i="20"/>
  <c r="AP35" i="20"/>
  <c r="AA35" i="20"/>
  <c r="T35" i="20"/>
  <c r="J35" i="20"/>
  <c r="H35" i="20"/>
  <c r="I35" i="20" s="1"/>
  <c r="E35" i="20"/>
  <c r="AT34" i="20"/>
  <c r="AS34" i="20"/>
  <c r="AP34" i="20"/>
  <c r="AA34" i="20"/>
  <c r="T34" i="20"/>
  <c r="H34" i="20"/>
  <c r="I34" i="20" s="1"/>
  <c r="J34" i="20" s="1"/>
  <c r="E34" i="20"/>
  <c r="H33" i="20" s="1"/>
  <c r="I33" i="20" s="1"/>
  <c r="J33" i="20" s="1"/>
  <c r="AT33" i="20"/>
  <c r="AS33" i="20"/>
  <c r="AR33" i="20"/>
  <c r="AP33" i="20"/>
  <c r="AA33" i="20"/>
  <c r="T33" i="20"/>
  <c r="E33" i="20"/>
  <c r="H32" i="20" s="1"/>
  <c r="I32" i="20" s="1"/>
  <c r="J32" i="20" s="1"/>
  <c r="AT32" i="20"/>
  <c r="AS32" i="20"/>
  <c r="AP32" i="20"/>
  <c r="AA32" i="20"/>
  <c r="K32" i="20"/>
  <c r="L32" i="20" s="1"/>
  <c r="E32" i="20"/>
  <c r="AT31" i="20"/>
  <c r="AS31" i="20"/>
  <c r="AP31" i="20"/>
  <c r="AA31" i="20"/>
  <c r="T31" i="20"/>
  <c r="J31" i="20"/>
  <c r="H31" i="20"/>
  <c r="I31" i="20" s="1"/>
  <c r="E31" i="20"/>
  <c r="AT30" i="20"/>
  <c r="AS30" i="20"/>
  <c r="AP30" i="20"/>
  <c r="AA30" i="20"/>
  <c r="T30" i="20"/>
  <c r="I30" i="20"/>
  <c r="J30" i="20" s="1"/>
  <c r="H30" i="20"/>
  <c r="E30" i="20"/>
  <c r="H29" i="20" s="1"/>
  <c r="I29" i="20" s="1"/>
  <c r="J29" i="20" s="1"/>
  <c r="AT29" i="20"/>
  <c r="AS29" i="20"/>
  <c r="AR29" i="20"/>
  <c r="AP29" i="20"/>
  <c r="AA29" i="20"/>
  <c r="K29" i="20"/>
  <c r="L29" i="20" s="1"/>
  <c r="E29" i="20"/>
  <c r="H28" i="20" s="1"/>
  <c r="I28" i="20" s="1"/>
  <c r="J28" i="20" s="1"/>
  <c r="AT28" i="20"/>
  <c r="AS28" i="20"/>
  <c r="AR28" i="20"/>
  <c r="AP28" i="20"/>
  <c r="AA28" i="20"/>
  <c r="K28" i="20"/>
  <c r="L28" i="20" s="1"/>
  <c r="E28" i="20"/>
  <c r="H27" i="20" s="1"/>
  <c r="I27" i="20" s="1"/>
  <c r="J27" i="20" s="1"/>
  <c r="B28" i="20"/>
  <c r="AS36" i="20" s="1"/>
  <c r="AT27" i="20"/>
  <c r="AS27" i="20"/>
  <c r="AP27" i="20"/>
  <c r="AA27" i="20"/>
  <c r="R27" i="20"/>
  <c r="L27" i="20"/>
  <c r="E27" i="20"/>
  <c r="B27" i="20"/>
  <c r="T29" i="20" s="1"/>
  <c r="AT26" i="20"/>
  <c r="AS26" i="20"/>
  <c r="AP26" i="20"/>
  <c r="AA26" i="20"/>
  <c r="K26" i="20"/>
  <c r="L26" i="20" s="1"/>
  <c r="I26" i="20"/>
  <c r="J26" i="20" s="1"/>
  <c r="H26" i="20"/>
  <c r="B26" i="20"/>
  <c r="K27" i="20" s="1"/>
  <c r="E148" i="31"/>
  <c r="H147" i="31" s="1"/>
  <c r="AW147" i="31"/>
  <c r="AS147" i="31"/>
  <c r="AG147" i="31"/>
  <c r="I147" i="31"/>
  <c r="J147" i="31" s="1"/>
  <c r="E147" i="31"/>
  <c r="H146" i="31" s="1"/>
  <c r="I146" i="31" s="1"/>
  <c r="J146" i="31" s="1"/>
  <c r="AW146" i="31"/>
  <c r="AS146" i="31"/>
  <c r="AG146" i="31"/>
  <c r="T146" i="31"/>
  <c r="E146" i="31"/>
  <c r="H145" i="31" s="1"/>
  <c r="I145" i="31" s="1"/>
  <c r="J145" i="31" s="1"/>
  <c r="AW145" i="31"/>
  <c r="AS145" i="31"/>
  <c r="AG145" i="31"/>
  <c r="T145" i="31"/>
  <c r="E145" i="31"/>
  <c r="H144" i="31" s="1"/>
  <c r="I144" i="31" s="1"/>
  <c r="AW144" i="31"/>
  <c r="AS144" i="31"/>
  <c r="AG144" i="31"/>
  <c r="J144" i="31"/>
  <c r="E144" i="31"/>
  <c r="AW143" i="31"/>
  <c r="AV143" i="31"/>
  <c r="AS143" i="31"/>
  <c r="AG143" i="31"/>
  <c r="T143" i="31"/>
  <c r="J143" i="31"/>
  <c r="H143" i="31"/>
  <c r="I143" i="31" s="1"/>
  <c r="E143" i="31"/>
  <c r="AW142" i="31"/>
  <c r="AS142" i="31"/>
  <c r="AG142" i="31"/>
  <c r="T142" i="31"/>
  <c r="H142" i="31"/>
  <c r="I142" i="31" s="1"/>
  <c r="J142" i="31" s="1"/>
  <c r="E142" i="31"/>
  <c r="H141" i="31" s="1"/>
  <c r="I141" i="31" s="1"/>
  <c r="J141" i="31" s="1"/>
  <c r="AW141" i="31"/>
  <c r="AS141" i="31"/>
  <c r="AG141" i="31"/>
  <c r="T141" i="31"/>
  <c r="E141" i="31"/>
  <c r="H140" i="31" s="1"/>
  <c r="I140" i="31" s="1"/>
  <c r="J140" i="31" s="1"/>
  <c r="AW140" i="31"/>
  <c r="AS140" i="31"/>
  <c r="AG140" i="31"/>
  <c r="K140" i="31"/>
  <c r="L140" i="31" s="1"/>
  <c r="E140" i="31"/>
  <c r="H139" i="31" s="1"/>
  <c r="I139" i="31" s="1"/>
  <c r="J139" i="31" s="1"/>
  <c r="AW139" i="31"/>
  <c r="AS139" i="31"/>
  <c r="AG139" i="31"/>
  <c r="T139" i="31"/>
  <c r="K139" i="31"/>
  <c r="L139" i="31" s="1"/>
  <c r="E139" i="31"/>
  <c r="AW138" i="31"/>
  <c r="AS138" i="31"/>
  <c r="AG138" i="31"/>
  <c r="I138" i="31"/>
  <c r="J138" i="31" s="1"/>
  <c r="H138" i="31"/>
  <c r="E138" i="31"/>
  <c r="B138" i="31"/>
  <c r="AV147" i="31" s="1"/>
  <c r="AW137" i="31"/>
  <c r="AV137" i="31"/>
  <c r="AS137" i="31"/>
  <c r="AG137" i="31"/>
  <c r="T137" i="31"/>
  <c r="H137" i="31"/>
  <c r="I137" i="31" s="1"/>
  <c r="J137" i="31" s="1"/>
  <c r="E137" i="31"/>
  <c r="H136" i="31" s="1"/>
  <c r="I136" i="31" s="1"/>
  <c r="J136" i="31" s="1"/>
  <c r="B137" i="31"/>
  <c r="T144" i="31" s="1"/>
  <c r="AW136" i="31"/>
  <c r="AS136" i="31"/>
  <c r="AG136" i="31"/>
  <c r="B136" i="31"/>
  <c r="AU147" i="31" s="1"/>
  <c r="E133" i="31"/>
  <c r="H132" i="31" s="1"/>
  <c r="I132" i="31" s="1"/>
  <c r="J132" i="31" s="1"/>
  <c r="AZ132" i="31"/>
  <c r="AW132" i="31"/>
  <c r="AU132" i="31"/>
  <c r="AS132" i="31"/>
  <c r="AG132" i="31"/>
  <c r="T132" i="31"/>
  <c r="E132" i="31"/>
  <c r="H131" i="31" s="1"/>
  <c r="I131" i="31" s="1"/>
  <c r="J131" i="31" s="1"/>
  <c r="AZ131" i="31"/>
  <c r="AW131" i="31"/>
  <c r="AV131" i="31"/>
  <c r="AS131" i="31"/>
  <c r="AG131" i="31"/>
  <c r="E131" i="31"/>
  <c r="H130" i="31" s="1"/>
  <c r="I130" i="31" s="1"/>
  <c r="J130" i="31" s="1"/>
  <c r="AZ130" i="31"/>
  <c r="AW130" i="31"/>
  <c r="AU130" i="31"/>
  <c r="AS130" i="31"/>
  <c r="AG130" i="31"/>
  <c r="E130" i="31"/>
  <c r="H129" i="31" s="1"/>
  <c r="AZ129" i="31"/>
  <c r="AW129" i="31"/>
  <c r="AS129" i="31"/>
  <c r="AG129" i="31"/>
  <c r="I129" i="31"/>
  <c r="J129" i="31" s="1"/>
  <c r="E129" i="31"/>
  <c r="AZ128" i="31"/>
  <c r="AW128" i="31"/>
  <c r="AS128" i="31"/>
  <c r="AG128" i="31"/>
  <c r="T128" i="31"/>
  <c r="K128" i="31"/>
  <c r="L128" i="31" s="1"/>
  <c r="I128" i="31"/>
  <c r="J128" i="31" s="1"/>
  <c r="H128" i="31"/>
  <c r="E128" i="31"/>
  <c r="AZ127" i="31"/>
  <c r="AW127" i="31"/>
  <c r="AV127" i="31"/>
  <c r="AS127" i="31"/>
  <c r="AG127" i="31"/>
  <c r="I127" i="31"/>
  <c r="J127" i="31" s="1"/>
  <c r="H127" i="31"/>
  <c r="E127" i="31"/>
  <c r="AZ126" i="31"/>
  <c r="AW126" i="31"/>
  <c r="AU126" i="31"/>
  <c r="AS126" i="31"/>
  <c r="AG126" i="31"/>
  <c r="K126" i="31"/>
  <c r="L126" i="31" s="1"/>
  <c r="I126" i="31"/>
  <c r="J126" i="31" s="1"/>
  <c r="H126" i="31"/>
  <c r="E126" i="31"/>
  <c r="H125" i="31" s="1"/>
  <c r="I125" i="31" s="1"/>
  <c r="J125" i="31" s="1"/>
  <c r="AZ125" i="31"/>
  <c r="AW125" i="31"/>
  <c r="AS125" i="31"/>
  <c r="AG125" i="31"/>
  <c r="E125" i="31"/>
  <c r="AZ124" i="31"/>
  <c r="AW124" i="31"/>
  <c r="AV124" i="31"/>
  <c r="AS124" i="31"/>
  <c r="AG124" i="31"/>
  <c r="T124" i="31"/>
  <c r="L124" i="31"/>
  <c r="R124" i="31" s="1"/>
  <c r="K124" i="31"/>
  <c r="H124" i="31"/>
  <c r="I124" i="31" s="1"/>
  <c r="J124" i="31" s="1"/>
  <c r="E124" i="31"/>
  <c r="AZ123" i="31"/>
  <c r="AW123" i="31"/>
  <c r="AV123" i="31"/>
  <c r="AS123" i="31"/>
  <c r="AG123" i="31"/>
  <c r="T123" i="31"/>
  <c r="J123" i="31"/>
  <c r="H123" i="31"/>
  <c r="I123" i="31" s="1"/>
  <c r="E123" i="31"/>
  <c r="B123" i="31"/>
  <c r="AV128" i="31" s="1"/>
  <c r="AZ122" i="31"/>
  <c r="AW122" i="31"/>
  <c r="AV122" i="31"/>
  <c r="AS122" i="31"/>
  <c r="AG122" i="31"/>
  <c r="I122" i="31"/>
  <c r="J122" i="31" s="1"/>
  <c r="H122" i="31"/>
  <c r="E122" i="31"/>
  <c r="B122" i="31"/>
  <c r="T129" i="31" s="1"/>
  <c r="AZ121" i="31"/>
  <c r="AW121" i="31"/>
  <c r="AV121" i="31"/>
  <c r="AS121" i="31"/>
  <c r="AG121" i="31"/>
  <c r="H121" i="31"/>
  <c r="I121" i="31" s="1"/>
  <c r="J121" i="31" s="1"/>
  <c r="B121" i="31"/>
  <c r="AU131" i="31" s="1"/>
  <c r="E117" i="31"/>
  <c r="H116" i="31" s="1"/>
  <c r="I116" i="31" s="1"/>
  <c r="J116" i="31" s="1"/>
  <c r="AW116" i="31"/>
  <c r="AS116" i="31"/>
  <c r="AG116" i="31"/>
  <c r="T116" i="31"/>
  <c r="E116" i="31"/>
  <c r="AW115" i="31"/>
  <c r="AU115" i="31"/>
  <c r="AS115" i="31"/>
  <c r="AG115" i="31"/>
  <c r="T115" i="31"/>
  <c r="K115" i="31"/>
  <c r="L115" i="31" s="1"/>
  <c r="H115" i="31"/>
  <c r="I115" i="31" s="1"/>
  <c r="J115" i="31" s="1"/>
  <c r="E115" i="31"/>
  <c r="H114" i="31" s="1"/>
  <c r="I114" i="31" s="1"/>
  <c r="J114" i="31" s="1"/>
  <c r="AW114" i="31"/>
  <c r="AU114" i="31"/>
  <c r="AS114" i="31"/>
  <c r="AG114" i="31"/>
  <c r="K114" i="31"/>
  <c r="L114" i="31" s="1"/>
  <c r="E114" i="31"/>
  <c r="H113" i="31" s="1"/>
  <c r="I113" i="31" s="1"/>
  <c r="J113" i="31" s="1"/>
  <c r="AW113" i="31"/>
  <c r="AS113" i="31"/>
  <c r="AG113" i="31"/>
  <c r="T113" i="31"/>
  <c r="K113" i="31"/>
  <c r="L113" i="31" s="1"/>
  <c r="E113" i="31"/>
  <c r="AW112" i="31"/>
  <c r="AU112" i="31"/>
  <c r="AS112" i="31"/>
  <c r="AG112" i="31"/>
  <c r="I112" i="31"/>
  <c r="J112" i="31" s="1"/>
  <c r="H112" i="31"/>
  <c r="E112" i="31"/>
  <c r="H111" i="31" s="1"/>
  <c r="I111" i="31" s="1"/>
  <c r="J111" i="31" s="1"/>
  <c r="AW111" i="31"/>
  <c r="AV111" i="31"/>
  <c r="AU111" i="31"/>
  <c r="AS111" i="31"/>
  <c r="AG111" i="31"/>
  <c r="K111" i="31"/>
  <c r="L111" i="31" s="1"/>
  <c r="E111" i="31"/>
  <c r="H110" i="31" s="1"/>
  <c r="I110" i="31" s="1"/>
  <c r="J110" i="31" s="1"/>
  <c r="AW110" i="31"/>
  <c r="AU110" i="31"/>
  <c r="AS110" i="31"/>
  <c r="AG110" i="31"/>
  <c r="K110" i="31"/>
  <c r="L110" i="31" s="1"/>
  <c r="E110" i="31"/>
  <c r="H109" i="31" s="1"/>
  <c r="I109" i="31" s="1"/>
  <c r="J109" i="31" s="1"/>
  <c r="AW109" i="31"/>
  <c r="AS109" i="31"/>
  <c r="AG109" i="31"/>
  <c r="T109" i="31"/>
  <c r="E109" i="31"/>
  <c r="AW108" i="31"/>
  <c r="AV108" i="31"/>
  <c r="AU108" i="31"/>
  <c r="AS108" i="31"/>
  <c r="AG108" i="31"/>
  <c r="H108" i="31"/>
  <c r="I108" i="31" s="1"/>
  <c r="J108" i="31" s="1"/>
  <c r="E108" i="31"/>
  <c r="AW107" i="31"/>
  <c r="AV107" i="31"/>
  <c r="AS107" i="31"/>
  <c r="AG107" i="31"/>
  <c r="T107" i="31"/>
  <c r="L107" i="31"/>
  <c r="R107" i="31" s="1"/>
  <c r="K107" i="31"/>
  <c r="H107" i="31"/>
  <c r="I107" i="31" s="1"/>
  <c r="J107" i="31" s="1"/>
  <c r="E107" i="31"/>
  <c r="B107" i="31"/>
  <c r="AV113" i="31" s="1"/>
  <c r="AW106" i="31"/>
  <c r="AV106" i="31"/>
  <c r="AU106" i="31"/>
  <c r="AS106" i="31"/>
  <c r="AG106" i="31"/>
  <c r="K106" i="31"/>
  <c r="L106" i="31" s="1"/>
  <c r="R106" i="31" s="1"/>
  <c r="I106" i="31"/>
  <c r="J106" i="31" s="1"/>
  <c r="H106" i="31"/>
  <c r="E106" i="31"/>
  <c r="H105" i="31" s="1"/>
  <c r="I105" i="31" s="1"/>
  <c r="J105" i="31" s="1"/>
  <c r="B106" i="31"/>
  <c r="T111" i="31" s="1"/>
  <c r="AW105" i="31"/>
  <c r="AV105" i="31"/>
  <c r="AS105" i="31"/>
  <c r="AG105" i="31"/>
  <c r="T105" i="31"/>
  <c r="L105" i="31"/>
  <c r="O105" i="31" s="1"/>
  <c r="P105" i="31" s="1"/>
  <c r="Q105" i="31" s="1"/>
  <c r="K105" i="31"/>
  <c r="B105" i="31"/>
  <c r="K109" i="31" s="1"/>
  <c r="L109" i="31" s="1"/>
  <c r="E101" i="31"/>
  <c r="H100" i="31" s="1"/>
  <c r="I100" i="31" s="1"/>
  <c r="J100" i="31" s="1"/>
  <c r="AM100" i="31"/>
  <c r="T100" i="31"/>
  <c r="E100" i="31"/>
  <c r="H99" i="31" s="1"/>
  <c r="I99" i="31" s="1"/>
  <c r="J99" i="31" s="1"/>
  <c r="AM99" i="31"/>
  <c r="T99" i="31"/>
  <c r="E99" i="31"/>
  <c r="AM98" i="31"/>
  <c r="AK98" i="31"/>
  <c r="K98" i="31"/>
  <c r="L98" i="31" s="1"/>
  <c r="I98" i="31"/>
  <c r="J98" i="31" s="1"/>
  <c r="H98" i="31"/>
  <c r="E98" i="31"/>
  <c r="H97" i="31" s="1"/>
  <c r="I97" i="31" s="1"/>
  <c r="J97" i="31" s="1"/>
  <c r="AM97" i="31"/>
  <c r="E97" i="31"/>
  <c r="H96" i="31" s="1"/>
  <c r="I96" i="31" s="1"/>
  <c r="J96" i="31" s="1"/>
  <c r="AM96" i="31"/>
  <c r="T96" i="31"/>
  <c r="K96" i="31"/>
  <c r="L96" i="31" s="1"/>
  <c r="E96" i="31"/>
  <c r="AM95" i="31"/>
  <c r="AK95" i="31"/>
  <c r="T95" i="31"/>
  <c r="K95" i="31"/>
  <c r="L95" i="31" s="1"/>
  <c r="H95" i="31"/>
  <c r="I95" i="31" s="1"/>
  <c r="J95" i="31" s="1"/>
  <c r="E95" i="31"/>
  <c r="AM94" i="31"/>
  <c r="I94" i="31"/>
  <c r="J94" i="31" s="1"/>
  <c r="H94" i="31"/>
  <c r="E94" i="31"/>
  <c r="H93" i="31" s="1"/>
  <c r="I93" i="31" s="1"/>
  <c r="AM93" i="31"/>
  <c r="AK93" i="31"/>
  <c r="J93" i="31"/>
  <c r="E93" i="31"/>
  <c r="AM92" i="31"/>
  <c r="T92" i="31"/>
  <c r="L92" i="31"/>
  <c r="K92" i="31"/>
  <c r="H92" i="31"/>
  <c r="I92" i="31" s="1"/>
  <c r="J92" i="31" s="1"/>
  <c r="E92" i="31"/>
  <c r="AM91" i="31"/>
  <c r="K91" i="31"/>
  <c r="L91" i="31" s="1"/>
  <c r="H91" i="31"/>
  <c r="I91" i="31" s="1"/>
  <c r="J91" i="31" s="1"/>
  <c r="E91" i="31"/>
  <c r="B91" i="31"/>
  <c r="AL100" i="31" s="1"/>
  <c r="AM90" i="31"/>
  <c r="I90" i="31"/>
  <c r="J90" i="31" s="1"/>
  <c r="H90" i="31"/>
  <c r="E90" i="31"/>
  <c r="H89" i="31" s="1"/>
  <c r="I89" i="31" s="1"/>
  <c r="B90" i="31"/>
  <c r="T91" i="31" s="1"/>
  <c r="AM89" i="31"/>
  <c r="J89" i="31"/>
  <c r="B89" i="31"/>
  <c r="AK91" i="31" s="1"/>
  <c r="E85" i="31"/>
  <c r="AT84" i="31"/>
  <c r="AP84" i="31"/>
  <c r="AA84" i="31"/>
  <c r="T84" i="31"/>
  <c r="J84" i="31"/>
  <c r="I84" i="31"/>
  <c r="H84" i="31"/>
  <c r="E84" i="31"/>
  <c r="H83" i="31" s="1"/>
  <c r="I83" i="31" s="1"/>
  <c r="J83" i="31" s="1"/>
  <c r="AT83" i="31"/>
  <c r="AP83" i="31"/>
  <c r="AA83" i="31"/>
  <c r="K83" i="31"/>
  <c r="L83" i="31" s="1"/>
  <c r="E83" i="31"/>
  <c r="H82" i="31" s="1"/>
  <c r="I82" i="31" s="1"/>
  <c r="J82" i="31" s="1"/>
  <c r="AT82" i="31"/>
  <c r="AP82" i="31"/>
  <c r="AA82" i="31"/>
  <c r="T82" i="31"/>
  <c r="K82" i="31"/>
  <c r="L82" i="31" s="1"/>
  <c r="E82" i="31"/>
  <c r="AT81" i="31"/>
  <c r="AR81" i="31"/>
  <c r="AP81" i="31"/>
  <c r="AA81" i="31"/>
  <c r="I81" i="31"/>
  <c r="J81" i="31" s="1"/>
  <c r="H81" i="31"/>
  <c r="E81" i="31"/>
  <c r="H80" i="31" s="1"/>
  <c r="I80" i="31" s="1"/>
  <c r="J80" i="31" s="1"/>
  <c r="AT80" i="31"/>
  <c r="AR80" i="31"/>
  <c r="AP80" i="31"/>
  <c r="AA80" i="31"/>
  <c r="K80" i="31"/>
  <c r="L80" i="31" s="1"/>
  <c r="E80" i="31"/>
  <c r="H79" i="31" s="1"/>
  <c r="I79" i="31" s="1"/>
  <c r="J79" i="31" s="1"/>
  <c r="AT79" i="31"/>
  <c r="AR79" i="31"/>
  <c r="AP79" i="31"/>
  <c r="AA79" i="31"/>
  <c r="K79" i="31"/>
  <c r="L79" i="31" s="1"/>
  <c r="E79" i="31"/>
  <c r="H78" i="31" s="1"/>
  <c r="AT78" i="31"/>
  <c r="AP78" i="31"/>
  <c r="AA78" i="31"/>
  <c r="T78" i="31"/>
  <c r="K78" i="31"/>
  <c r="L78" i="31" s="1"/>
  <c r="I78" i="31"/>
  <c r="J78" i="31" s="1"/>
  <c r="E78" i="31"/>
  <c r="AT77" i="31"/>
  <c r="AR77" i="31"/>
  <c r="AP77" i="31"/>
  <c r="AA77" i="31"/>
  <c r="H77" i="31"/>
  <c r="I77" i="31" s="1"/>
  <c r="J77" i="31" s="1"/>
  <c r="E77" i="31"/>
  <c r="AT76" i="31"/>
  <c r="AS76" i="31"/>
  <c r="AP76" i="31"/>
  <c r="AA76" i="31"/>
  <c r="T76" i="31"/>
  <c r="L76" i="31"/>
  <c r="K76" i="31"/>
  <c r="H76" i="31"/>
  <c r="I76" i="31" s="1"/>
  <c r="J76" i="31" s="1"/>
  <c r="E76" i="31"/>
  <c r="AT75" i="31"/>
  <c r="AS75" i="31"/>
  <c r="AP75" i="31"/>
  <c r="AA75" i="31"/>
  <c r="H75" i="31"/>
  <c r="I75" i="31" s="1"/>
  <c r="J75" i="31" s="1"/>
  <c r="E75" i="31"/>
  <c r="B75" i="31"/>
  <c r="AT74" i="31"/>
  <c r="AP74" i="31"/>
  <c r="AA74" i="31"/>
  <c r="T74" i="31"/>
  <c r="K74" i="31"/>
  <c r="L74" i="31" s="1"/>
  <c r="R74" i="31" s="1"/>
  <c r="H74" i="31"/>
  <c r="I74" i="31" s="1"/>
  <c r="J74" i="31" s="1"/>
  <c r="E74" i="31"/>
  <c r="B74" i="31"/>
  <c r="T80" i="31" s="1"/>
  <c r="AT73" i="31"/>
  <c r="AP73" i="31"/>
  <c r="AA73" i="31"/>
  <c r="T73" i="31"/>
  <c r="J73" i="31"/>
  <c r="I73" i="31"/>
  <c r="H73" i="31"/>
  <c r="B73" i="31"/>
  <c r="AR75" i="31" s="1"/>
  <c r="E70" i="31"/>
  <c r="H69" i="31" s="1"/>
  <c r="I69" i="31" s="1"/>
  <c r="J69" i="31" s="1"/>
  <c r="AT69" i="31"/>
  <c r="AP69" i="31"/>
  <c r="AA69" i="31"/>
  <c r="E69" i="31"/>
  <c r="AT68" i="31"/>
  <c r="AP68" i="31"/>
  <c r="AA68" i="31"/>
  <c r="K68" i="31"/>
  <c r="L68" i="31" s="1"/>
  <c r="I68" i="31"/>
  <c r="J68" i="31" s="1"/>
  <c r="H68" i="31"/>
  <c r="E68" i="31"/>
  <c r="AT67" i="31"/>
  <c r="AP67" i="31"/>
  <c r="AA67" i="31"/>
  <c r="I67" i="31"/>
  <c r="J67" i="31" s="1"/>
  <c r="H67" i="31"/>
  <c r="E67" i="31"/>
  <c r="AT66" i="31"/>
  <c r="AP66" i="31"/>
  <c r="AA66" i="31"/>
  <c r="I66" i="31"/>
  <c r="J66" i="31" s="1"/>
  <c r="H66" i="31"/>
  <c r="E66" i="31"/>
  <c r="AT65" i="31"/>
  <c r="AR65" i="31"/>
  <c r="AP65" i="31"/>
  <c r="AA65" i="31"/>
  <c r="I65" i="31"/>
  <c r="J65" i="31" s="1"/>
  <c r="H65" i="31"/>
  <c r="E65" i="31"/>
  <c r="H64" i="31" s="1"/>
  <c r="I64" i="31" s="1"/>
  <c r="J64" i="31" s="1"/>
  <c r="AT64" i="31"/>
  <c r="AP64" i="31"/>
  <c r="AA64" i="31"/>
  <c r="T64" i="31"/>
  <c r="K64" i="31"/>
  <c r="L64" i="31" s="1"/>
  <c r="E64" i="31"/>
  <c r="AT63" i="31"/>
  <c r="AP63" i="31"/>
  <c r="AA63" i="31"/>
  <c r="I63" i="31"/>
  <c r="J63" i="31" s="1"/>
  <c r="H63" i="31"/>
  <c r="E63" i="31"/>
  <c r="AT62" i="31"/>
  <c r="AP62" i="31"/>
  <c r="AA62" i="31"/>
  <c r="K62" i="31"/>
  <c r="L62" i="31" s="1"/>
  <c r="J62" i="31"/>
  <c r="H62" i="31"/>
  <c r="I62" i="31" s="1"/>
  <c r="E62" i="31"/>
  <c r="AT61" i="31"/>
  <c r="AP61" i="31"/>
  <c r="AA61" i="31"/>
  <c r="T61" i="31"/>
  <c r="J61" i="31"/>
  <c r="H61" i="31"/>
  <c r="I61" i="31" s="1"/>
  <c r="E61" i="31"/>
  <c r="AT60" i="31"/>
  <c r="AP60" i="31"/>
  <c r="AA60" i="31"/>
  <c r="T60" i="31"/>
  <c r="H60" i="31"/>
  <c r="I60" i="31" s="1"/>
  <c r="J60" i="31" s="1"/>
  <c r="E60" i="31"/>
  <c r="B60" i="31"/>
  <c r="AT59" i="31"/>
  <c r="AR59" i="31"/>
  <c r="AP59" i="31"/>
  <c r="AA59" i="31"/>
  <c r="K59" i="31"/>
  <c r="L59" i="31" s="1"/>
  <c r="H59" i="31"/>
  <c r="I59" i="31" s="1"/>
  <c r="J59" i="31" s="1"/>
  <c r="E59" i="31"/>
  <c r="H58" i="31" s="1"/>
  <c r="I58" i="31" s="1"/>
  <c r="J58" i="31" s="1"/>
  <c r="B59" i="31"/>
  <c r="T59" i="31" s="1"/>
  <c r="AT58" i="31"/>
  <c r="AP58" i="31"/>
  <c r="AA58" i="31"/>
  <c r="B58" i="31"/>
  <c r="AR69" i="31" s="1"/>
  <c r="E54" i="31"/>
  <c r="H53" i="31" s="1"/>
  <c r="I53" i="31" s="1"/>
  <c r="J53" i="31" s="1"/>
  <c r="AT53" i="31"/>
  <c r="AP53" i="31"/>
  <c r="AG53" i="31"/>
  <c r="AA53" i="31"/>
  <c r="E53" i="31"/>
  <c r="H52" i="31" s="1"/>
  <c r="I52" i="31" s="1"/>
  <c r="J52" i="31" s="1"/>
  <c r="AT52" i="31"/>
  <c r="AR52" i="31"/>
  <c r="AP52" i="31"/>
  <c r="AG52" i="31"/>
  <c r="AA52" i="31"/>
  <c r="T52" i="31"/>
  <c r="E52" i="31"/>
  <c r="AT51" i="31"/>
  <c r="AR51" i="31"/>
  <c r="AP51" i="31"/>
  <c r="AG51" i="31"/>
  <c r="AA51" i="31"/>
  <c r="T51" i="31"/>
  <c r="J51" i="31"/>
  <c r="H51" i="31"/>
  <c r="I51" i="31" s="1"/>
  <c r="E51" i="31"/>
  <c r="H50" i="31" s="1"/>
  <c r="I50" i="31" s="1"/>
  <c r="J50" i="31" s="1"/>
  <c r="AT50" i="31"/>
  <c r="AP50" i="31"/>
  <c r="AG50" i="31"/>
  <c r="AA50" i="31"/>
  <c r="E50" i="31"/>
  <c r="H49" i="31" s="1"/>
  <c r="I49" i="31" s="1"/>
  <c r="J49" i="31" s="1"/>
  <c r="AT49" i="31"/>
  <c r="AR49" i="31"/>
  <c r="AP49" i="31"/>
  <c r="AG49" i="31"/>
  <c r="AA49" i="31"/>
  <c r="T49" i="31"/>
  <c r="L49" i="31"/>
  <c r="K49" i="31"/>
  <c r="E49" i="31"/>
  <c r="AT48" i="31"/>
  <c r="AP48" i="31"/>
  <c r="AG48" i="31"/>
  <c r="AA48" i="31"/>
  <c r="I48" i="31"/>
  <c r="J48" i="31" s="1"/>
  <c r="H48" i="31"/>
  <c r="E48" i="31"/>
  <c r="H47" i="31" s="1"/>
  <c r="I47" i="31" s="1"/>
  <c r="J47" i="31" s="1"/>
  <c r="AT47" i="31"/>
  <c r="AP47" i="31"/>
  <c r="AG47" i="31"/>
  <c r="AA47" i="31"/>
  <c r="T47" i="31"/>
  <c r="E47" i="31"/>
  <c r="AT46" i="31"/>
  <c r="AR46" i="31"/>
  <c r="AP46" i="31"/>
  <c r="AG46" i="31"/>
  <c r="AA46" i="31"/>
  <c r="L46" i="31"/>
  <c r="K46" i="31"/>
  <c r="H46" i="31"/>
  <c r="I46" i="31" s="1"/>
  <c r="J46" i="31" s="1"/>
  <c r="E46" i="31"/>
  <c r="AT45" i="31"/>
  <c r="AP45" i="31"/>
  <c r="AG45" i="31"/>
  <c r="AA45" i="31"/>
  <c r="I45" i="31"/>
  <c r="J45" i="31" s="1"/>
  <c r="H45" i="31"/>
  <c r="E45" i="31"/>
  <c r="H44" i="31" s="1"/>
  <c r="I44" i="31" s="1"/>
  <c r="J44" i="31" s="1"/>
  <c r="AT44" i="31"/>
  <c r="AP44" i="31"/>
  <c r="AG44" i="31"/>
  <c r="AA44" i="31"/>
  <c r="T44" i="31"/>
  <c r="E44" i="31"/>
  <c r="B44" i="31"/>
  <c r="AT43" i="31"/>
  <c r="AR43" i="31"/>
  <c r="AP43" i="31"/>
  <c r="AG43" i="31"/>
  <c r="AA43" i="31"/>
  <c r="T43" i="31"/>
  <c r="L43" i="31"/>
  <c r="K43" i="31"/>
  <c r="H43" i="31"/>
  <c r="I43" i="31" s="1"/>
  <c r="J43" i="31" s="1"/>
  <c r="E43" i="31"/>
  <c r="B43" i="31"/>
  <c r="T46" i="31" s="1"/>
  <c r="AT42" i="31"/>
  <c r="AR42" i="31"/>
  <c r="AP42" i="31"/>
  <c r="AG42" i="31"/>
  <c r="AA42" i="31"/>
  <c r="T42" i="31"/>
  <c r="J42" i="31"/>
  <c r="H42" i="31"/>
  <c r="I42" i="31" s="1"/>
  <c r="B42" i="31"/>
  <c r="AR48" i="31" s="1"/>
  <c r="E38" i="31"/>
  <c r="AT37" i="31"/>
  <c r="AP37" i="31"/>
  <c r="AA37" i="31"/>
  <c r="H37" i="31"/>
  <c r="I37" i="31" s="1"/>
  <c r="J37" i="31" s="1"/>
  <c r="E37" i="31"/>
  <c r="H36" i="31" s="1"/>
  <c r="AT36" i="31"/>
  <c r="AS36" i="31"/>
  <c r="AP36" i="31"/>
  <c r="AA36" i="31"/>
  <c r="T36" i="31"/>
  <c r="I36" i="31"/>
  <c r="J36" i="31" s="1"/>
  <c r="E36" i="31"/>
  <c r="H35" i="31" s="1"/>
  <c r="AT35" i="31"/>
  <c r="AR35" i="31"/>
  <c r="AP35" i="31"/>
  <c r="AA35" i="31"/>
  <c r="I35" i="31"/>
  <c r="J35" i="31" s="1"/>
  <c r="E35" i="31"/>
  <c r="H34" i="31" s="1"/>
  <c r="I34" i="31" s="1"/>
  <c r="J34" i="31" s="1"/>
  <c r="AT34" i="31"/>
  <c r="AP34" i="31"/>
  <c r="AA34" i="31"/>
  <c r="K34" i="31"/>
  <c r="L34" i="31" s="1"/>
  <c r="R34" i="31" s="1"/>
  <c r="E34" i="31"/>
  <c r="AT33" i="31"/>
  <c r="AP33" i="31"/>
  <c r="AA33" i="31"/>
  <c r="I33" i="31"/>
  <c r="J33" i="31" s="1"/>
  <c r="H33" i="31"/>
  <c r="E33" i="31"/>
  <c r="AT32" i="31"/>
  <c r="AP32" i="31"/>
  <c r="AA32" i="31"/>
  <c r="I32" i="31"/>
  <c r="J32" i="31" s="1"/>
  <c r="H32" i="31"/>
  <c r="E32" i="31"/>
  <c r="AT31" i="31"/>
  <c r="AR31" i="31"/>
  <c r="AP31" i="31"/>
  <c r="AA31" i="31"/>
  <c r="I31" i="31"/>
  <c r="J31" i="31" s="1"/>
  <c r="H31" i="31"/>
  <c r="E31" i="31"/>
  <c r="H30" i="31" s="1"/>
  <c r="I30" i="31" s="1"/>
  <c r="J30" i="31" s="1"/>
  <c r="AT30" i="31"/>
  <c r="AP30" i="31"/>
  <c r="AA30" i="31"/>
  <c r="T30" i="31"/>
  <c r="E30" i="31"/>
  <c r="H29" i="31" s="1"/>
  <c r="I29" i="31" s="1"/>
  <c r="AT29" i="31"/>
  <c r="AP29" i="31"/>
  <c r="AA29" i="31"/>
  <c r="T29" i="31"/>
  <c r="J29" i="31"/>
  <c r="E29" i="31"/>
  <c r="H28" i="31" s="1"/>
  <c r="I28" i="31" s="1"/>
  <c r="J28" i="31" s="1"/>
  <c r="AT28" i="31"/>
  <c r="AP28" i="31"/>
  <c r="AA28" i="31"/>
  <c r="E28" i="31"/>
  <c r="B28" i="31"/>
  <c r="AT27" i="31"/>
  <c r="AP27" i="31"/>
  <c r="AA27" i="31"/>
  <c r="T27" i="31"/>
  <c r="K27" i="31"/>
  <c r="L27" i="31" s="1"/>
  <c r="I27" i="31"/>
  <c r="J27" i="31" s="1"/>
  <c r="H27" i="31"/>
  <c r="E27" i="31"/>
  <c r="B27" i="31"/>
  <c r="T32" i="31" s="1"/>
  <c r="AT26" i="31"/>
  <c r="AS26" i="31"/>
  <c r="AP26" i="31"/>
  <c r="AA26" i="31"/>
  <c r="T26" i="31"/>
  <c r="H26" i="31"/>
  <c r="I26" i="31" s="1"/>
  <c r="J26" i="31" s="1"/>
  <c r="B26" i="31"/>
  <c r="K30" i="31" s="1"/>
  <c r="L30" i="31" s="1"/>
  <c r="E148" i="19"/>
  <c r="H147" i="19" s="1"/>
  <c r="I147" i="19" s="1"/>
  <c r="J147" i="19" s="1"/>
  <c r="AW147" i="19"/>
  <c r="AV147" i="19"/>
  <c r="AS147" i="19"/>
  <c r="AG147" i="19"/>
  <c r="E147" i="19"/>
  <c r="AW146" i="19"/>
  <c r="AS146" i="19"/>
  <c r="AG146" i="19"/>
  <c r="K146" i="19"/>
  <c r="L146" i="19" s="1"/>
  <c r="I146" i="19"/>
  <c r="J146" i="19" s="1"/>
  <c r="H146" i="19"/>
  <c r="E146" i="19"/>
  <c r="AW145" i="19"/>
  <c r="AS145" i="19"/>
  <c r="AG145" i="19"/>
  <c r="I145" i="19"/>
  <c r="J145" i="19" s="1"/>
  <c r="H145" i="19"/>
  <c r="E145" i="19"/>
  <c r="AW144" i="19"/>
  <c r="AS144" i="19"/>
  <c r="AG144" i="19"/>
  <c r="I144" i="19"/>
  <c r="J144" i="19" s="1"/>
  <c r="H144" i="19"/>
  <c r="E144" i="19"/>
  <c r="AW143" i="19"/>
  <c r="AU143" i="19"/>
  <c r="AS143" i="19"/>
  <c r="AG143" i="19"/>
  <c r="I143" i="19"/>
  <c r="J143" i="19" s="1"/>
  <c r="H143" i="19"/>
  <c r="E143" i="19"/>
  <c r="H142" i="19" s="1"/>
  <c r="I142" i="19" s="1"/>
  <c r="J142" i="19" s="1"/>
  <c r="AW142" i="19"/>
  <c r="AS142" i="19"/>
  <c r="AG142" i="19"/>
  <c r="K142" i="19"/>
  <c r="L142" i="19" s="1"/>
  <c r="R142" i="19" s="1"/>
  <c r="E142" i="19"/>
  <c r="AW141" i="19"/>
  <c r="AS141" i="19"/>
  <c r="AG141" i="19"/>
  <c r="I141" i="19"/>
  <c r="J141" i="19" s="1"/>
  <c r="H141" i="19"/>
  <c r="E141" i="19"/>
  <c r="AW140" i="19"/>
  <c r="AS140" i="19"/>
  <c r="AG140" i="19"/>
  <c r="H140" i="19"/>
  <c r="I140" i="19" s="1"/>
  <c r="J140" i="19" s="1"/>
  <c r="E140" i="19"/>
  <c r="AW139" i="19"/>
  <c r="AS139" i="19"/>
  <c r="AG139" i="19"/>
  <c r="T139" i="19"/>
  <c r="H139" i="19"/>
  <c r="I139" i="19" s="1"/>
  <c r="J139" i="19" s="1"/>
  <c r="E139" i="19"/>
  <c r="H138" i="19" s="1"/>
  <c r="I138" i="19" s="1"/>
  <c r="J138" i="19" s="1"/>
  <c r="AW138" i="19"/>
  <c r="AS138" i="19"/>
  <c r="AG138" i="19"/>
  <c r="T138" i="19"/>
  <c r="E138" i="19"/>
  <c r="B138" i="19"/>
  <c r="AW137" i="19"/>
  <c r="AU137" i="19"/>
  <c r="AS137" i="19"/>
  <c r="AG137" i="19"/>
  <c r="K137" i="19"/>
  <c r="L137" i="19" s="1"/>
  <c r="H137" i="19"/>
  <c r="I137" i="19" s="1"/>
  <c r="J137" i="19" s="1"/>
  <c r="E137" i="19"/>
  <c r="B137" i="19"/>
  <c r="T137" i="19" s="1"/>
  <c r="AW136" i="19"/>
  <c r="AV136" i="19"/>
  <c r="AS136" i="19"/>
  <c r="AG136" i="19"/>
  <c r="H136" i="19"/>
  <c r="I136" i="19" s="1"/>
  <c r="J136" i="19" s="1"/>
  <c r="B136" i="19"/>
  <c r="AU147" i="19" s="1"/>
  <c r="E133" i="19"/>
  <c r="AZ132" i="19"/>
  <c r="AW132" i="19"/>
  <c r="AS132" i="19"/>
  <c r="AG132" i="19"/>
  <c r="I132" i="19"/>
  <c r="J132" i="19" s="1"/>
  <c r="H132" i="19"/>
  <c r="E132" i="19"/>
  <c r="AZ131" i="19"/>
  <c r="AW131" i="19"/>
  <c r="AS131" i="19"/>
  <c r="AG131" i="19"/>
  <c r="H131" i="19"/>
  <c r="I131" i="19" s="1"/>
  <c r="J131" i="19" s="1"/>
  <c r="E131" i="19"/>
  <c r="H130" i="19" s="1"/>
  <c r="I130" i="19" s="1"/>
  <c r="J130" i="19" s="1"/>
  <c r="AZ130" i="19"/>
  <c r="AW130" i="19"/>
  <c r="AU130" i="19"/>
  <c r="AS130" i="19"/>
  <c r="AG130" i="19"/>
  <c r="K130" i="19"/>
  <c r="L130" i="19" s="1"/>
  <c r="E130" i="19"/>
  <c r="AZ129" i="19"/>
  <c r="AW129" i="19"/>
  <c r="AV129" i="19"/>
  <c r="AS129" i="19"/>
  <c r="AG129" i="19"/>
  <c r="H129" i="19"/>
  <c r="I129" i="19" s="1"/>
  <c r="J129" i="19" s="1"/>
  <c r="E129" i="19"/>
  <c r="H128" i="19" s="1"/>
  <c r="I128" i="19" s="1"/>
  <c r="J128" i="19" s="1"/>
  <c r="AZ128" i="19"/>
  <c r="AW128" i="19"/>
  <c r="AS128" i="19"/>
  <c r="AG128" i="19"/>
  <c r="T128" i="19"/>
  <c r="K128" i="19"/>
  <c r="L128" i="19" s="1"/>
  <c r="E128" i="19"/>
  <c r="AZ127" i="19"/>
  <c r="AW127" i="19"/>
  <c r="AV127" i="19"/>
  <c r="AS127" i="19"/>
  <c r="AG127" i="19"/>
  <c r="T127" i="19"/>
  <c r="K127" i="19"/>
  <c r="L127" i="19" s="1"/>
  <c r="H127" i="19"/>
  <c r="I127" i="19" s="1"/>
  <c r="J127" i="19" s="1"/>
  <c r="E127" i="19"/>
  <c r="AZ126" i="19"/>
  <c r="AW126" i="19"/>
  <c r="AV126" i="19"/>
  <c r="AU126" i="19"/>
  <c r="AS126" i="19"/>
  <c r="AG126" i="19"/>
  <c r="J126" i="19"/>
  <c r="H126" i="19"/>
  <c r="I126" i="19" s="1"/>
  <c r="E126" i="19"/>
  <c r="H125" i="19" s="1"/>
  <c r="I125" i="19" s="1"/>
  <c r="J125" i="19" s="1"/>
  <c r="AZ125" i="19"/>
  <c r="AW125" i="19"/>
  <c r="AU125" i="19"/>
  <c r="AS125" i="19"/>
  <c r="AG125" i="19"/>
  <c r="R125" i="19"/>
  <c r="E125" i="19"/>
  <c r="AZ124" i="19"/>
  <c r="AW124" i="19"/>
  <c r="AV124" i="19"/>
  <c r="AU124" i="19"/>
  <c r="AS124" i="19"/>
  <c r="AG124" i="19"/>
  <c r="K124" i="19"/>
  <c r="L124" i="19" s="1"/>
  <c r="H124" i="19"/>
  <c r="I124" i="19" s="1"/>
  <c r="J124" i="19" s="1"/>
  <c r="E124" i="19"/>
  <c r="H123" i="19" s="1"/>
  <c r="I123" i="19" s="1"/>
  <c r="J123" i="19" s="1"/>
  <c r="AZ123" i="19"/>
  <c r="AW123" i="19"/>
  <c r="AU123" i="19"/>
  <c r="AS123" i="19"/>
  <c r="AG123" i="19"/>
  <c r="K123" i="19"/>
  <c r="L123" i="19" s="1"/>
  <c r="R123" i="19" s="1"/>
  <c r="E123" i="19"/>
  <c r="B123" i="19"/>
  <c r="AV125" i="19" s="1"/>
  <c r="AZ122" i="19"/>
  <c r="AW122" i="19"/>
  <c r="AV122" i="19"/>
  <c r="AU122" i="19"/>
  <c r="AS122" i="19"/>
  <c r="AG122" i="19"/>
  <c r="T122" i="19"/>
  <c r="K122" i="19"/>
  <c r="L122" i="19" s="1"/>
  <c r="H122" i="19"/>
  <c r="I122" i="19" s="1"/>
  <c r="J122" i="19" s="1"/>
  <c r="E122" i="19"/>
  <c r="B122" i="19"/>
  <c r="AZ121" i="19"/>
  <c r="AW121" i="19"/>
  <c r="AV121" i="19"/>
  <c r="AS121" i="19"/>
  <c r="AG121" i="19"/>
  <c r="T121" i="19"/>
  <c r="K121" i="19"/>
  <c r="L121" i="19" s="1"/>
  <c r="H121" i="19"/>
  <c r="I121" i="19" s="1"/>
  <c r="J121" i="19" s="1"/>
  <c r="B121" i="19"/>
  <c r="K125" i="19" s="1"/>
  <c r="L125" i="19" s="1"/>
  <c r="E117" i="19"/>
  <c r="AW116" i="19"/>
  <c r="AS116" i="19"/>
  <c r="AG116" i="19"/>
  <c r="H116" i="19"/>
  <c r="I116" i="19" s="1"/>
  <c r="J116" i="19" s="1"/>
  <c r="E116" i="19"/>
  <c r="H115" i="19" s="1"/>
  <c r="I115" i="19" s="1"/>
  <c r="J115" i="19" s="1"/>
  <c r="AW115" i="19"/>
  <c r="AS115" i="19"/>
  <c r="AG115" i="19"/>
  <c r="T115" i="19"/>
  <c r="E115" i="19"/>
  <c r="AW114" i="19"/>
  <c r="AV114" i="19"/>
  <c r="AU114" i="19"/>
  <c r="AS114" i="19"/>
  <c r="AG114" i="19"/>
  <c r="H114" i="19"/>
  <c r="I114" i="19" s="1"/>
  <c r="J114" i="19" s="1"/>
  <c r="E114" i="19"/>
  <c r="H113" i="19" s="1"/>
  <c r="I113" i="19" s="1"/>
  <c r="J113" i="19" s="1"/>
  <c r="AW113" i="19"/>
  <c r="AS113" i="19"/>
  <c r="AG113" i="19"/>
  <c r="T113" i="19"/>
  <c r="K113" i="19"/>
  <c r="L113" i="19" s="1"/>
  <c r="E113" i="19"/>
  <c r="H112" i="19" s="1"/>
  <c r="I112" i="19" s="1"/>
  <c r="J112" i="19" s="1"/>
  <c r="AW112" i="19"/>
  <c r="AS112" i="19"/>
  <c r="AG112" i="19"/>
  <c r="T112" i="19"/>
  <c r="E112" i="19"/>
  <c r="AW111" i="19"/>
  <c r="AS111" i="19"/>
  <c r="AG111" i="19"/>
  <c r="J111" i="19"/>
  <c r="I111" i="19"/>
  <c r="H111" i="19"/>
  <c r="E111" i="19"/>
  <c r="AW110" i="19"/>
  <c r="AV110" i="19"/>
  <c r="AU110" i="19"/>
  <c r="AS110" i="19"/>
  <c r="AG110" i="19"/>
  <c r="J110" i="19"/>
  <c r="H110" i="19"/>
  <c r="I110" i="19" s="1"/>
  <c r="E110" i="19"/>
  <c r="H109" i="19" s="1"/>
  <c r="I109" i="19" s="1"/>
  <c r="J109" i="19" s="1"/>
  <c r="AW109" i="19"/>
  <c r="AS109" i="19"/>
  <c r="AG109" i="19"/>
  <c r="T109" i="19"/>
  <c r="E109" i="19"/>
  <c r="H108" i="19" s="1"/>
  <c r="I108" i="19" s="1"/>
  <c r="J108" i="19" s="1"/>
  <c r="AW108" i="19"/>
  <c r="AU108" i="19"/>
  <c r="AS108" i="19"/>
  <c r="AG108" i="19"/>
  <c r="T108" i="19"/>
  <c r="E108" i="19"/>
  <c r="H107" i="19" s="1"/>
  <c r="I107" i="19" s="1"/>
  <c r="J107" i="19" s="1"/>
  <c r="AW107" i="19"/>
  <c r="AU107" i="19"/>
  <c r="AS107" i="19"/>
  <c r="AG107" i="19"/>
  <c r="K107" i="19"/>
  <c r="L107" i="19" s="1"/>
  <c r="E107" i="19"/>
  <c r="H106" i="19" s="1"/>
  <c r="B107" i="19"/>
  <c r="AV106" i="19" s="1"/>
  <c r="AW106" i="19"/>
  <c r="AS106" i="19"/>
  <c r="AG106" i="19"/>
  <c r="L106" i="19"/>
  <c r="K106" i="19"/>
  <c r="I106" i="19"/>
  <c r="J106" i="19" s="1"/>
  <c r="E106" i="19"/>
  <c r="B106" i="19"/>
  <c r="T111" i="19" s="1"/>
  <c r="AW105" i="19"/>
  <c r="AS105" i="19"/>
  <c r="AG105" i="19"/>
  <c r="T105" i="19"/>
  <c r="H105" i="19"/>
  <c r="I105" i="19" s="1"/>
  <c r="J105" i="19" s="1"/>
  <c r="B105" i="19"/>
  <c r="K109" i="19" s="1"/>
  <c r="L109" i="19" s="1"/>
  <c r="E101" i="19"/>
  <c r="AM100" i="19"/>
  <c r="AK100" i="19"/>
  <c r="T100" i="19"/>
  <c r="I100" i="19"/>
  <c r="J100" i="19" s="1"/>
  <c r="H100" i="19"/>
  <c r="E100" i="19"/>
  <c r="AM99" i="19"/>
  <c r="AK99" i="19"/>
  <c r="H99" i="19"/>
  <c r="I99" i="19" s="1"/>
  <c r="J99" i="19" s="1"/>
  <c r="E99" i="19"/>
  <c r="AM98" i="19"/>
  <c r="H98" i="19"/>
  <c r="I98" i="19" s="1"/>
  <c r="J98" i="19" s="1"/>
  <c r="E98" i="19"/>
  <c r="H97" i="19" s="1"/>
  <c r="AM97" i="19"/>
  <c r="L97" i="19"/>
  <c r="K97" i="19"/>
  <c r="I97" i="19"/>
  <c r="J97" i="19" s="1"/>
  <c r="E97" i="19"/>
  <c r="AM96" i="19"/>
  <c r="T96" i="19"/>
  <c r="L96" i="19"/>
  <c r="K96" i="19"/>
  <c r="H96" i="19"/>
  <c r="I96" i="19" s="1"/>
  <c r="J96" i="19" s="1"/>
  <c r="E96" i="19"/>
  <c r="H95" i="19" s="1"/>
  <c r="I95" i="19" s="1"/>
  <c r="J95" i="19" s="1"/>
  <c r="AM95" i="19"/>
  <c r="E95" i="19"/>
  <c r="H94" i="19" s="1"/>
  <c r="I94" i="19" s="1"/>
  <c r="J94" i="19" s="1"/>
  <c r="AM94" i="19"/>
  <c r="AL94" i="19"/>
  <c r="T94" i="19"/>
  <c r="E94" i="19"/>
  <c r="AM93" i="19"/>
  <c r="T93" i="19"/>
  <c r="I93" i="19"/>
  <c r="J93" i="19" s="1"/>
  <c r="H93" i="19"/>
  <c r="E93" i="19"/>
  <c r="AM92" i="19"/>
  <c r="AK92" i="19"/>
  <c r="K92" i="19"/>
  <c r="L92" i="19" s="1"/>
  <c r="H92" i="19"/>
  <c r="I92" i="19" s="1"/>
  <c r="J92" i="19" s="1"/>
  <c r="E92" i="19"/>
  <c r="H91" i="19" s="1"/>
  <c r="I91" i="19" s="1"/>
  <c r="J91" i="19" s="1"/>
  <c r="AM91" i="19"/>
  <c r="E91" i="19"/>
  <c r="H90" i="19" s="1"/>
  <c r="I90" i="19" s="1"/>
  <c r="J90" i="19" s="1"/>
  <c r="B91" i="19"/>
  <c r="AM90" i="19"/>
  <c r="AK90" i="19"/>
  <c r="L90" i="19"/>
  <c r="R90" i="19" s="1"/>
  <c r="K90" i="19"/>
  <c r="E90" i="19"/>
  <c r="B90" i="19"/>
  <c r="T99" i="19" s="1"/>
  <c r="AM89" i="19"/>
  <c r="H89" i="19"/>
  <c r="I89" i="19" s="1"/>
  <c r="J89" i="19" s="1"/>
  <c r="B89" i="19"/>
  <c r="AK91" i="19" s="1"/>
  <c r="E85" i="19"/>
  <c r="H84" i="19" s="1"/>
  <c r="I84" i="19" s="1"/>
  <c r="J84" i="19" s="1"/>
  <c r="AT84" i="19"/>
  <c r="AP84" i="19"/>
  <c r="AA84" i="19"/>
  <c r="T84" i="19"/>
  <c r="E84" i="19"/>
  <c r="AT83" i="19"/>
  <c r="AR83" i="19"/>
  <c r="AP83" i="19"/>
  <c r="AA83" i="19"/>
  <c r="J83" i="19"/>
  <c r="H83" i="19"/>
  <c r="I83" i="19" s="1"/>
  <c r="E83" i="19"/>
  <c r="H82" i="19" s="1"/>
  <c r="I82" i="19" s="1"/>
  <c r="J82" i="19" s="1"/>
  <c r="AT82" i="19"/>
  <c r="AP82" i="19"/>
  <c r="AA82" i="19"/>
  <c r="T82" i="19"/>
  <c r="K82" i="19"/>
  <c r="L82" i="19" s="1"/>
  <c r="E82" i="19"/>
  <c r="H81" i="19" s="1"/>
  <c r="I81" i="19" s="1"/>
  <c r="J81" i="19" s="1"/>
  <c r="AT81" i="19"/>
  <c r="AP81" i="19"/>
  <c r="AA81" i="19"/>
  <c r="E81" i="19"/>
  <c r="AT80" i="19"/>
  <c r="AP80" i="19"/>
  <c r="AA80" i="19"/>
  <c r="J80" i="19"/>
  <c r="I80" i="19"/>
  <c r="H80" i="19"/>
  <c r="E80" i="19"/>
  <c r="AT79" i="19"/>
  <c r="AS79" i="19"/>
  <c r="AR79" i="19"/>
  <c r="AP79" i="19"/>
  <c r="AA79" i="19"/>
  <c r="H79" i="19"/>
  <c r="I79" i="19" s="1"/>
  <c r="J79" i="19" s="1"/>
  <c r="E79" i="19"/>
  <c r="H78" i="19" s="1"/>
  <c r="I78" i="19" s="1"/>
  <c r="J78" i="19" s="1"/>
  <c r="AT78" i="19"/>
  <c r="AP78" i="19"/>
  <c r="AA78" i="19"/>
  <c r="K78" i="19"/>
  <c r="E78" i="19"/>
  <c r="H77" i="19" s="1"/>
  <c r="I77" i="19" s="1"/>
  <c r="J77" i="19" s="1"/>
  <c r="AT77" i="19"/>
  <c r="AS77" i="19"/>
  <c r="AP77" i="19"/>
  <c r="AA77" i="19"/>
  <c r="E77" i="19"/>
  <c r="H76" i="19" s="1"/>
  <c r="I76" i="19" s="1"/>
  <c r="J76" i="19" s="1"/>
  <c r="AT76" i="19"/>
  <c r="AR76" i="19"/>
  <c r="AP76" i="19"/>
  <c r="AA76" i="19"/>
  <c r="K76" i="19"/>
  <c r="L76" i="19" s="1"/>
  <c r="E76" i="19"/>
  <c r="AT75" i="19"/>
  <c r="AS75" i="19"/>
  <c r="AP75" i="19"/>
  <c r="AA75" i="19"/>
  <c r="K75" i="19"/>
  <c r="L75" i="19" s="1"/>
  <c r="I75" i="19"/>
  <c r="J75" i="19" s="1"/>
  <c r="H75" i="19"/>
  <c r="E75" i="19"/>
  <c r="B75" i="19"/>
  <c r="AS83" i="19" s="1"/>
  <c r="AT74" i="19"/>
  <c r="AR74" i="19"/>
  <c r="AP74" i="19"/>
  <c r="AA74" i="19"/>
  <c r="I74" i="19"/>
  <c r="J74" i="19" s="1"/>
  <c r="H74" i="19"/>
  <c r="E74" i="19"/>
  <c r="H73" i="19" s="1"/>
  <c r="I73" i="19" s="1"/>
  <c r="J73" i="19" s="1"/>
  <c r="B74" i="19"/>
  <c r="L78" i="19" s="1"/>
  <c r="AT73" i="19"/>
  <c r="AS73" i="19"/>
  <c r="AP73" i="19"/>
  <c r="AA73" i="19"/>
  <c r="K73" i="19"/>
  <c r="L73" i="19" s="1"/>
  <c r="B73" i="19"/>
  <c r="AR75" i="19" s="1"/>
  <c r="E70" i="19"/>
  <c r="AT69" i="19"/>
  <c r="AP69" i="19"/>
  <c r="AA69" i="19"/>
  <c r="K69" i="19"/>
  <c r="L69" i="19" s="1"/>
  <c r="H69" i="19"/>
  <c r="I69" i="19" s="1"/>
  <c r="J69" i="19" s="1"/>
  <c r="E69" i="19"/>
  <c r="AT68" i="19"/>
  <c r="AS68" i="19"/>
  <c r="AP68" i="19"/>
  <c r="AA68" i="19"/>
  <c r="H68" i="19"/>
  <c r="I68" i="19" s="1"/>
  <c r="J68" i="19" s="1"/>
  <c r="E68" i="19"/>
  <c r="AT67" i="19"/>
  <c r="AP67" i="19"/>
  <c r="AA67" i="19"/>
  <c r="T67" i="19"/>
  <c r="K67" i="19"/>
  <c r="L67" i="19" s="1"/>
  <c r="R67" i="19" s="1"/>
  <c r="H67" i="19"/>
  <c r="I67" i="19" s="1"/>
  <c r="J67" i="19" s="1"/>
  <c r="E67" i="19"/>
  <c r="AT66" i="19"/>
  <c r="AS66" i="19"/>
  <c r="AP66" i="19"/>
  <c r="AA66" i="19"/>
  <c r="I66" i="19"/>
  <c r="J66" i="19" s="1"/>
  <c r="H66" i="19"/>
  <c r="E66" i="19"/>
  <c r="AT65" i="19"/>
  <c r="AP65" i="19"/>
  <c r="AA65" i="19"/>
  <c r="J65" i="19"/>
  <c r="H65" i="19"/>
  <c r="I65" i="19" s="1"/>
  <c r="E65" i="19"/>
  <c r="H64" i="19" s="1"/>
  <c r="AT64" i="19"/>
  <c r="AR64" i="19"/>
  <c r="AP64" i="19"/>
  <c r="AA64" i="19"/>
  <c r="I64" i="19"/>
  <c r="J64" i="19" s="1"/>
  <c r="E64" i="19"/>
  <c r="H63" i="19" s="1"/>
  <c r="I63" i="19" s="1"/>
  <c r="J63" i="19" s="1"/>
  <c r="AT63" i="19"/>
  <c r="AS63" i="19"/>
  <c r="AP63" i="19"/>
  <c r="AA63" i="19"/>
  <c r="T63" i="19"/>
  <c r="K63" i="19"/>
  <c r="L63" i="19" s="1"/>
  <c r="R63" i="19" s="1"/>
  <c r="E63" i="19"/>
  <c r="H62" i="19" s="1"/>
  <c r="I62" i="19" s="1"/>
  <c r="J62" i="19" s="1"/>
  <c r="AT62" i="19"/>
  <c r="AS62" i="19"/>
  <c r="AP62" i="19"/>
  <c r="AA62" i="19"/>
  <c r="E62" i="19"/>
  <c r="H61" i="19" s="1"/>
  <c r="I61" i="19" s="1"/>
  <c r="J61" i="19" s="1"/>
  <c r="AT61" i="19"/>
  <c r="AP61" i="19"/>
  <c r="AA61" i="19"/>
  <c r="K61" i="19"/>
  <c r="L61" i="19" s="1"/>
  <c r="E61" i="19"/>
  <c r="AT60" i="19"/>
  <c r="AS60" i="19"/>
  <c r="AP60" i="19"/>
  <c r="AA60" i="19"/>
  <c r="H60" i="19"/>
  <c r="I60" i="19" s="1"/>
  <c r="J60" i="19" s="1"/>
  <c r="E60" i="19"/>
  <c r="B60" i="19"/>
  <c r="AS69" i="19" s="1"/>
  <c r="AT59" i="19"/>
  <c r="AS59" i="19"/>
  <c r="AR59" i="19"/>
  <c r="AP59" i="19"/>
  <c r="AA59" i="19"/>
  <c r="H59" i="19"/>
  <c r="I59" i="19" s="1"/>
  <c r="J59" i="19" s="1"/>
  <c r="E59" i="19"/>
  <c r="H58" i="19" s="1"/>
  <c r="B59" i="19"/>
  <c r="T68" i="19" s="1"/>
  <c r="AT58" i="19"/>
  <c r="AS58" i="19"/>
  <c r="AP58" i="19"/>
  <c r="AA58" i="19"/>
  <c r="T58" i="19"/>
  <c r="L58" i="19"/>
  <c r="O58" i="19" s="1"/>
  <c r="K58" i="19"/>
  <c r="I58" i="19"/>
  <c r="J58" i="19" s="1"/>
  <c r="B58" i="19"/>
  <c r="AR65" i="19" s="1"/>
  <c r="E54" i="19"/>
  <c r="AT53" i="19"/>
  <c r="AS53" i="19"/>
  <c r="AP53" i="19"/>
  <c r="AG53" i="19"/>
  <c r="AA53" i="19"/>
  <c r="T53" i="19"/>
  <c r="K53" i="19"/>
  <c r="L53" i="19" s="1"/>
  <c r="I53" i="19"/>
  <c r="J53" i="19" s="1"/>
  <c r="H53" i="19"/>
  <c r="E53" i="19"/>
  <c r="AT52" i="19"/>
  <c r="AR52" i="19"/>
  <c r="AP52" i="19"/>
  <c r="AG52" i="19"/>
  <c r="AA52" i="19"/>
  <c r="T52" i="19"/>
  <c r="I52" i="19"/>
  <c r="J52" i="19" s="1"/>
  <c r="H52" i="19"/>
  <c r="E52" i="19"/>
  <c r="AT51" i="19"/>
  <c r="AP51" i="19"/>
  <c r="AG51" i="19"/>
  <c r="AA51" i="19"/>
  <c r="T51" i="19"/>
  <c r="K51" i="19"/>
  <c r="L51" i="19" s="1"/>
  <c r="I51" i="19"/>
  <c r="J51" i="19" s="1"/>
  <c r="H51" i="19"/>
  <c r="E51" i="19"/>
  <c r="AT50" i="19"/>
  <c r="AS50" i="19"/>
  <c r="AP50" i="19"/>
  <c r="AG50" i="19"/>
  <c r="AA50" i="19"/>
  <c r="T50" i="19"/>
  <c r="K50" i="19"/>
  <c r="L50" i="19" s="1"/>
  <c r="I50" i="19"/>
  <c r="J50" i="19" s="1"/>
  <c r="H50" i="19"/>
  <c r="E50" i="19"/>
  <c r="AT49" i="19"/>
  <c r="AR49" i="19"/>
  <c r="AP49" i="19"/>
  <c r="AG49" i="19"/>
  <c r="AA49" i="19"/>
  <c r="T49" i="19"/>
  <c r="K49" i="19"/>
  <c r="L49" i="19" s="1"/>
  <c r="H49" i="19"/>
  <c r="I49" i="19" s="1"/>
  <c r="J49" i="19" s="1"/>
  <c r="E49" i="19"/>
  <c r="H48" i="19" s="1"/>
  <c r="I48" i="19" s="1"/>
  <c r="J48" i="19" s="1"/>
  <c r="AT48" i="19"/>
  <c r="AP48" i="19"/>
  <c r="AG48" i="19"/>
  <c r="AA48" i="19"/>
  <c r="T48" i="19"/>
  <c r="E48" i="19"/>
  <c r="AT47" i="19"/>
  <c r="AR47" i="19"/>
  <c r="AP47" i="19"/>
  <c r="AG47" i="19"/>
  <c r="AA47" i="19"/>
  <c r="T47" i="19"/>
  <c r="H47" i="19"/>
  <c r="I47" i="19" s="1"/>
  <c r="J47" i="19" s="1"/>
  <c r="E47" i="19"/>
  <c r="AT46" i="19"/>
  <c r="AP46" i="19"/>
  <c r="AG46" i="19"/>
  <c r="AA46" i="19"/>
  <c r="T46" i="19"/>
  <c r="K46" i="19"/>
  <c r="L46" i="19" s="1"/>
  <c r="R46" i="19" s="1"/>
  <c r="H46" i="19"/>
  <c r="I46" i="19" s="1"/>
  <c r="J46" i="19" s="1"/>
  <c r="E46" i="19"/>
  <c r="H45" i="19" s="1"/>
  <c r="I45" i="19" s="1"/>
  <c r="AT45" i="19"/>
  <c r="AR45" i="19"/>
  <c r="AP45" i="19"/>
  <c r="AG45" i="19"/>
  <c r="AA45" i="19"/>
  <c r="T45" i="19"/>
  <c r="J45" i="19"/>
  <c r="E45" i="19"/>
  <c r="AT44" i="19"/>
  <c r="AR44" i="19"/>
  <c r="AP44" i="19"/>
  <c r="AG44" i="19"/>
  <c r="AA44" i="19"/>
  <c r="T44" i="19"/>
  <c r="J44" i="19"/>
  <c r="H44" i="19"/>
  <c r="I44" i="19" s="1"/>
  <c r="E44" i="19"/>
  <c r="B44" i="19"/>
  <c r="AS52" i="19" s="1"/>
  <c r="AT43" i="19"/>
  <c r="AS43" i="19"/>
  <c r="AR43" i="19"/>
  <c r="AP43" i="19"/>
  <c r="AG43" i="19"/>
  <c r="AA43" i="19"/>
  <c r="T43" i="19"/>
  <c r="R43" i="19"/>
  <c r="K43" i="19"/>
  <c r="L43" i="19" s="1"/>
  <c r="H43" i="19"/>
  <c r="I43" i="19" s="1"/>
  <c r="J43" i="19" s="1"/>
  <c r="E43" i="19"/>
  <c r="H42" i="19" s="1"/>
  <c r="I42" i="19" s="1"/>
  <c r="J42" i="19" s="1"/>
  <c r="B43" i="19"/>
  <c r="AT42" i="19"/>
  <c r="AS42" i="19"/>
  <c r="AR42" i="19"/>
  <c r="AP42" i="19"/>
  <c r="AG42" i="19"/>
  <c r="AA42" i="19"/>
  <c r="T42" i="19"/>
  <c r="K42" i="19"/>
  <c r="L42" i="19" s="1"/>
  <c r="B42" i="19"/>
  <c r="AR46" i="19" s="1"/>
  <c r="E38" i="19"/>
  <c r="H37" i="19" s="1"/>
  <c r="I37" i="19" s="1"/>
  <c r="J37" i="19" s="1"/>
  <c r="AT37" i="19"/>
  <c r="AP37" i="19"/>
  <c r="AA37" i="19"/>
  <c r="E37" i="19"/>
  <c r="AT36" i="19"/>
  <c r="AS36" i="19"/>
  <c r="AP36" i="19"/>
  <c r="AA36" i="19"/>
  <c r="I36" i="19"/>
  <c r="J36" i="19" s="1"/>
  <c r="H36" i="19"/>
  <c r="E36" i="19"/>
  <c r="AT35" i="19"/>
  <c r="AP35" i="19"/>
  <c r="AA35" i="19"/>
  <c r="H35" i="19"/>
  <c r="I35" i="19" s="1"/>
  <c r="J35" i="19" s="1"/>
  <c r="E35" i="19"/>
  <c r="H34" i="19" s="1"/>
  <c r="I34" i="19" s="1"/>
  <c r="J34" i="19" s="1"/>
  <c r="AT34" i="19"/>
  <c r="AR34" i="19"/>
  <c r="AP34" i="19"/>
  <c r="AA34" i="19"/>
  <c r="T34" i="19"/>
  <c r="E34" i="19"/>
  <c r="H33" i="19" s="1"/>
  <c r="I33" i="19" s="1"/>
  <c r="J33" i="19" s="1"/>
  <c r="AT33" i="19"/>
  <c r="AS33" i="19"/>
  <c r="AP33" i="19"/>
  <c r="AA33" i="19"/>
  <c r="T33" i="19"/>
  <c r="K33" i="19"/>
  <c r="L33" i="19" s="1"/>
  <c r="R33" i="19" s="1"/>
  <c r="E33" i="19"/>
  <c r="AT32" i="19"/>
  <c r="AS32" i="19"/>
  <c r="AP32" i="19"/>
  <c r="AA32" i="19"/>
  <c r="I32" i="19"/>
  <c r="J32" i="19" s="1"/>
  <c r="H32" i="19"/>
  <c r="E32" i="19"/>
  <c r="AT31" i="19"/>
  <c r="AP31" i="19"/>
  <c r="AA31" i="19"/>
  <c r="T31" i="19"/>
  <c r="J31" i="19"/>
  <c r="H31" i="19"/>
  <c r="I31" i="19" s="1"/>
  <c r="E31" i="19"/>
  <c r="AT30" i="19"/>
  <c r="AR30" i="19"/>
  <c r="AP30" i="19"/>
  <c r="AA30" i="19"/>
  <c r="T30" i="19"/>
  <c r="J30" i="19"/>
  <c r="H30" i="19"/>
  <c r="I30" i="19" s="1"/>
  <c r="E30" i="19"/>
  <c r="H29" i="19" s="1"/>
  <c r="I29" i="19" s="1"/>
  <c r="J29" i="19" s="1"/>
  <c r="AT29" i="19"/>
  <c r="AP29" i="19"/>
  <c r="AA29" i="19"/>
  <c r="T29" i="19"/>
  <c r="E29" i="19"/>
  <c r="H28" i="19" s="1"/>
  <c r="I28" i="19" s="1"/>
  <c r="J28" i="19" s="1"/>
  <c r="AT28" i="19"/>
  <c r="AR28" i="19"/>
  <c r="AP28" i="19"/>
  <c r="AA28" i="19"/>
  <c r="T28" i="19"/>
  <c r="E28" i="19"/>
  <c r="H27" i="19" s="1"/>
  <c r="I27" i="19" s="1"/>
  <c r="J27" i="19" s="1"/>
  <c r="B28" i="19"/>
  <c r="AS28" i="19" s="1"/>
  <c r="AT27" i="19"/>
  <c r="AR27" i="19"/>
  <c r="AP27" i="19"/>
  <c r="AA27" i="19"/>
  <c r="T27" i="19"/>
  <c r="E27" i="19"/>
  <c r="H26" i="19" s="1"/>
  <c r="I26" i="19" s="1"/>
  <c r="B27" i="19"/>
  <c r="T37" i="19" s="1"/>
  <c r="AT26" i="19"/>
  <c r="AS26" i="19"/>
  <c r="AP26" i="19"/>
  <c r="AA26" i="19"/>
  <c r="T26" i="19"/>
  <c r="J26" i="19"/>
  <c r="B26" i="19"/>
  <c r="AR29" i="19" s="1"/>
  <c r="E148" i="18"/>
  <c r="H147" i="18" s="1"/>
  <c r="I147" i="18" s="1"/>
  <c r="J147" i="18" s="1"/>
  <c r="AW147" i="18"/>
  <c r="AS147" i="18"/>
  <c r="AG147" i="18"/>
  <c r="T147" i="18"/>
  <c r="K147" i="18"/>
  <c r="E147" i="18"/>
  <c r="H146" i="18" s="1"/>
  <c r="AW146" i="18"/>
  <c r="AV146" i="18"/>
  <c r="AS146" i="18"/>
  <c r="AG146" i="18"/>
  <c r="I146" i="18"/>
  <c r="J146" i="18" s="1"/>
  <c r="E146" i="18"/>
  <c r="H145" i="18" s="1"/>
  <c r="I145" i="18" s="1"/>
  <c r="J145" i="18" s="1"/>
  <c r="AW145" i="18"/>
  <c r="AV145" i="18"/>
  <c r="AS145" i="18"/>
  <c r="AG145" i="18"/>
  <c r="T145" i="18"/>
  <c r="K145" i="18"/>
  <c r="L145" i="18" s="1"/>
  <c r="R145" i="18" s="1"/>
  <c r="E145" i="18"/>
  <c r="AW144" i="18"/>
  <c r="AV144" i="18"/>
  <c r="AS144" i="18"/>
  <c r="AG144" i="18"/>
  <c r="I144" i="18"/>
  <c r="J144" i="18" s="1"/>
  <c r="H144" i="18"/>
  <c r="E144" i="18"/>
  <c r="AW143" i="18"/>
  <c r="AS143" i="18"/>
  <c r="AG143" i="18"/>
  <c r="H143" i="18"/>
  <c r="I143" i="18" s="1"/>
  <c r="J143" i="18" s="1"/>
  <c r="E143" i="18"/>
  <c r="H142" i="18" s="1"/>
  <c r="I142" i="18" s="1"/>
  <c r="J142" i="18" s="1"/>
  <c r="AW142" i="18"/>
  <c r="AU142" i="18"/>
  <c r="AS142" i="18"/>
  <c r="AG142" i="18"/>
  <c r="E142" i="18"/>
  <c r="H141" i="18" s="1"/>
  <c r="I141" i="18" s="1"/>
  <c r="J141" i="18" s="1"/>
  <c r="AW141" i="18"/>
  <c r="AV141" i="18"/>
  <c r="AS141" i="18"/>
  <c r="AG141" i="18"/>
  <c r="T141" i="18"/>
  <c r="K141" i="18"/>
  <c r="L141" i="18" s="1"/>
  <c r="R141" i="18" s="1"/>
  <c r="E141" i="18"/>
  <c r="H140" i="18" s="1"/>
  <c r="I140" i="18" s="1"/>
  <c r="J140" i="18" s="1"/>
  <c r="AW140" i="18"/>
  <c r="AV140" i="18"/>
  <c r="AS140" i="18"/>
  <c r="AG140" i="18"/>
  <c r="E140" i="18"/>
  <c r="H139" i="18" s="1"/>
  <c r="I139" i="18" s="1"/>
  <c r="J139" i="18" s="1"/>
  <c r="AW139" i="18"/>
  <c r="AV139" i="18"/>
  <c r="AS139" i="18"/>
  <c r="AG139" i="18"/>
  <c r="K139" i="18"/>
  <c r="L139" i="18" s="1"/>
  <c r="E139" i="18"/>
  <c r="AW138" i="18"/>
  <c r="AV138" i="18"/>
  <c r="AS138" i="18"/>
  <c r="AG138" i="18"/>
  <c r="T138" i="18"/>
  <c r="H138" i="18"/>
  <c r="I138" i="18" s="1"/>
  <c r="J138" i="18" s="1"/>
  <c r="E138" i="18"/>
  <c r="H137" i="18" s="1"/>
  <c r="I137" i="18" s="1"/>
  <c r="J137" i="18" s="1"/>
  <c r="B138" i="18"/>
  <c r="AV147" i="18" s="1"/>
  <c r="AW137" i="18"/>
  <c r="AV137" i="18"/>
  <c r="AU137" i="18"/>
  <c r="AS137" i="18"/>
  <c r="AG137" i="18"/>
  <c r="E137" i="18"/>
  <c r="H136" i="18" s="1"/>
  <c r="I136" i="18" s="1"/>
  <c r="J136" i="18" s="1"/>
  <c r="B137" i="18"/>
  <c r="T142" i="18" s="1"/>
  <c r="AW136" i="18"/>
  <c r="AV136" i="18"/>
  <c r="AS136" i="18"/>
  <c r="AG136" i="18"/>
  <c r="T136" i="18"/>
  <c r="L136" i="18"/>
  <c r="O136" i="18" s="1"/>
  <c r="K136" i="18"/>
  <c r="B136" i="18"/>
  <c r="K140" i="18" s="1"/>
  <c r="L140" i="18" s="1"/>
  <c r="E133" i="18"/>
  <c r="AZ132" i="18"/>
  <c r="AW132" i="18"/>
  <c r="AS132" i="18"/>
  <c r="AG132" i="18"/>
  <c r="T132" i="18"/>
  <c r="K132" i="18"/>
  <c r="L132" i="18" s="1"/>
  <c r="R132" i="18" s="1"/>
  <c r="H132" i="18"/>
  <c r="I132" i="18" s="1"/>
  <c r="J132" i="18" s="1"/>
  <c r="E132" i="18"/>
  <c r="AZ131" i="18"/>
  <c r="AW131" i="18"/>
  <c r="AV131" i="18"/>
  <c r="AS131" i="18"/>
  <c r="AG131" i="18"/>
  <c r="L131" i="18"/>
  <c r="R131" i="18" s="1"/>
  <c r="K131" i="18"/>
  <c r="I131" i="18"/>
  <c r="J131" i="18" s="1"/>
  <c r="H131" i="18"/>
  <c r="E131" i="18"/>
  <c r="AZ130" i="18"/>
  <c r="AW130" i="18"/>
  <c r="AV130" i="18"/>
  <c r="AS130" i="18"/>
  <c r="AG130" i="18"/>
  <c r="T130" i="18"/>
  <c r="J130" i="18"/>
  <c r="H130" i="18"/>
  <c r="I130" i="18" s="1"/>
  <c r="E130" i="18"/>
  <c r="AZ129" i="18"/>
  <c r="AW129" i="18"/>
  <c r="AV129" i="18"/>
  <c r="AU129" i="18"/>
  <c r="AS129" i="18"/>
  <c r="AG129" i="18"/>
  <c r="H129" i="18"/>
  <c r="I129" i="18" s="1"/>
  <c r="J129" i="18" s="1"/>
  <c r="E129" i="18"/>
  <c r="H128" i="18" s="1"/>
  <c r="I128" i="18" s="1"/>
  <c r="J128" i="18" s="1"/>
  <c r="AZ128" i="18"/>
  <c r="AW128" i="18"/>
  <c r="AS128" i="18"/>
  <c r="AG128" i="18"/>
  <c r="K128" i="18"/>
  <c r="L128" i="18" s="1"/>
  <c r="E128" i="18"/>
  <c r="AZ127" i="18"/>
  <c r="AW127" i="18"/>
  <c r="AU127" i="18"/>
  <c r="AS127" i="18"/>
  <c r="AG127" i="18"/>
  <c r="J127" i="18"/>
  <c r="I127" i="18"/>
  <c r="H127" i="18"/>
  <c r="E127" i="18"/>
  <c r="H126" i="18" s="1"/>
  <c r="I126" i="18" s="1"/>
  <c r="J126" i="18" s="1"/>
  <c r="AZ126" i="18"/>
  <c r="AW126" i="18"/>
  <c r="AU126" i="18"/>
  <c r="AS126" i="18"/>
  <c r="AG126" i="18"/>
  <c r="T126" i="18"/>
  <c r="E126" i="18"/>
  <c r="H125" i="18" s="1"/>
  <c r="AZ125" i="18"/>
  <c r="AW125" i="18"/>
  <c r="AV125" i="18"/>
  <c r="AS125" i="18"/>
  <c r="AG125" i="18"/>
  <c r="I125" i="18"/>
  <c r="J125" i="18" s="1"/>
  <c r="E125" i="18"/>
  <c r="H124" i="18" s="1"/>
  <c r="I124" i="18" s="1"/>
  <c r="J124" i="18" s="1"/>
  <c r="AZ124" i="18"/>
  <c r="AW124" i="18"/>
  <c r="AU124" i="18"/>
  <c r="AS124" i="18"/>
  <c r="AG124" i="18"/>
  <c r="E124" i="18"/>
  <c r="H123" i="18" s="1"/>
  <c r="I123" i="18" s="1"/>
  <c r="AZ123" i="18"/>
  <c r="AW123" i="18"/>
  <c r="AS123" i="18"/>
  <c r="AG123" i="18"/>
  <c r="J123" i="18"/>
  <c r="E123" i="18"/>
  <c r="H122" i="18" s="1"/>
  <c r="I122" i="18" s="1"/>
  <c r="B123" i="18"/>
  <c r="AV124" i="18" s="1"/>
  <c r="AZ122" i="18"/>
  <c r="AW122" i="18"/>
  <c r="AU122" i="18"/>
  <c r="AS122" i="18"/>
  <c r="AG122" i="18"/>
  <c r="J122" i="18"/>
  <c r="E122" i="18"/>
  <c r="B122" i="18"/>
  <c r="T127" i="18" s="1"/>
  <c r="AZ121" i="18"/>
  <c r="AW121" i="18"/>
  <c r="AV121" i="18"/>
  <c r="AS121" i="18"/>
  <c r="AG121" i="18"/>
  <c r="K121" i="18"/>
  <c r="L121" i="18" s="1"/>
  <c r="H121" i="18"/>
  <c r="I121" i="18" s="1"/>
  <c r="J121" i="18" s="1"/>
  <c r="B121" i="18"/>
  <c r="K126" i="18" s="1"/>
  <c r="L126" i="18" s="1"/>
  <c r="E117" i="18"/>
  <c r="AW116" i="18"/>
  <c r="AU116" i="18"/>
  <c r="AS116" i="18"/>
  <c r="AG116" i="18"/>
  <c r="I116" i="18"/>
  <c r="J116" i="18" s="1"/>
  <c r="H116" i="18"/>
  <c r="E116" i="18"/>
  <c r="H115" i="18" s="1"/>
  <c r="I115" i="18" s="1"/>
  <c r="J115" i="18" s="1"/>
  <c r="AW115" i="18"/>
  <c r="AS115" i="18"/>
  <c r="AG115" i="18"/>
  <c r="T115" i="18"/>
  <c r="E115" i="18"/>
  <c r="H114" i="18" s="1"/>
  <c r="I114" i="18" s="1"/>
  <c r="J114" i="18" s="1"/>
  <c r="AW114" i="18"/>
  <c r="AS114" i="18"/>
  <c r="AG114" i="18"/>
  <c r="T114" i="18"/>
  <c r="E114" i="18"/>
  <c r="H113" i="18" s="1"/>
  <c r="I113" i="18" s="1"/>
  <c r="J113" i="18" s="1"/>
  <c r="AW113" i="18"/>
  <c r="AS113" i="18"/>
  <c r="AG113" i="18"/>
  <c r="E113" i="18"/>
  <c r="AW112" i="18"/>
  <c r="AV112" i="18"/>
  <c r="AS112" i="18"/>
  <c r="AG112" i="18"/>
  <c r="T112" i="18"/>
  <c r="J112" i="18"/>
  <c r="H112" i="18"/>
  <c r="I112" i="18" s="1"/>
  <c r="E112" i="18"/>
  <c r="AW111" i="18"/>
  <c r="AS111" i="18"/>
  <c r="AG111" i="18"/>
  <c r="I111" i="18"/>
  <c r="J111" i="18" s="1"/>
  <c r="H111" i="18"/>
  <c r="E111" i="18"/>
  <c r="AW110" i="18"/>
  <c r="AS110" i="18"/>
  <c r="AG110" i="18"/>
  <c r="T110" i="18"/>
  <c r="J110" i="18"/>
  <c r="I110" i="18"/>
  <c r="H110" i="18"/>
  <c r="E110" i="18"/>
  <c r="H109" i="18" s="1"/>
  <c r="I109" i="18" s="1"/>
  <c r="J109" i="18" s="1"/>
  <c r="AW109" i="18"/>
  <c r="AS109" i="18"/>
  <c r="AG109" i="18"/>
  <c r="E109" i="18"/>
  <c r="H108" i="18" s="1"/>
  <c r="I108" i="18" s="1"/>
  <c r="J108" i="18" s="1"/>
  <c r="AW108" i="18"/>
  <c r="AS108" i="18"/>
  <c r="AG108" i="18"/>
  <c r="T108" i="18"/>
  <c r="R108" i="18"/>
  <c r="K108" i="18"/>
  <c r="L108" i="18" s="1"/>
  <c r="E108" i="18"/>
  <c r="AW107" i="18"/>
  <c r="AS107" i="18"/>
  <c r="AG107" i="18"/>
  <c r="J107" i="18"/>
  <c r="I107" i="18"/>
  <c r="H107" i="18"/>
  <c r="E107" i="18"/>
  <c r="H106" i="18" s="1"/>
  <c r="I106" i="18" s="1"/>
  <c r="J106" i="18" s="1"/>
  <c r="B107" i="18"/>
  <c r="AV107" i="18" s="1"/>
  <c r="AW106" i="18"/>
  <c r="AS106" i="18"/>
  <c r="AG106" i="18"/>
  <c r="T106" i="18"/>
  <c r="E106" i="18"/>
  <c r="B106" i="18"/>
  <c r="T116" i="18" s="1"/>
  <c r="AW105" i="18"/>
  <c r="AU105" i="18"/>
  <c r="AS105" i="18"/>
  <c r="AG105" i="18"/>
  <c r="T105" i="18"/>
  <c r="I105" i="18"/>
  <c r="J105" i="18" s="1"/>
  <c r="H105" i="18"/>
  <c r="B105" i="18"/>
  <c r="E101" i="18"/>
  <c r="AM100" i="18"/>
  <c r="T100" i="18"/>
  <c r="H100" i="18"/>
  <c r="I100" i="18" s="1"/>
  <c r="J100" i="18" s="1"/>
  <c r="E100" i="18"/>
  <c r="AM99" i="18"/>
  <c r="H99" i="18"/>
  <c r="I99" i="18" s="1"/>
  <c r="J99" i="18" s="1"/>
  <c r="E99" i="18"/>
  <c r="H98" i="18" s="1"/>
  <c r="I98" i="18" s="1"/>
  <c r="J98" i="18" s="1"/>
  <c r="AM98" i="18"/>
  <c r="T98" i="18"/>
  <c r="E98" i="18"/>
  <c r="H97" i="18" s="1"/>
  <c r="I97" i="18" s="1"/>
  <c r="J97" i="18" s="1"/>
  <c r="AM97" i="18"/>
  <c r="T97" i="18"/>
  <c r="E97" i="18"/>
  <c r="AM96" i="18"/>
  <c r="H96" i="18"/>
  <c r="I96" i="18" s="1"/>
  <c r="J96" i="18" s="1"/>
  <c r="E96" i="18"/>
  <c r="AM95" i="18"/>
  <c r="H95" i="18"/>
  <c r="I95" i="18" s="1"/>
  <c r="J95" i="18" s="1"/>
  <c r="E95" i="18"/>
  <c r="AM94" i="18"/>
  <c r="T94" i="18"/>
  <c r="J94" i="18"/>
  <c r="H94" i="18"/>
  <c r="I94" i="18" s="1"/>
  <c r="E94" i="18"/>
  <c r="AM93" i="18"/>
  <c r="H93" i="18"/>
  <c r="I93" i="18" s="1"/>
  <c r="J93" i="18" s="1"/>
  <c r="E93" i="18"/>
  <c r="AM92" i="18"/>
  <c r="H92" i="18"/>
  <c r="I92" i="18" s="1"/>
  <c r="J92" i="18" s="1"/>
  <c r="E92" i="18"/>
  <c r="H91" i="18" s="1"/>
  <c r="I91" i="18" s="1"/>
  <c r="J91" i="18" s="1"/>
  <c r="AM91" i="18"/>
  <c r="E91" i="18"/>
  <c r="B91" i="18"/>
  <c r="AL95" i="18" s="1"/>
  <c r="AM90" i="18"/>
  <c r="T90" i="18"/>
  <c r="I90" i="18"/>
  <c r="J90" i="18" s="1"/>
  <c r="H90" i="18"/>
  <c r="E90" i="18"/>
  <c r="H89" i="18" s="1"/>
  <c r="I89" i="18" s="1"/>
  <c r="J89" i="18" s="1"/>
  <c r="B90" i="18"/>
  <c r="T93" i="18" s="1"/>
  <c r="AM89" i="18"/>
  <c r="AK89" i="18"/>
  <c r="T89" i="18"/>
  <c r="B89" i="18"/>
  <c r="E85" i="18"/>
  <c r="AT84" i="18"/>
  <c r="AP84" i="18"/>
  <c r="AA84" i="18"/>
  <c r="K84" i="18"/>
  <c r="H84" i="18"/>
  <c r="I84" i="18" s="1"/>
  <c r="J84" i="18" s="1"/>
  <c r="E84" i="18"/>
  <c r="AT83" i="18"/>
  <c r="AP83" i="18"/>
  <c r="AA83" i="18"/>
  <c r="J83" i="18"/>
  <c r="I83" i="18"/>
  <c r="H83" i="18"/>
  <c r="E83" i="18"/>
  <c r="H82" i="18" s="1"/>
  <c r="I82" i="18" s="1"/>
  <c r="J82" i="18" s="1"/>
  <c r="AT82" i="18"/>
  <c r="AP82" i="18"/>
  <c r="AA82" i="18"/>
  <c r="K82" i="18"/>
  <c r="E82" i="18"/>
  <c r="AT81" i="18"/>
  <c r="AS81" i="18"/>
  <c r="AP81" i="18"/>
  <c r="AA81" i="18"/>
  <c r="H81" i="18"/>
  <c r="I81" i="18" s="1"/>
  <c r="J81" i="18" s="1"/>
  <c r="E81" i="18"/>
  <c r="H80" i="18" s="1"/>
  <c r="I80" i="18" s="1"/>
  <c r="J80" i="18" s="1"/>
  <c r="AT80" i="18"/>
  <c r="AP80" i="18"/>
  <c r="AA80" i="18"/>
  <c r="E80" i="18"/>
  <c r="H79" i="18" s="1"/>
  <c r="I79" i="18" s="1"/>
  <c r="J79" i="18" s="1"/>
  <c r="AT79" i="18"/>
  <c r="AR79" i="18"/>
  <c r="AP79" i="18"/>
  <c r="AA79" i="18"/>
  <c r="E79" i="18"/>
  <c r="H78" i="18" s="1"/>
  <c r="I78" i="18" s="1"/>
  <c r="J78" i="18" s="1"/>
  <c r="AT78" i="18"/>
  <c r="AP78" i="18"/>
  <c r="AA78" i="18"/>
  <c r="K78" i="18"/>
  <c r="E78" i="18"/>
  <c r="AT77" i="18"/>
  <c r="AS77" i="18"/>
  <c r="AP77" i="18"/>
  <c r="AA77" i="18"/>
  <c r="K77" i="18"/>
  <c r="I77" i="18"/>
  <c r="J77" i="18" s="1"/>
  <c r="H77" i="18"/>
  <c r="E77" i="18"/>
  <c r="H76" i="18" s="1"/>
  <c r="I76" i="18" s="1"/>
  <c r="J76" i="18" s="1"/>
  <c r="AT76" i="18"/>
  <c r="AR76" i="18"/>
  <c r="AP76" i="18"/>
  <c r="AA76" i="18"/>
  <c r="K76" i="18"/>
  <c r="E76" i="18"/>
  <c r="AT75" i="18"/>
  <c r="AS75" i="18"/>
  <c r="AP75" i="18"/>
  <c r="AA75" i="18"/>
  <c r="K75" i="18"/>
  <c r="H75" i="18"/>
  <c r="I75" i="18" s="1"/>
  <c r="J75" i="18" s="1"/>
  <c r="E75" i="18"/>
  <c r="B75" i="18"/>
  <c r="AS76" i="18" s="1"/>
  <c r="AT74" i="18"/>
  <c r="AS74" i="18"/>
  <c r="AP74" i="18"/>
  <c r="AA74" i="18"/>
  <c r="H74" i="18"/>
  <c r="I74" i="18" s="1"/>
  <c r="J74" i="18" s="1"/>
  <c r="E74" i="18"/>
  <c r="B74" i="18"/>
  <c r="AT73" i="18"/>
  <c r="AS73" i="18"/>
  <c r="AP73" i="18"/>
  <c r="AA73" i="18"/>
  <c r="K73" i="18"/>
  <c r="I73" i="18"/>
  <c r="J73" i="18" s="1"/>
  <c r="H73" i="18"/>
  <c r="B73" i="18"/>
  <c r="K83" i="18" s="1"/>
  <c r="E70" i="18"/>
  <c r="AT69" i="18"/>
  <c r="AS69" i="18"/>
  <c r="AP69" i="18"/>
  <c r="AA69" i="18"/>
  <c r="H69" i="18"/>
  <c r="I69" i="18" s="1"/>
  <c r="J69" i="18" s="1"/>
  <c r="E69" i="18"/>
  <c r="AT68" i="18"/>
  <c r="AR68" i="18"/>
  <c r="AP68" i="18"/>
  <c r="AA68" i="18"/>
  <c r="H68" i="18"/>
  <c r="I68" i="18" s="1"/>
  <c r="J68" i="18" s="1"/>
  <c r="E68" i="18"/>
  <c r="AT67" i="18"/>
  <c r="AP67" i="18"/>
  <c r="AA67" i="18"/>
  <c r="J67" i="18"/>
  <c r="H67" i="18"/>
  <c r="I67" i="18" s="1"/>
  <c r="E67" i="18"/>
  <c r="AT66" i="18"/>
  <c r="AS66" i="18"/>
  <c r="AP66" i="18"/>
  <c r="AA66" i="18"/>
  <c r="H66" i="18"/>
  <c r="I66" i="18" s="1"/>
  <c r="J66" i="18" s="1"/>
  <c r="E66" i="18"/>
  <c r="AT65" i="18"/>
  <c r="AP65" i="18"/>
  <c r="AA65" i="18"/>
  <c r="T65" i="18"/>
  <c r="I65" i="18"/>
  <c r="J65" i="18" s="1"/>
  <c r="H65" i="18"/>
  <c r="E65" i="18"/>
  <c r="AT64" i="18"/>
  <c r="AS64" i="18"/>
  <c r="AP64" i="18"/>
  <c r="AA64" i="18"/>
  <c r="H64" i="18"/>
  <c r="I64" i="18" s="1"/>
  <c r="J64" i="18" s="1"/>
  <c r="E64" i="18"/>
  <c r="AT63" i="18"/>
  <c r="AP63" i="18"/>
  <c r="AA63" i="18"/>
  <c r="J63" i="18"/>
  <c r="H63" i="18"/>
  <c r="I63" i="18" s="1"/>
  <c r="E63" i="18"/>
  <c r="AT62" i="18"/>
  <c r="AS62" i="18"/>
  <c r="AP62" i="18"/>
  <c r="AA62" i="18"/>
  <c r="I62" i="18"/>
  <c r="J62" i="18" s="1"/>
  <c r="H62" i="18"/>
  <c r="E62" i="18"/>
  <c r="AT61" i="18"/>
  <c r="AP61" i="18"/>
  <c r="AA61" i="18"/>
  <c r="H61" i="18"/>
  <c r="I61" i="18" s="1"/>
  <c r="J61" i="18" s="1"/>
  <c r="E61" i="18"/>
  <c r="H60" i="18" s="1"/>
  <c r="I60" i="18" s="1"/>
  <c r="J60" i="18" s="1"/>
  <c r="AT60" i="18"/>
  <c r="AR60" i="18"/>
  <c r="AP60" i="18"/>
  <c r="AA60" i="18"/>
  <c r="E60" i="18"/>
  <c r="H59" i="18" s="1"/>
  <c r="I59" i="18" s="1"/>
  <c r="J59" i="18" s="1"/>
  <c r="B60" i="18"/>
  <c r="AS65" i="18" s="1"/>
  <c r="AT59" i="18"/>
  <c r="AP59" i="18"/>
  <c r="AA59" i="18"/>
  <c r="E59" i="18"/>
  <c r="B59" i="18"/>
  <c r="T60" i="18" s="1"/>
  <c r="AT58" i="18"/>
  <c r="AS58" i="18"/>
  <c r="AP58" i="18"/>
  <c r="AA58" i="18"/>
  <c r="K58" i="18"/>
  <c r="L58" i="18" s="1"/>
  <c r="H58" i="18"/>
  <c r="I58" i="18" s="1"/>
  <c r="J58" i="18" s="1"/>
  <c r="B58" i="18"/>
  <c r="AR59" i="18" s="1"/>
  <c r="E54" i="18"/>
  <c r="AT53" i="18"/>
  <c r="AR53" i="18"/>
  <c r="AP53" i="18"/>
  <c r="AG53" i="18"/>
  <c r="AA53" i="18"/>
  <c r="H53" i="18"/>
  <c r="I53" i="18" s="1"/>
  <c r="J53" i="18" s="1"/>
  <c r="E53" i="18"/>
  <c r="AT52" i="18"/>
  <c r="AP52" i="18"/>
  <c r="AG52" i="18"/>
  <c r="AA52" i="18"/>
  <c r="H52" i="18"/>
  <c r="I52" i="18" s="1"/>
  <c r="J52" i="18" s="1"/>
  <c r="E52" i="18"/>
  <c r="H51" i="18" s="1"/>
  <c r="I51" i="18" s="1"/>
  <c r="J51" i="18" s="1"/>
  <c r="AT51" i="18"/>
  <c r="AP51" i="18"/>
  <c r="AG51" i="18"/>
  <c r="AA51" i="18"/>
  <c r="E51" i="18"/>
  <c r="AT50" i="18"/>
  <c r="AR50" i="18"/>
  <c r="AP50" i="18"/>
  <c r="AG50" i="18"/>
  <c r="AA50" i="18"/>
  <c r="H50" i="18"/>
  <c r="I50" i="18" s="1"/>
  <c r="J50" i="18" s="1"/>
  <c r="E50" i="18"/>
  <c r="H49" i="18" s="1"/>
  <c r="I49" i="18" s="1"/>
  <c r="J49" i="18" s="1"/>
  <c r="AT49" i="18"/>
  <c r="AP49" i="18"/>
  <c r="AG49" i="18"/>
  <c r="AA49" i="18"/>
  <c r="E49" i="18"/>
  <c r="H48" i="18" s="1"/>
  <c r="I48" i="18" s="1"/>
  <c r="J48" i="18" s="1"/>
  <c r="AT48" i="18"/>
  <c r="AS48" i="18"/>
  <c r="AP48" i="18"/>
  <c r="AG48" i="18"/>
  <c r="AA48" i="18"/>
  <c r="T48" i="18"/>
  <c r="E48" i="18"/>
  <c r="H47" i="18" s="1"/>
  <c r="AT47" i="18"/>
  <c r="AS47" i="18"/>
  <c r="AP47" i="18"/>
  <c r="AG47" i="18"/>
  <c r="AA47" i="18"/>
  <c r="I47" i="18"/>
  <c r="J47" i="18" s="1"/>
  <c r="E47" i="18"/>
  <c r="H46" i="18" s="1"/>
  <c r="I46" i="18" s="1"/>
  <c r="J46" i="18" s="1"/>
  <c r="AT46" i="18"/>
  <c r="AS46" i="18"/>
  <c r="AP46" i="18"/>
  <c r="AG46" i="18"/>
  <c r="AA46" i="18"/>
  <c r="E46" i="18"/>
  <c r="H45" i="18" s="1"/>
  <c r="I45" i="18" s="1"/>
  <c r="J45" i="18" s="1"/>
  <c r="AT45" i="18"/>
  <c r="AS45" i="18"/>
  <c r="AP45" i="18"/>
  <c r="AG45" i="18"/>
  <c r="AA45" i="18"/>
  <c r="T45" i="18"/>
  <c r="E45" i="18"/>
  <c r="H44" i="18" s="1"/>
  <c r="AT44" i="18"/>
  <c r="AS44" i="18"/>
  <c r="AP44" i="18"/>
  <c r="AG44" i="18"/>
  <c r="AA44" i="18"/>
  <c r="I44" i="18"/>
  <c r="J44" i="18" s="1"/>
  <c r="E44" i="18"/>
  <c r="H43" i="18" s="1"/>
  <c r="I43" i="18" s="1"/>
  <c r="J43" i="18" s="1"/>
  <c r="B44" i="18"/>
  <c r="AS51" i="18" s="1"/>
  <c r="AT43" i="18"/>
  <c r="AP43" i="18"/>
  <c r="AG43" i="18"/>
  <c r="AA43" i="18"/>
  <c r="E43" i="18"/>
  <c r="H42" i="18" s="1"/>
  <c r="I42" i="18" s="1"/>
  <c r="B43" i="18"/>
  <c r="T47" i="18" s="1"/>
  <c r="AT42" i="18"/>
  <c r="AS42" i="18"/>
  <c r="AP42" i="18"/>
  <c r="AG42" i="18"/>
  <c r="AA42" i="18"/>
  <c r="J42" i="18"/>
  <c r="B42" i="18"/>
  <c r="AR52" i="18" s="1"/>
  <c r="E38" i="18"/>
  <c r="AT37" i="18"/>
  <c r="AP37" i="18"/>
  <c r="AA37" i="18"/>
  <c r="K37" i="18"/>
  <c r="L37" i="18" s="1"/>
  <c r="I37" i="18"/>
  <c r="J37" i="18" s="1"/>
  <c r="H37" i="18"/>
  <c r="E37" i="18"/>
  <c r="AT36" i="18"/>
  <c r="AP36" i="18"/>
  <c r="AA36" i="18"/>
  <c r="H36" i="18"/>
  <c r="I36" i="18" s="1"/>
  <c r="J36" i="18" s="1"/>
  <c r="E36" i="18"/>
  <c r="H35" i="18" s="1"/>
  <c r="I35" i="18" s="1"/>
  <c r="J35" i="18" s="1"/>
  <c r="AT35" i="18"/>
  <c r="AP35" i="18"/>
  <c r="AA35" i="18"/>
  <c r="E35" i="18"/>
  <c r="AT34" i="18"/>
  <c r="AP34" i="18"/>
  <c r="AA34" i="18"/>
  <c r="H34" i="18"/>
  <c r="I34" i="18" s="1"/>
  <c r="J34" i="18" s="1"/>
  <c r="E34" i="18"/>
  <c r="AT33" i="18"/>
  <c r="AP33" i="18"/>
  <c r="AA33" i="18"/>
  <c r="J33" i="18"/>
  <c r="I33" i="18"/>
  <c r="H33" i="18"/>
  <c r="E33" i="18"/>
  <c r="AT32" i="18"/>
  <c r="AP32" i="18"/>
  <c r="AA32" i="18"/>
  <c r="H32" i="18"/>
  <c r="I32" i="18" s="1"/>
  <c r="J32" i="18" s="1"/>
  <c r="E32" i="18"/>
  <c r="AT31" i="18"/>
  <c r="AP31" i="18"/>
  <c r="AA31" i="18"/>
  <c r="T31" i="18"/>
  <c r="I31" i="18"/>
  <c r="J31" i="18" s="1"/>
  <c r="H31" i="18"/>
  <c r="E31" i="18"/>
  <c r="AT30" i="18"/>
  <c r="AP30" i="18"/>
  <c r="AA30" i="18"/>
  <c r="I30" i="18"/>
  <c r="J30" i="18" s="1"/>
  <c r="H30" i="18"/>
  <c r="E30" i="18"/>
  <c r="H29" i="18" s="1"/>
  <c r="I29" i="18" s="1"/>
  <c r="J29" i="18" s="1"/>
  <c r="AT29" i="18"/>
  <c r="AP29" i="18"/>
  <c r="AA29" i="18"/>
  <c r="T29" i="18"/>
  <c r="K29" i="18"/>
  <c r="L29" i="18" s="1"/>
  <c r="E29" i="18"/>
  <c r="AT28" i="18"/>
  <c r="AP28" i="18"/>
  <c r="AA28" i="18"/>
  <c r="I28" i="18"/>
  <c r="J28" i="18" s="1"/>
  <c r="H28" i="18"/>
  <c r="E28" i="18"/>
  <c r="B28" i="18"/>
  <c r="AT27" i="18"/>
  <c r="AP27" i="18"/>
  <c r="AA27" i="18"/>
  <c r="K27" i="18"/>
  <c r="L27" i="18" s="1"/>
  <c r="H27" i="18"/>
  <c r="I27" i="18" s="1"/>
  <c r="J27" i="18" s="1"/>
  <c r="E27" i="18"/>
  <c r="B27" i="18"/>
  <c r="AT26" i="18"/>
  <c r="AP26" i="18"/>
  <c r="AA26" i="18"/>
  <c r="K26" i="18"/>
  <c r="L26" i="18" s="1"/>
  <c r="O26" i="18" s="1"/>
  <c r="P26" i="18" s="1"/>
  <c r="I26" i="18"/>
  <c r="J26" i="18" s="1"/>
  <c r="H26" i="18"/>
  <c r="B26" i="18"/>
  <c r="AR36" i="18" s="1"/>
  <c r="E148" i="17"/>
  <c r="AW147" i="17"/>
  <c r="AV147" i="17"/>
  <c r="AS147" i="17"/>
  <c r="AG147" i="17"/>
  <c r="H147" i="17"/>
  <c r="I147" i="17" s="1"/>
  <c r="J147" i="17" s="1"/>
  <c r="E147" i="17"/>
  <c r="AW146" i="17"/>
  <c r="AU146" i="17"/>
  <c r="AS146" i="17"/>
  <c r="AG146" i="17"/>
  <c r="H146" i="17"/>
  <c r="I146" i="17" s="1"/>
  <c r="J146" i="17" s="1"/>
  <c r="E146" i="17"/>
  <c r="AW145" i="17"/>
  <c r="AS145" i="17"/>
  <c r="AG145" i="17"/>
  <c r="H145" i="17"/>
  <c r="I145" i="17" s="1"/>
  <c r="J145" i="17" s="1"/>
  <c r="E145" i="17"/>
  <c r="AW144" i="17"/>
  <c r="AS144" i="17"/>
  <c r="AG144" i="17"/>
  <c r="H144" i="17"/>
  <c r="I144" i="17" s="1"/>
  <c r="J144" i="17" s="1"/>
  <c r="E144" i="17"/>
  <c r="AW143" i="17"/>
  <c r="AS143" i="17"/>
  <c r="AG143" i="17"/>
  <c r="T143" i="17"/>
  <c r="I143" i="17"/>
  <c r="J143" i="17" s="1"/>
  <c r="H143" i="17"/>
  <c r="E143" i="17"/>
  <c r="AW142" i="17"/>
  <c r="AV142" i="17"/>
  <c r="AS142" i="17"/>
  <c r="AG142" i="17"/>
  <c r="H142" i="17"/>
  <c r="I142" i="17" s="1"/>
  <c r="J142" i="17" s="1"/>
  <c r="E142" i="17"/>
  <c r="AW141" i="17"/>
  <c r="AS141" i="17"/>
  <c r="AG141" i="17"/>
  <c r="J141" i="17"/>
  <c r="H141" i="17"/>
  <c r="I141" i="17" s="1"/>
  <c r="E141" i="17"/>
  <c r="H140" i="17" s="1"/>
  <c r="I140" i="17" s="1"/>
  <c r="J140" i="17" s="1"/>
  <c r="AW140" i="17"/>
  <c r="AS140" i="17"/>
  <c r="AG140" i="17"/>
  <c r="E140" i="17"/>
  <c r="AW139" i="17"/>
  <c r="AS139" i="17"/>
  <c r="AG139" i="17"/>
  <c r="J139" i="17"/>
  <c r="I139" i="17"/>
  <c r="H139" i="17"/>
  <c r="E139" i="17"/>
  <c r="H138" i="17" s="1"/>
  <c r="AW138" i="17"/>
  <c r="AU138" i="17"/>
  <c r="AS138" i="17"/>
  <c r="AG138" i="17"/>
  <c r="I138" i="17"/>
  <c r="J138" i="17" s="1"/>
  <c r="E138" i="17"/>
  <c r="H137" i="17" s="1"/>
  <c r="I137" i="17" s="1"/>
  <c r="J137" i="17" s="1"/>
  <c r="B138" i="17"/>
  <c r="AV144" i="17" s="1"/>
  <c r="AW137" i="17"/>
  <c r="AS137" i="17"/>
  <c r="AG137" i="17"/>
  <c r="E137" i="17"/>
  <c r="B137" i="17"/>
  <c r="T138" i="17" s="1"/>
  <c r="AW136" i="17"/>
  <c r="AV136" i="17"/>
  <c r="AS136" i="17"/>
  <c r="AG136" i="17"/>
  <c r="K136" i="17"/>
  <c r="L136" i="17" s="1"/>
  <c r="H136" i="17"/>
  <c r="I136" i="17" s="1"/>
  <c r="J136" i="17" s="1"/>
  <c r="B136" i="17"/>
  <c r="AU137" i="17" s="1"/>
  <c r="E133" i="17"/>
  <c r="H132" i="17" s="1"/>
  <c r="I132" i="17" s="1"/>
  <c r="AZ132" i="17"/>
  <c r="AW132" i="17"/>
  <c r="AS132" i="17"/>
  <c r="AG132" i="17"/>
  <c r="J132" i="17"/>
  <c r="E132" i="17"/>
  <c r="AZ131" i="17"/>
  <c r="AW131" i="17"/>
  <c r="AU131" i="17"/>
  <c r="AS131" i="17"/>
  <c r="AG131" i="17"/>
  <c r="T131" i="17"/>
  <c r="H131" i="17"/>
  <c r="I131" i="17" s="1"/>
  <c r="J131" i="17" s="1"/>
  <c r="E131" i="17"/>
  <c r="AZ130" i="17"/>
  <c r="AW130" i="17"/>
  <c r="AS130" i="17"/>
  <c r="AG130" i="17"/>
  <c r="I130" i="17"/>
  <c r="J130" i="17" s="1"/>
  <c r="H130" i="17"/>
  <c r="E130" i="17"/>
  <c r="H129" i="17" s="1"/>
  <c r="I129" i="17" s="1"/>
  <c r="J129" i="17" s="1"/>
  <c r="AZ129" i="17"/>
  <c r="AW129" i="17"/>
  <c r="AS129" i="17"/>
  <c r="AG129" i="17"/>
  <c r="E129" i="17"/>
  <c r="AZ128" i="17"/>
  <c r="AW128" i="17"/>
  <c r="AS128" i="17"/>
  <c r="AG128" i="17"/>
  <c r="H128" i="17"/>
  <c r="I128" i="17" s="1"/>
  <c r="J128" i="17" s="1"/>
  <c r="E128" i="17"/>
  <c r="AZ127" i="17"/>
  <c r="AW127" i="17"/>
  <c r="AS127" i="17"/>
  <c r="AG127" i="17"/>
  <c r="I127" i="17"/>
  <c r="J127" i="17" s="1"/>
  <c r="H127" i="17"/>
  <c r="E127" i="17"/>
  <c r="AZ126" i="17"/>
  <c r="AW126" i="17"/>
  <c r="AS126" i="17"/>
  <c r="AG126" i="17"/>
  <c r="I126" i="17"/>
  <c r="J126" i="17" s="1"/>
  <c r="H126" i="17"/>
  <c r="E126" i="17"/>
  <c r="AZ125" i="17"/>
  <c r="AW125" i="17"/>
  <c r="AS125" i="17"/>
  <c r="AG125" i="17"/>
  <c r="J125" i="17"/>
  <c r="H125" i="17"/>
  <c r="I125" i="17" s="1"/>
  <c r="E125" i="17"/>
  <c r="AZ124" i="17"/>
  <c r="AW124" i="17"/>
  <c r="AV124" i="17"/>
  <c r="AS124" i="17"/>
  <c r="AG124" i="17"/>
  <c r="L124" i="17"/>
  <c r="K124" i="17"/>
  <c r="H124" i="17"/>
  <c r="I124" i="17" s="1"/>
  <c r="J124" i="17" s="1"/>
  <c r="E124" i="17"/>
  <c r="AZ123" i="17"/>
  <c r="AW123" i="17"/>
  <c r="AV123" i="17"/>
  <c r="AS123" i="17"/>
  <c r="AG123" i="17"/>
  <c r="T123" i="17"/>
  <c r="K123" i="17"/>
  <c r="L123" i="17" s="1"/>
  <c r="I123" i="17"/>
  <c r="J123" i="17" s="1"/>
  <c r="H123" i="17"/>
  <c r="E123" i="17"/>
  <c r="B123" i="17"/>
  <c r="AZ122" i="17"/>
  <c r="AW122" i="17"/>
  <c r="AV122" i="17"/>
  <c r="AS122" i="17"/>
  <c r="AG122" i="17"/>
  <c r="T122" i="17"/>
  <c r="I122" i="17"/>
  <c r="J122" i="17" s="1"/>
  <c r="H122" i="17"/>
  <c r="E122" i="17"/>
  <c r="H121" i="17" s="1"/>
  <c r="I121" i="17" s="1"/>
  <c r="J121" i="17" s="1"/>
  <c r="B122" i="17"/>
  <c r="AZ121" i="17"/>
  <c r="AW121" i="17"/>
  <c r="AV121" i="17"/>
  <c r="AS121" i="17"/>
  <c r="AG121" i="17"/>
  <c r="T121" i="17"/>
  <c r="B121" i="17"/>
  <c r="AU130" i="17" s="1"/>
  <c r="E117" i="17"/>
  <c r="H116" i="17" s="1"/>
  <c r="I116" i="17" s="1"/>
  <c r="J116" i="17" s="1"/>
  <c r="AW116" i="17"/>
  <c r="AS116" i="17"/>
  <c r="AG116" i="17"/>
  <c r="T116" i="17"/>
  <c r="E116" i="17"/>
  <c r="H115" i="17" s="1"/>
  <c r="I115" i="17" s="1"/>
  <c r="J115" i="17" s="1"/>
  <c r="AW115" i="17"/>
  <c r="AV115" i="17"/>
  <c r="AS115" i="17"/>
  <c r="AG115" i="17"/>
  <c r="T115" i="17"/>
  <c r="K115" i="17"/>
  <c r="L115" i="17" s="1"/>
  <c r="E115" i="17"/>
  <c r="AW114" i="17"/>
  <c r="AV114" i="17"/>
  <c r="AS114" i="17"/>
  <c r="AG114" i="17"/>
  <c r="T114" i="17"/>
  <c r="K114" i="17"/>
  <c r="L114" i="17" s="1"/>
  <c r="H114" i="17"/>
  <c r="I114" i="17" s="1"/>
  <c r="J114" i="17" s="1"/>
  <c r="E114" i="17"/>
  <c r="H113" i="17" s="1"/>
  <c r="I113" i="17" s="1"/>
  <c r="J113" i="17" s="1"/>
  <c r="AW113" i="17"/>
  <c r="AS113" i="17"/>
  <c r="AG113" i="17"/>
  <c r="T113" i="17"/>
  <c r="E113" i="17"/>
  <c r="AW112" i="17"/>
  <c r="AU112" i="17"/>
  <c r="AS112" i="17"/>
  <c r="AG112" i="17"/>
  <c r="T112" i="17"/>
  <c r="H112" i="17"/>
  <c r="I112" i="17" s="1"/>
  <c r="J112" i="17" s="1"/>
  <c r="E112" i="17"/>
  <c r="H111" i="17" s="1"/>
  <c r="I111" i="17" s="1"/>
  <c r="J111" i="17" s="1"/>
  <c r="AW111" i="17"/>
  <c r="AU111" i="17"/>
  <c r="AS111" i="17"/>
  <c r="AG111" i="17"/>
  <c r="T111" i="17"/>
  <c r="K111" i="17"/>
  <c r="L111" i="17" s="1"/>
  <c r="E111" i="17"/>
  <c r="H110" i="17" s="1"/>
  <c r="I110" i="17" s="1"/>
  <c r="J110" i="17" s="1"/>
  <c r="AW110" i="17"/>
  <c r="AV110" i="17"/>
  <c r="AS110" i="17"/>
  <c r="AG110" i="17"/>
  <c r="T110" i="17"/>
  <c r="K110" i="17"/>
  <c r="L110" i="17" s="1"/>
  <c r="E110" i="17"/>
  <c r="H109" i="17" s="1"/>
  <c r="I109" i="17" s="1"/>
  <c r="J109" i="17" s="1"/>
  <c r="AW109" i="17"/>
  <c r="AS109" i="17"/>
  <c r="AG109" i="17"/>
  <c r="T109" i="17"/>
  <c r="K109" i="17"/>
  <c r="L109" i="17" s="1"/>
  <c r="E109" i="17"/>
  <c r="AW108" i="17"/>
  <c r="AV108" i="17"/>
  <c r="AU108" i="17"/>
  <c r="AS108" i="17"/>
  <c r="AG108" i="17"/>
  <c r="T108" i="17"/>
  <c r="H108" i="17"/>
  <c r="I108" i="17" s="1"/>
  <c r="J108" i="17" s="1"/>
  <c r="E108" i="17"/>
  <c r="AW107" i="17"/>
  <c r="AV107" i="17"/>
  <c r="AS107" i="17"/>
  <c r="AG107" i="17"/>
  <c r="T107" i="17"/>
  <c r="L107" i="17"/>
  <c r="K107" i="17"/>
  <c r="H107" i="17"/>
  <c r="I107" i="17" s="1"/>
  <c r="J107" i="17" s="1"/>
  <c r="E107" i="17"/>
  <c r="B107" i="17"/>
  <c r="AV113" i="17" s="1"/>
  <c r="AW106" i="17"/>
  <c r="AV106" i="17"/>
  <c r="AS106" i="17"/>
  <c r="AG106" i="17"/>
  <c r="T106" i="17"/>
  <c r="J106" i="17"/>
  <c r="H106" i="17"/>
  <c r="I106" i="17" s="1"/>
  <c r="E106" i="17"/>
  <c r="H105" i="17" s="1"/>
  <c r="I105" i="17" s="1"/>
  <c r="J105" i="17" s="1"/>
  <c r="B106" i="17"/>
  <c r="AW105" i="17"/>
  <c r="AS105" i="17"/>
  <c r="AG105" i="17"/>
  <c r="T105" i="17"/>
  <c r="B105" i="17"/>
  <c r="AU114" i="17" s="1"/>
  <c r="E101" i="17"/>
  <c r="H100" i="17" s="1"/>
  <c r="I100" i="17" s="1"/>
  <c r="AM100" i="17"/>
  <c r="AL100" i="17"/>
  <c r="J100" i="17"/>
  <c r="E100" i="17"/>
  <c r="AM99" i="17"/>
  <c r="AK99" i="17"/>
  <c r="T99" i="17"/>
  <c r="L99" i="17"/>
  <c r="K99" i="17"/>
  <c r="I99" i="17"/>
  <c r="J99" i="17" s="1"/>
  <c r="H99" i="17"/>
  <c r="E99" i="17"/>
  <c r="AM98" i="17"/>
  <c r="AL98" i="17"/>
  <c r="T98" i="17"/>
  <c r="K98" i="17"/>
  <c r="L98" i="17" s="1"/>
  <c r="H98" i="17"/>
  <c r="I98" i="17" s="1"/>
  <c r="J98" i="17" s="1"/>
  <c r="E98" i="17"/>
  <c r="AM97" i="17"/>
  <c r="T97" i="17"/>
  <c r="H97" i="17"/>
  <c r="I97" i="17" s="1"/>
  <c r="J97" i="17" s="1"/>
  <c r="E97" i="17"/>
  <c r="H96" i="17" s="1"/>
  <c r="I96" i="17" s="1"/>
  <c r="J96" i="17" s="1"/>
  <c r="AM96" i="17"/>
  <c r="T96" i="17"/>
  <c r="L96" i="17"/>
  <c r="E96" i="17"/>
  <c r="AM95" i="17"/>
  <c r="AL95" i="17"/>
  <c r="AK95" i="17"/>
  <c r="H95" i="17"/>
  <c r="I95" i="17" s="1"/>
  <c r="J95" i="17" s="1"/>
  <c r="E95" i="17"/>
  <c r="AM94" i="17"/>
  <c r="AL94" i="17"/>
  <c r="AK94" i="17"/>
  <c r="T94" i="17"/>
  <c r="H94" i="17"/>
  <c r="I94" i="17" s="1"/>
  <c r="J94" i="17" s="1"/>
  <c r="E94" i="17"/>
  <c r="H93" i="17" s="1"/>
  <c r="AM93" i="17"/>
  <c r="AK93" i="17"/>
  <c r="T93" i="17"/>
  <c r="K93" i="17"/>
  <c r="L93" i="17" s="1"/>
  <c r="J93" i="17"/>
  <c r="I93" i="17"/>
  <c r="E93" i="17"/>
  <c r="AM92" i="17"/>
  <c r="AK92" i="17"/>
  <c r="T92" i="17"/>
  <c r="L92" i="17"/>
  <c r="K92" i="17"/>
  <c r="H92" i="17"/>
  <c r="I92" i="17" s="1"/>
  <c r="J92" i="17" s="1"/>
  <c r="E92" i="17"/>
  <c r="AM91" i="17"/>
  <c r="AK91" i="17"/>
  <c r="T91" i="17"/>
  <c r="J91" i="17"/>
  <c r="H91" i="17"/>
  <c r="I91" i="17" s="1"/>
  <c r="E91" i="17"/>
  <c r="H90" i="17" s="1"/>
  <c r="I90" i="17" s="1"/>
  <c r="B91" i="17"/>
  <c r="AL91" i="17" s="1"/>
  <c r="AM90" i="17"/>
  <c r="T90" i="17"/>
  <c r="J90" i="17"/>
  <c r="E90" i="17"/>
  <c r="H89" i="17" s="1"/>
  <c r="I89" i="17" s="1"/>
  <c r="J89" i="17" s="1"/>
  <c r="B90" i="17"/>
  <c r="T100" i="17" s="1"/>
  <c r="AM89" i="17"/>
  <c r="AK89" i="17"/>
  <c r="T89" i="17"/>
  <c r="R89" i="17"/>
  <c r="K89" i="17"/>
  <c r="L89" i="17" s="1"/>
  <c r="O89" i="17" s="1"/>
  <c r="P89" i="17" s="1"/>
  <c r="Q89" i="17" s="1"/>
  <c r="S89" i="17" s="1"/>
  <c r="U89" i="17" s="1"/>
  <c r="B89" i="17"/>
  <c r="K96" i="17" s="1"/>
  <c r="E85" i="17"/>
  <c r="AT84" i="17"/>
  <c r="AS84" i="17"/>
  <c r="AP84" i="17"/>
  <c r="AA84" i="17"/>
  <c r="K84" i="17"/>
  <c r="L84" i="17" s="1"/>
  <c r="I84" i="17"/>
  <c r="J84" i="17" s="1"/>
  <c r="H84" i="17"/>
  <c r="E84" i="17"/>
  <c r="AT83" i="17"/>
  <c r="AR83" i="17"/>
  <c r="AP83" i="17"/>
  <c r="AA83" i="17"/>
  <c r="K83" i="17"/>
  <c r="L83" i="17" s="1"/>
  <c r="H83" i="17"/>
  <c r="I83" i="17" s="1"/>
  <c r="J83" i="17" s="1"/>
  <c r="E83" i="17"/>
  <c r="H82" i="17" s="1"/>
  <c r="I82" i="17" s="1"/>
  <c r="J82" i="17" s="1"/>
  <c r="AT82" i="17"/>
  <c r="AP82" i="17"/>
  <c r="AA82" i="17"/>
  <c r="T82" i="17"/>
  <c r="E82" i="17"/>
  <c r="AT81" i="17"/>
  <c r="AR81" i="17"/>
  <c r="AP81" i="17"/>
  <c r="AA81" i="17"/>
  <c r="H81" i="17"/>
  <c r="I81" i="17" s="1"/>
  <c r="J81" i="17" s="1"/>
  <c r="E81" i="17"/>
  <c r="H80" i="17" s="1"/>
  <c r="I80" i="17" s="1"/>
  <c r="J80" i="17" s="1"/>
  <c r="AT80" i="17"/>
  <c r="AR80" i="17"/>
  <c r="AP80" i="17"/>
  <c r="AA80" i="17"/>
  <c r="T80" i="17"/>
  <c r="K80" i="17"/>
  <c r="L80" i="17" s="1"/>
  <c r="E80" i="17"/>
  <c r="AT79" i="17"/>
  <c r="AS79" i="17"/>
  <c r="AP79" i="17"/>
  <c r="AA79" i="17"/>
  <c r="K79" i="17"/>
  <c r="L79" i="17" s="1"/>
  <c r="H79" i="17"/>
  <c r="I79" i="17" s="1"/>
  <c r="J79" i="17" s="1"/>
  <c r="E79" i="17"/>
  <c r="H78" i="17" s="1"/>
  <c r="I78" i="17" s="1"/>
  <c r="AT78" i="17"/>
  <c r="AP78" i="17"/>
  <c r="AA78" i="17"/>
  <c r="T78" i="17"/>
  <c r="J78" i="17"/>
  <c r="E78" i="17"/>
  <c r="AT77" i="17"/>
  <c r="AR77" i="17"/>
  <c r="AP77" i="17"/>
  <c r="AA77" i="17"/>
  <c r="H77" i="17"/>
  <c r="I77" i="17" s="1"/>
  <c r="J77" i="17" s="1"/>
  <c r="E77" i="17"/>
  <c r="AT76" i="17"/>
  <c r="AS76" i="17"/>
  <c r="AP76" i="17"/>
  <c r="AA76" i="17"/>
  <c r="K76" i="17"/>
  <c r="L76" i="17" s="1"/>
  <c r="H76" i="17"/>
  <c r="I76" i="17" s="1"/>
  <c r="J76" i="17" s="1"/>
  <c r="E76" i="17"/>
  <c r="AT75" i="17"/>
  <c r="AR75" i="17"/>
  <c r="AP75" i="17"/>
  <c r="AA75" i="17"/>
  <c r="L75" i="17"/>
  <c r="K75" i="17"/>
  <c r="I75" i="17"/>
  <c r="J75" i="17" s="1"/>
  <c r="H75" i="17"/>
  <c r="E75" i="17"/>
  <c r="H74" i="17" s="1"/>
  <c r="I74" i="17" s="1"/>
  <c r="J74" i="17" s="1"/>
  <c r="B75" i="17"/>
  <c r="AS75" i="17" s="1"/>
  <c r="AT74" i="17"/>
  <c r="AP74" i="17"/>
  <c r="AA74" i="17"/>
  <c r="L74" i="17"/>
  <c r="K74" i="17"/>
  <c r="E74" i="17"/>
  <c r="B74" i="17"/>
  <c r="T84" i="17" s="1"/>
  <c r="AT73" i="17"/>
  <c r="AS73" i="17"/>
  <c r="AP73" i="17"/>
  <c r="AA73" i="17"/>
  <c r="K73" i="17"/>
  <c r="L73" i="17" s="1"/>
  <c r="I73" i="17"/>
  <c r="J73" i="17" s="1"/>
  <c r="H73" i="17"/>
  <c r="B73" i="17"/>
  <c r="K82" i="17" s="1"/>
  <c r="L82" i="17" s="1"/>
  <c r="E70" i="17"/>
  <c r="H69" i="17" s="1"/>
  <c r="AT69" i="17"/>
  <c r="AP69" i="17"/>
  <c r="AA69" i="17"/>
  <c r="I69" i="17"/>
  <c r="J69" i="17" s="1"/>
  <c r="E69" i="17"/>
  <c r="H68" i="17" s="1"/>
  <c r="I68" i="17" s="1"/>
  <c r="J68" i="17" s="1"/>
  <c r="AT68" i="17"/>
  <c r="AP68" i="17"/>
  <c r="AA68" i="17"/>
  <c r="T68" i="17"/>
  <c r="E68" i="17"/>
  <c r="AT67" i="17"/>
  <c r="AP67" i="17"/>
  <c r="AA67" i="17"/>
  <c r="T67" i="17"/>
  <c r="I67" i="17"/>
  <c r="J67" i="17" s="1"/>
  <c r="H67" i="17"/>
  <c r="E67" i="17"/>
  <c r="H66" i="17" s="1"/>
  <c r="I66" i="17" s="1"/>
  <c r="J66" i="17" s="1"/>
  <c r="AT66" i="17"/>
  <c r="AP66" i="17"/>
  <c r="AA66" i="17"/>
  <c r="E66" i="17"/>
  <c r="AT65" i="17"/>
  <c r="AS65" i="17"/>
  <c r="AP65" i="17"/>
  <c r="AA65" i="17"/>
  <c r="J65" i="17"/>
  <c r="H65" i="17"/>
  <c r="I65" i="17" s="1"/>
  <c r="E65" i="17"/>
  <c r="H64" i="17" s="1"/>
  <c r="I64" i="17" s="1"/>
  <c r="J64" i="17" s="1"/>
  <c r="AT64" i="17"/>
  <c r="AP64" i="17"/>
  <c r="AA64" i="17"/>
  <c r="E64" i="17"/>
  <c r="AT63" i="17"/>
  <c r="AR63" i="17"/>
  <c r="AP63" i="17"/>
  <c r="AA63" i="17"/>
  <c r="T63" i="17"/>
  <c r="H63" i="17"/>
  <c r="I63" i="17" s="1"/>
  <c r="J63" i="17" s="1"/>
  <c r="E63" i="17"/>
  <c r="H62" i="17" s="1"/>
  <c r="I62" i="17" s="1"/>
  <c r="AT62" i="17"/>
  <c r="AP62" i="17"/>
  <c r="AA62" i="17"/>
  <c r="J62" i="17"/>
  <c r="E62" i="17"/>
  <c r="H61" i="17" s="1"/>
  <c r="I61" i="17" s="1"/>
  <c r="J61" i="17" s="1"/>
  <c r="AT61" i="17"/>
  <c r="AP61" i="17"/>
  <c r="AA61" i="17"/>
  <c r="T61" i="17"/>
  <c r="E61" i="17"/>
  <c r="AT60" i="17"/>
  <c r="AP60" i="17"/>
  <c r="AA60" i="17"/>
  <c r="T60" i="17"/>
  <c r="J60" i="17"/>
  <c r="I60" i="17"/>
  <c r="H60" i="17"/>
  <c r="E60" i="17"/>
  <c r="H59" i="17" s="1"/>
  <c r="B60" i="17"/>
  <c r="AS67" i="17" s="1"/>
  <c r="AT59" i="17"/>
  <c r="AP59" i="17"/>
  <c r="AA59" i="17"/>
  <c r="T59" i="17"/>
  <c r="J59" i="17"/>
  <c r="I59" i="17"/>
  <c r="E59" i="17"/>
  <c r="H58" i="17" s="1"/>
  <c r="B59" i="17"/>
  <c r="T66" i="17" s="1"/>
  <c r="AT58" i="17"/>
  <c r="AR58" i="17"/>
  <c r="AP58" i="17"/>
  <c r="AA58" i="17"/>
  <c r="I58" i="17"/>
  <c r="J58" i="17" s="1"/>
  <c r="B58" i="17"/>
  <c r="K59" i="17" s="1"/>
  <c r="L59" i="17" s="1"/>
  <c r="E54" i="17"/>
  <c r="AT53" i="17"/>
  <c r="AP53" i="17"/>
  <c r="AG53" i="17"/>
  <c r="AA53" i="17"/>
  <c r="H53" i="17"/>
  <c r="I53" i="17" s="1"/>
  <c r="J53" i="17" s="1"/>
  <c r="E53" i="17"/>
  <c r="H52" i="17" s="1"/>
  <c r="AT52" i="17"/>
  <c r="AP52" i="17"/>
  <c r="AG52" i="17"/>
  <c r="AA52" i="17"/>
  <c r="T52" i="17"/>
  <c r="I52" i="17"/>
  <c r="J52" i="17" s="1"/>
  <c r="E52" i="17"/>
  <c r="AT51" i="17"/>
  <c r="AS51" i="17"/>
  <c r="AP51" i="17"/>
  <c r="AG51" i="17"/>
  <c r="AA51" i="17"/>
  <c r="T51" i="17"/>
  <c r="H51" i="17"/>
  <c r="I51" i="17" s="1"/>
  <c r="J51" i="17" s="1"/>
  <c r="E51" i="17"/>
  <c r="AT50" i="17"/>
  <c r="AP50" i="17"/>
  <c r="AG50" i="17"/>
  <c r="AA50" i="17"/>
  <c r="H50" i="17"/>
  <c r="I50" i="17" s="1"/>
  <c r="J50" i="17" s="1"/>
  <c r="E50" i="17"/>
  <c r="AT49" i="17"/>
  <c r="AP49" i="17"/>
  <c r="AG49" i="17"/>
  <c r="AA49" i="17"/>
  <c r="J49" i="17"/>
  <c r="I49" i="17"/>
  <c r="H49" i="17"/>
  <c r="E49" i="17"/>
  <c r="AT48" i="17"/>
  <c r="AP48" i="17"/>
  <c r="AG48" i="17"/>
  <c r="AA48" i="17"/>
  <c r="T48" i="17"/>
  <c r="J48" i="17"/>
  <c r="I48" i="17"/>
  <c r="H48" i="17"/>
  <c r="E48" i="17"/>
  <c r="AT47" i="17"/>
  <c r="AS47" i="17"/>
  <c r="AP47" i="17"/>
  <c r="AG47" i="17"/>
  <c r="AA47" i="17"/>
  <c r="T47" i="17"/>
  <c r="I47" i="17"/>
  <c r="J47" i="17" s="1"/>
  <c r="H47" i="17"/>
  <c r="E47" i="17"/>
  <c r="H46" i="17" s="1"/>
  <c r="I46" i="17" s="1"/>
  <c r="J46" i="17" s="1"/>
  <c r="AT46" i="17"/>
  <c r="AP46" i="17"/>
  <c r="AG46" i="17"/>
  <c r="AA46" i="17"/>
  <c r="E46" i="17"/>
  <c r="H45" i="17" s="1"/>
  <c r="I45" i="17" s="1"/>
  <c r="J45" i="17" s="1"/>
  <c r="AT45" i="17"/>
  <c r="AP45" i="17"/>
  <c r="AG45" i="17"/>
  <c r="AA45" i="17"/>
  <c r="T45" i="17"/>
  <c r="E45" i="17"/>
  <c r="AT44" i="17"/>
  <c r="AS44" i="17"/>
  <c r="AP44" i="17"/>
  <c r="AG44" i="17"/>
  <c r="AA44" i="17"/>
  <c r="T44" i="17"/>
  <c r="I44" i="17"/>
  <c r="J44" i="17" s="1"/>
  <c r="H44" i="17"/>
  <c r="E44" i="17"/>
  <c r="H43" i="17" s="1"/>
  <c r="I43" i="17" s="1"/>
  <c r="J43" i="17" s="1"/>
  <c r="B44" i="17"/>
  <c r="AT43" i="17"/>
  <c r="AS43" i="17"/>
  <c r="AP43" i="17"/>
  <c r="AG43" i="17"/>
  <c r="AA43" i="17"/>
  <c r="E43" i="17"/>
  <c r="H42" i="17" s="1"/>
  <c r="I42" i="17" s="1"/>
  <c r="J42" i="17" s="1"/>
  <c r="B43" i="17"/>
  <c r="T46" i="17" s="1"/>
  <c r="AT42" i="17"/>
  <c r="AP42" i="17"/>
  <c r="AG42" i="17"/>
  <c r="AA42" i="17"/>
  <c r="T42" i="17"/>
  <c r="B42" i="17"/>
  <c r="E38" i="17"/>
  <c r="AT37" i="17"/>
  <c r="AP37" i="17"/>
  <c r="AA37" i="17"/>
  <c r="K37" i="17"/>
  <c r="I37" i="17"/>
  <c r="J37" i="17" s="1"/>
  <c r="H37" i="17"/>
  <c r="E37" i="17"/>
  <c r="H36" i="17" s="1"/>
  <c r="I36" i="17" s="1"/>
  <c r="J36" i="17" s="1"/>
  <c r="AT36" i="17"/>
  <c r="AS36" i="17"/>
  <c r="AP36" i="17"/>
  <c r="AA36" i="17"/>
  <c r="E36" i="17"/>
  <c r="AT35" i="17"/>
  <c r="AP35" i="17"/>
  <c r="AA35" i="17"/>
  <c r="J35" i="17"/>
  <c r="I35" i="17"/>
  <c r="H35" i="17"/>
  <c r="E35" i="17"/>
  <c r="AT34" i="17"/>
  <c r="AS34" i="17"/>
  <c r="AP34" i="17"/>
  <c r="AA34" i="17"/>
  <c r="H34" i="17"/>
  <c r="I34" i="17" s="1"/>
  <c r="J34" i="17" s="1"/>
  <c r="E34" i="17"/>
  <c r="AT33" i="17"/>
  <c r="AS33" i="17"/>
  <c r="AP33" i="17"/>
  <c r="AA33" i="17"/>
  <c r="H33" i="17"/>
  <c r="I33" i="17" s="1"/>
  <c r="J33" i="17" s="1"/>
  <c r="E33" i="17"/>
  <c r="AT32" i="17"/>
  <c r="AS32" i="17"/>
  <c r="AP32" i="17"/>
  <c r="AA32" i="17"/>
  <c r="J32" i="17"/>
  <c r="I32" i="17"/>
  <c r="H32" i="17"/>
  <c r="E32" i="17"/>
  <c r="AT31" i="17"/>
  <c r="AP31" i="17"/>
  <c r="AA31" i="17"/>
  <c r="J31" i="17"/>
  <c r="I31" i="17"/>
  <c r="H31" i="17"/>
  <c r="E31" i="17"/>
  <c r="AT30" i="17"/>
  <c r="AS30" i="17"/>
  <c r="AP30" i="17"/>
  <c r="AA30" i="17"/>
  <c r="I30" i="17"/>
  <c r="J30" i="17" s="1"/>
  <c r="H30" i="17"/>
  <c r="E30" i="17"/>
  <c r="H29" i="17" s="1"/>
  <c r="AT29" i="17"/>
  <c r="AP29" i="17"/>
  <c r="AA29" i="17"/>
  <c r="I29" i="17"/>
  <c r="J29" i="17" s="1"/>
  <c r="E29" i="17"/>
  <c r="H28" i="17" s="1"/>
  <c r="I28" i="17" s="1"/>
  <c r="J28" i="17" s="1"/>
  <c r="AT28" i="17"/>
  <c r="AP28" i="17"/>
  <c r="AA28" i="17"/>
  <c r="E28" i="17"/>
  <c r="B28" i="17"/>
  <c r="AS29" i="17" s="1"/>
  <c r="AT27" i="17"/>
  <c r="AS27" i="17"/>
  <c r="AP27" i="17"/>
  <c r="AA27" i="17"/>
  <c r="H27" i="17"/>
  <c r="I27" i="17" s="1"/>
  <c r="J27" i="17" s="1"/>
  <c r="E27" i="17"/>
  <c r="B27" i="17"/>
  <c r="AT26" i="17"/>
  <c r="AS26" i="17"/>
  <c r="AP26" i="17"/>
  <c r="AA26" i="17"/>
  <c r="K26" i="17"/>
  <c r="I26" i="17"/>
  <c r="J26" i="17" s="1"/>
  <c r="H26" i="17"/>
  <c r="B26" i="17"/>
  <c r="AR37" i="17" s="1"/>
  <c r="E148" i="16"/>
  <c r="H147" i="16" s="1"/>
  <c r="I147" i="16" s="1"/>
  <c r="J147" i="16" s="1"/>
  <c r="AW147" i="16"/>
  <c r="AS147" i="16"/>
  <c r="AG147" i="16"/>
  <c r="E147" i="16"/>
  <c r="AW146" i="16"/>
  <c r="AU146" i="16"/>
  <c r="AS146" i="16"/>
  <c r="AG146" i="16"/>
  <c r="J146" i="16"/>
  <c r="H146" i="16"/>
  <c r="I146" i="16" s="1"/>
  <c r="E146" i="16"/>
  <c r="AW145" i="16"/>
  <c r="AV145" i="16"/>
  <c r="AS145" i="16"/>
  <c r="AG145" i="16"/>
  <c r="H145" i="16"/>
  <c r="I145" i="16" s="1"/>
  <c r="J145" i="16" s="1"/>
  <c r="E145" i="16"/>
  <c r="AW144" i="16"/>
  <c r="AS144" i="16"/>
  <c r="AG144" i="16"/>
  <c r="T144" i="16"/>
  <c r="J144" i="16"/>
  <c r="I144" i="16"/>
  <c r="H144" i="16"/>
  <c r="E144" i="16"/>
  <c r="AW143" i="16"/>
  <c r="AS143" i="16"/>
  <c r="AG143" i="16"/>
  <c r="T143" i="16"/>
  <c r="J143" i="16"/>
  <c r="I143" i="16"/>
  <c r="H143" i="16"/>
  <c r="E143" i="16"/>
  <c r="AW142" i="16"/>
  <c r="AV142" i="16"/>
  <c r="AS142" i="16"/>
  <c r="AG142" i="16"/>
  <c r="T142" i="16"/>
  <c r="J142" i="16"/>
  <c r="H142" i="16"/>
  <c r="I142" i="16" s="1"/>
  <c r="E142" i="16"/>
  <c r="AW141" i="16"/>
  <c r="AV141" i="16"/>
  <c r="AS141" i="16"/>
  <c r="AG141" i="16"/>
  <c r="H141" i="16"/>
  <c r="I141" i="16" s="1"/>
  <c r="J141" i="16" s="1"/>
  <c r="E141" i="16"/>
  <c r="AW140" i="16"/>
  <c r="AS140" i="16"/>
  <c r="AG140" i="16"/>
  <c r="T140" i="16"/>
  <c r="R140" i="16"/>
  <c r="K140" i="16"/>
  <c r="L140" i="16" s="1"/>
  <c r="J140" i="16"/>
  <c r="I140" i="16"/>
  <c r="H140" i="16"/>
  <c r="E140" i="16"/>
  <c r="H139" i="16" s="1"/>
  <c r="I139" i="16" s="1"/>
  <c r="J139" i="16" s="1"/>
  <c r="AW139" i="16"/>
  <c r="AU139" i="16"/>
  <c r="AS139" i="16"/>
  <c r="AG139" i="16"/>
  <c r="K139" i="16"/>
  <c r="L139" i="16" s="1"/>
  <c r="E139" i="16"/>
  <c r="H138" i="16" s="1"/>
  <c r="AW138" i="16"/>
  <c r="AU138" i="16"/>
  <c r="AS138" i="16"/>
  <c r="AG138" i="16"/>
  <c r="T138" i="16"/>
  <c r="K138" i="16"/>
  <c r="L138" i="16" s="1"/>
  <c r="I138" i="16"/>
  <c r="J138" i="16" s="1"/>
  <c r="E138" i="16"/>
  <c r="H137" i="16" s="1"/>
  <c r="I137" i="16" s="1"/>
  <c r="J137" i="16" s="1"/>
  <c r="B138" i="16"/>
  <c r="AV144" i="16" s="1"/>
  <c r="AW137" i="16"/>
  <c r="AV137" i="16"/>
  <c r="AU137" i="16"/>
  <c r="AS137" i="16"/>
  <c r="AG137" i="16"/>
  <c r="R137" i="16"/>
  <c r="L137" i="16"/>
  <c r="K137" i="16"/>
  <c r="E137" i="16"/>
  <c r="H136" i="16" s="1"/>
  <c r="I136" i="16" s="1"/>
  <c r="J136" i="16" s="1"/>
  <c r="B137" i="16"/>
  <c r="T146" i="16" s="1"/>
  <c r="AW136" i="16"/>
  <c r="AS136" i="16"/>
  <c r="AG136" i="16"/>
  <c r="O136" i="16"/>
  <c r="P136" i="16" s="1"/>
  <c r="Q136" i="16" s="1"/>
  <c r="S136" i="16" s="1"/>
  <c r="L136" i="16"/>
  <c r="R136" i="16" s="1"/>
  <c r="K136" i="16"/>
  <c r="B136" i="16"/>
  <c r="AU145" i="16" s="1"/>
  <c r="E133" i="16"/>
  <c r="AZ132" i="16"/>
  <c r="AW132" i="16"/>
  <c r="AV132" i="16"/>
  <c r="AS132" i="16"/>
  <c r="AG132" i="16"/>
  <c r="H132" i="16"/>
  <c r="I132" i="16" s="1"/>
  <c r="J132" i="16" s="1"/>
  <c r="E132" i="16"/>
  <c r="AZ131" i="16"/>
  <c r="AW131" i="16"/>
  <c r="AS131" i="16"/>
  <c r="AG131" i="16"/>
  <c r="T131" i="16"/>
  <c r="I131" i="16"/>
  <c r="J131" i="16" s="1"/>
  <c r="H131" i="16"/>
  <c r="E131" i="16"/>
  <c r="AZ130" i="16"/>
  <c r="AW130" i="16"/>
  <c r="AU130" i="16"/>
  <c r="AS130" i="16"/>
  <c r="AG130" i="16"/>
  <c r="T130" i="16"/>
  <c r="K130" i="16"/>
  <c r="L130" i="16" s="1"/>
  <c r="I130" i="16"/>
  <c r="J130" i="16" s="1"/>
  <c r="H130" i="16"/>
  <c r="E130" i="16"/>
  <c r="H129" i="16" s="1"/>
  <c r="I129" i="16" s="1"/>
  <c r="J129" i="16" s="1"/>
  <c r="AZ129" i="16"/>
  <c r="AW129" i="16"/>
  <c r="AS129" i="16"/>
  <c r="AG129" i="16"/>
  <c r="K129" i="16"/>
  <c r="L129" i="16" s="1"/>
  <c r="E129" i="16"/>
  <c r="H128" i="16" s="1"/>
  <c r="I128" i="16" s="1"/>
  <c r="J128" i="16" s="1"/>
  <c r="AZ128" i="16"/>
  <c r="AW128" i="16"/>
  <c r="AU128" i="16"/>
  <c r="AS128" i="16"/>
  <c r="AG128" i="16"/>
  <c r="K128" i="16"/>
  <c r="L128" i="16" s="1"/>
  <c r="E128" i="16"/>
  <c r="H127" i="16" s="1"/>
  <c r="I127" i="16" s="1"/>
  <c r="J127" i="16" s="1"/>
  <c r="AZ127" i="16"/>
  <c r="AW127" i="16"/>
  <c r="AU127" i="16"/>
  <c r="AS127" i="16"/>
  <c r="AG127" i="16"/>
  <c r="K127" i="16"/>
  <c r="L127" i="16" s="1"/>
  <c r="R127" i="16" s="1"/>
  <c r="E127" i="16"/>
  <c r="H126" i="16" s="1"/>
  <c r="I126" i="16" s="1"/>
  <c r="J126" i="16" s="1"/>
  <c r="AZ126" i="16"/>
  <c r="AW126" i="16"/>
  <c r="AU126" i="16"/>
  <c r="AS126" i="16"/>
  <c r="AG126" i="16"/>
  <c r="K126" i="16"/>
  <c r="L126" i="16" s="1"/>
  <c r="E126" i="16"/>
  <c r="AZ125" i="16"/>
  <c r="AW125" i="16"/>
  <c r="AU125" i="16"/>
  <c r="AS125" i="16"/>
  <c r="AG125" i="16"/>
  <c r="H125" i="16"/>
  <c r="I125" i="16" s="1"/>
  <c r="J125" i="16" s="1"/>
  <c r="E125" i="16"/>
  <c r="AZ124" i="16"/>
  <c r="AW124" i="16"/>
  <c r="AU124" i="16"/>
  <c r="AS124" i="16"/>
  <c r="AG124" i="16"/>
  <c r="R124" i="16"/>
  <c r="L124" i="16"/>
  <c r="K124" i="16"/>
  <c r="H124" i="16"/>
  <c r="I124" i="16" s="1"/>
  <c r="J124" i="16" s="1"/>
  <c r="E124" i="16"/>
  <c r="H123" i="16" s="1"/>
  <c r="I123" i="16" s="1"/>
  <c r="J123" i="16" s="1"/>
  <c r="AZ123" i="16"/>
  <c r="AW123" i="16"/>
  <c r="AS123" i="16"/>
  <c r="AG123" i="16"/>
  <c r="T123" i="16"/>
  <c r="E123" i="16"/>
  <c r="B123" i="16"/>
  <c r="AZ122" i="16"/>
  <c r="AW122" i="16"/>
  <c r="AU122" i="16"/>
  <c r="AS122" i="16"/>
  <c r="AG122" i="16"/>
  <c r="K122" i="16"/>
  <c r="L122" i="16" s="1"/>
  <c r="R122" i="16" s="1"/>
  <c r="I122" i="16"/>
  <c r="J122" i="16" s="1"/>
  <c r="H122" i="16"/>
  <c r="E122" i="16"/>
  <c r="H121" i="16" s="1"/>
  <c r="I121" i="16" s="1"/>
  <c r="J121" i="16" s="1"/>
  <c r="P121" i="16" s="1"/>
  <c r="B122" i="16"/>
  <c r="T125" i="16" s="1"/>
  <c r="AZ121" i="16"/>
  <c r="AW121" i="16"/>
  <c r="AS121" i="16"/>
  <c r="AG121" i="16"/>
  <c r="T121" i="16"/>
  <c r="L121" i="16"/>
  <c r="O121" i="16" s="1"/>
  <c r="K121" i="16"/>
  <c r="B121" i="16"/>
  <c r="AU132" i="16" s="1"/>
  <c r="E117" i="16"/>
  <c r="AW116" i="16"/>
  <c r="AV116" i="16"/>
  <c r="AS116" i="16"/>
  <c r="AG116" i="16"/>
  <c r="T116" i="16"/>
  <c r="J116" i="16"/>
  <c r="H116" i="16"/>
  <c r="I116" i="16" s="1"/>
  <c r="E116" i="16"/>
  <c r="AW115" i="16"/>
  <c r="AV115" i="16"/>
  <c r="AS115" i="16"/>
  <c r="AG115" i="16"/>
  <c r="K115" i="16"/>
  <c r="L115" i="16" s="1"/>
  <c r="I115" i="16"/>
  <c r="J115" i="16" s="1"/>
  <c r="H115" i="16"/>
  <c r="E115" i="16"/>
  <c r="H114" i="16" s="1"/>
  <c r="I114" i="16" s="1"/>
  <c r="J114" i="16" s="1"/>
  <c r="AW114" i="16"/>
  <c r="AS114" i="16"/>
  <c r="AG114" i="16"/>
  <c r="T114" i="16"/>
  <c r="K114" i="16"/>
  <c r="L114" i="16" s="1"/>
  <c r="R114" i="16" s="1"/>
  <c r="E114" i="16"/>
  <c r="H113" i="16" s="1"/>
  <c r="I113" i="16" s="1"/>
  <c r="J113" i="16" s="1"/>
  <c r="AW113" i="16"/>
  <c r="AU113" i="16"/>
  <c r="AS113" i="16"/>
  <c r="AG113" i="16"/>
  <c r="E113" i="16"/>
  <c r="H112" i="16" s="1"/>
  <c r="AW112" i="16"/>
  <c r="AU112" i="16"/>
  <c r="AS112" i="16"/>
  <c r="AG112" i="16"/>
  <c r="T112" i="16"/>
  <c r="K112" i="16"/>
  <c r="L112" i="16" s="1"/>
  <c r="I112" i="16"/>
  <c r="J112" i="16" s="1"/>
  <c r="E112" i="16"/>
  <c r="H111" i="16" s="1"/>
  <c r="AW111" i="16"/>
  <c r="AU111" i="16"/>
  <c r="AS111" i="16"/>
  <c r="AG111" i="16"/>
  <c r="K111" i="16"/>
  <c r="L111" i="16" s="1"/>
  <c r="R111" i="16" s="1"/>
  <c r="I111" i="16"/>
  <c r="J111" i="16" s="1"/>
  <c r="E111" i="16"/>
  <c r="H110" i="16" s="1"/>
  <c r="I110" i="16" s="1"/>
  <c r="J110" i="16" s="1"/>
  <c r="AW110" i="16"/>
  <c r="AS110" i="16"/>
  <c r="AG110" i="16"/>
  <c r="T110" i="16"/>
  <c r="K110" i="16"/>
  <c r="L110" i="16" s="1"/>
  <c r="R110" i="16" s="1"/>
  <c r="E110" i="16"/>
  <c r="AW109" i="16"/>
  <c r="AU109" i="16"/>
  <c r="AS109" i="16"/>
  <c r="AG109" i="16"/>
  <c r="H109" i="16"/>
  <c r="I109" i="16" s="1"/>
  <c r="J109" i="16" s="1"/>
  <c r="E109" i="16"/>
  <c r="AW108" i="16"/>
  <c r="AV108" i="16"/>
  <c r="AS108" i="16"/>
  <c r="AG108" i="16"/>
  <c r="T108" i="16"/>
  <c r="L108" i="16"/>
  <c r="K108" i="16"/>
  <c r="H108" i="16"/>
  <c r="I108" i="16" s="1"/>
  <c r="J108" i="16" s="1"/>
  <c r="E108" i="16"/>
  <c r="AW107" i="16"/>
  <c r="AV107" i="16"/>
  <c r="AU107" i="16"/>
  <c r="AS107" i="16"/>
  <c r="AG107" i="16"/>
  <c r="R107" i="16"/>
  <c r="L107" i="16"/>
  <c r="K107" i="16"/>
  <c r="J107" i="16"/>
  <c r="H107" i="16"/>
  <c r="I107" i="16" s="1"/>
  <c r="E107" i="16"/>
  <c r="H106" i="16" s="1"/>
  <c r="I106" i="16" s="1"/>
  <c r="J106" i="16" s="1"/>
  <c r="B107" i="16"/>
  <c r="AV111" i="16" s="1"/>
  <c r="AW106" i="16"/>
  <c r="AS106" i="16"/>
  <c r="AG106" i="16"/>
  <c r="L106" i="16"/>
  <c r="R106" i="16" s="1"/>
  <c r="K106" i="16"/>
  <c r="E106" i="16"/>
  <c r="B106" i="16"/>
  <c r="T115" i="16" s="1"/>
  <c r="AW105" i="16"/>
  <c r="AV105" i="16"/>
  <c r="AS105" i="16"/>
  <c r="AG105" i="16"/>
  <c r="T105" i="16"/>
  <c r="L105" i="16"/>
  <c r="R105" i="16" s="1"/>
  <c r="K105" i="16"/>
  <c r="J105" i="16"/>
  <c r="H105" i="16"/>
  <c r="I105" i="16" s="1"/>
  <c r="B105" i="16"/>
  <c r="AU115" i="16" s="1"/>
  <c r="E101" i="16"/>
  <c r="AM100" i="16"/>
  <c r="AL100" i="16"/>
  <c r="AK100" i="16"/>
  <c r="H100" i="16"/>
  <c r="I100" i="16" s="1"/>
  <c r="J100" i="16" s="1"/>
  <c r="E100" i="16"/>
  <c r="AM99" i="16"/>
  <c r="R99" i="16"/>
  <c r="K99" i="16"/>
  <c r="L99" i="16" s="1"/>
  <c r="I99" i="16"/>
  <c r="J99" i="16" s="1"/>
  <c r="H99" i="16"/>
  <c r="E99" i="16"/>
  <c r="H98" i="16" s="1"/>
  <c r="I98" i="16" s="1"/>
  <c r="J98" i="16" s="1"/>
  <c r="AM98" i="16"/>
  <c r="K98" i="16"/>
  <c r="L98" i="16" s="1"/>
  <c r="R98" i="16" s="1"/>
  <c r="E98" i="16"/>
  <c r="H97" i="16" s="1"/>
  <c r="I97" i="16" s="1"/>
  <c r="J97" i="16" s="1"/>
  <c r="AM97" i="16"/>
  <c r="AK97" i="16"/>
  <c r="E97" i="16"/>
  <c r="H96" i="16" s="1"/>
  <c r="I96" i="16" s="1"/>
  <c r="J96" i="16" s="1"/>
  <c r="AM96" i="16"/>
  <c r="AK96" i="16"/>
  <c r="E96" i="16"/>
  <c r="H95" i="16" s="1"/>
  <c r="AM95" i="16"/>
  <c r="AK95" i="16"/>
  <c r="I95" i="16"/>
  <c r="J95" i="16" s="1"/>
  <c r="E95" i="16"/>
  <c r="H94" i="16" s="1"/>
  <c r="I94" i="16" s="1"/>
  <c r="J94" i="16" s="1"/>
  <c r="AM94" i="16"/>
  <c r="AK94" i="16"/>
  <c r="T94" i="16"/>
  <c r="K94" i="16"/>
  <c r="L94" i="16" s="1"/>
  <c r="E94" i="16"/>
  <c r="AM93" i="16"/>
  <c r="AK93" i="16"/>
  <c r="H93" i="16"/>
  <c r="I93" i="16" s="1"/>
  <c r="J93" i="16" s="1"/>
  <c r="E93" i="16"/>
  <c r="AM92" i="16"/>
  <c r="AL92" i="16"/>
  <c r="T92" i="16"/>
  <c r="J92" i="16"/>
  <c r="H92" i="16"/>
  <c r="I92" i="16" s="1"/>
  <c r="E92" i="16"/>
  <c r="H91" i="16" s="1"/>
  <c r="I91" i="16" s="1"/>
  <c r="J91" i="16" s="1"/>
  <c r="AM91" i="16"/>
  <c r="T91" i="16"/>
  <c r="E91" i="16"/>
  <c r="H90" i="16" s="1"/>
  <c r="I90" i="16" s="1"/>
  <c r="J90" i="16" s="1"/>
  <c r="B91" i="16"/>
  <c r="AL93" i="16" s="1"/>
  <c r="AM90" i="16"/>
  <c r="AL90" i="16"/>
  <c r="AK90" i="16"/>
  <c r="E90" i="16"/>
  <c r="B90" i="16"/>
  <c r="T95" i="16" s="1"/>
  <c r="AM89" i="16"/>
  <c r="AL89" i="16"/>
  <c r="T89" i="16"/>
  <c r="H89" i="16"/>
  <c r="I89" i="16" s="1"/>
  <c r="J89" i="16" s="1"/>
  <c r="B89" i="16"/>
  <c r="K91" i="16" s="1"/>
  <c r="L91" i="16" s="1"/>
  <c r="E85" i="16"/>
  <c r="AT84" i="16"/>
  <c r="AS84" i="16"/>
  <c r="AP84" i="16"/>
  <c r="AA84" i="16"/>
  <c r="H84" i="16"/>
  <c r="I84" i="16" s="1"/>
  <c r="J84" i="16" s="1"/>
  <c r="E84" i="16"/>
  <c r="AT83" i="16"/>
  <c r="AP83" i="16"/>
  <c r="AA83" i="16"/>
  <c r="T83" i="16"/>
  <c r="K83" i="16"/>
  <c r="L83" i="16" s="1"/>
  <c r="J83" i="16"/>
  <c r="I83" i="16"/>
  <c r="H83" i="16"/>
  <c r="E83" i="16"/>
  <c r="AT82" i="16"/>
  <c r="AR82" i="16"/>
  <c r="AP82" i="16"/>
  <c r="AA82" i="16"/>
  <c r="I82" i="16"/>
  <c r="J82" i="16" s="1"/>
  <c r="H82" i="16"/>
  <c r="E82" i="16"/>
  <c r="H81" i="16" s="1"/>
  <c r="AT81" i="16"/>
  <c r="AR81" i="16"/>
  <c r="AP81" i="16"/>
  <c r="AA81" i="16"/>
  <c r="T81" i="16"/>
  <c r="K81" i="16"/>
  <c r="L81" i="16" s="1"/>
  <c r="I81" i="16"/>
  <c r="J81" i="16" s="1"/>
  <c r="E81" i="16"/>
  <c r="H80" i="16" s="1"/>
  <c r="AT80" i="16"/>
  <c r="AR80" i="16"/>
  <c r="AP80" i="16"/>
  <c r="AA80" i="16"/>
  <c r="K80" i="16"/>
  <c r="L80" i="16" s="1"/>
  <c r="R80" i="16" s="1"/>
  <c r="I80" i="16"/>
  <c r="J80" i="16" s="1"/>
  <c r="E80" i="16"/>
  <c r="H79" i="16" s="1"/>
  <c r="I79" i="16" s="1"/>
  <c r="J79" i="16" s="1"/>
  <c r="AT79" i="16"/>
  <c r="AP79" i="16"/>
  <c r="AA79" i="16"/>
  <c r="K79" i="16"/>
  <c r="L79" i="16" s="1"/>
  <c r="R79" i="16" s="1"/>
  <c r="E79" i="16"/>
  <c r="AT78" i="16"/>
  <c r="AR78" i="16"/>
  <c r="AP78" i="16"/>
  <c r="AA78" i="16"/>
  <c r="I78" i="16"/>
  <c r="J78" i="16" s="1"/>
  <c r="H78" i="16"/>
  <c r="E78" i="16"/>
  <c r="H77" i="16" s="1"/>
  <c r="I77" i="16" s="1"/>
  <c r="J77" i="16" s="1"/>
  <c r="AT77" i="16"/>
  <c r="AR77" i="16"/>
  <c r="AP77" i="16"/>
  <c r="AA77" i="16"/>
  <c r="T77" i="16"/>
  <c r="E77" i="16"/>
  <c r="AT76" i="16"/>
  <c r="AS76" i="16"/>
  <c r="AR76" i="16"/>
  <c r="AP76" i="16"/>
  <c r="AA76" i="16"/>
  <c r="T76" i="16"/>
  <c r="H76" i="16"/>
  <c r="I76" i="16" s="1"/>
  <c r="J76" i="16" s="1"/>
  <c r="E76" i="16"/>
  <c r="H75" i="16" s="1"/>
  <c r="I75" i="16" s="1"/>
  <c r="J75" i="16" s="1"/>
  <c r="AT75" i="16"/>
  <c r="AP75" i="16"/>
  <c r="AA75" i="16"/>
  <c r="T75" i="16"/>
  <c r="R75" i="16"/>
  <c r="L75" i="16"/>
  <c r="K75" i="16"/>
  <c r="E75" i="16"/>
  <c r="B75" i="16"/>
  <c r="AS80" i="16" s="1"/>
  <c r="AT74" i="16"/>
  <c r="AR74" i="16"/>
  <c r="AP74" i="16"/>
  <c r="AA74" i="16"/>
  <c r="T74" i="16"/>
  <c r="K74" i="16"/>
  <c r="L74" i="16" s="1"/>
  <c r="I74" i="16"/>
  <c r="J74" i="16" s="1"/>
  <c r="H74" i="16"/>
  <c r="E74" i="16"/>
  <c r="H73" i="16" s="1"/>
  <c r="I73" i="16" s="1"/>
  <c r="J73" i="16" s="1"/>
  <c r="B74" i="16"/>
  <c r="T84" i="16" s="1"/>
  <c r="AT73" i="16"/>
  <c r="AS73" i="16"/>
  <c r="AP73" i="16"/>
  <c r="AA73" i="16"/>
  <c r="T73" i="16"/>
  <c r="B73" i="16"/>
  <c r="AR84" i="16" s="1"/>
  <c r="E70" i="16"/>
  <c r="H69" i="16" s="1"/>
  <c r="I69" i="16" s="1"/>
  <c r="J69" i="16" s="1"/>
  <c r="AT69" i="16"/>
  <c r="AP69" i="16"/>
  <c r="AA69" i="16"/>
  <c r="T69" i="16"/>
  <c r="L69" i="16"/>
  <c r="K69" i="16"/>
  <c r="E69" i="16"/>
  <c r="AT68" i="16"/>
  <c r="AS68" i="16"/>
  <c r="AP68" i="16"/>
  <c r="AA68" i="16"/>
  <c r="T68" i="16"/>
  <c r="I68" i="16"/>
  <c r="J68" i="16" s="1"/>
  <c r="H68" i="16"/>
  <c r="E68" i="16"/>
  <c r="H67" i="16" s="1"/>
  <c r="I67" i="16" s="1"/>
  <c r="J67" i="16" s="1"/>
  <c r="AT67" i="16"/>
  <c r="AR67" i="16"/>
  <c r="AP67" i="16"/>
  <c r="AA67" i="16"/>
  <c r="K67" i="16"/>
  <c r="L67" i="16" s="1"/>
  <c r="R67" i="16" s="1"/>
  <c r="E67" i="16"/>
  <c r="H66" i="16" s="1"/>
  <c r="I66" i="16" s="1"/>
  <c r="J66" i="16" s="1"/>
  <c r="AT66" i="16"/>
  <c r="AP66" i="16"/>
  <c r="AA66" i="16"/>
  <c r="K66" i="16"/>
  <c r="L66" i="16" s="1"/>
  <c r="E66" i="16"/>
  <c r="H65" i="16" s="1"/>
  <c r="I65" i="16" s="1"/>
  <c r="J65" i="16" s="1"/>
  <c r="AT65" i="16"/>
  <c r="AP65" i="16"/>
  <c r="AA65" i="16"/>
  <c r="E65" i="16"/>
  <c r="H64" i="16" s="1"/>
  <c r="I64" i="16" s="1"/>
  <c r="J64" i="16" s="1"/>
  <c r="AT64" i="16"/>
  <c r="AR64" i="16"/>
  <c r="AP64" i="16"/>
  <c r="AA64" i="16"/>
  <c r="E64" i="16"/>
  <c r="H63" i="16" s="1"/>
  <c r="I63" i="16" s="1"/>
  <c r="J63" i="16" s="1"/>
  <c r="AT63" i="16"/>
  <c r="AR63" i="16"/>
  <c r="AP63" i="16"/>
  <c r="AA63" i="16"/>
  <c r="K63" i="16"/>
  <c r="L63" i="16" s="1"/>
  <c r="R63" i="16" s="1"/>
  <c r="E63" i="16"/>
  <c r="H62" i="16" s="1"/>
  <c r="I62" i="16" s="1"/>
  <c r="J62" i="16" s="1"/>
  <c r="AT62" i="16"/>
  <c r="AP62" i="16"/>
  <c r="AA62" i="16"/>
  <c r="L62" i="16"/>
  <c r="E62" i="16"/>
  <c r="AT61" i="16"/>
  <c r="AP61" i="16"/>
  <c r="AA61" i="16"/>
  <c r="T61" i="16"/>
  <c r="H61" i="16"/>
  <c r="I61" i="16" s="1"/>
  <c r="J61" i="16" s="1"/>
  <c r="E61" i="16"/>
  <c r="AT60" i="16"/>
  <c r="AS60" i="16"/>
  <c r="AP60" i="16"/>
  <c r="AA60" i="16"/>
  <c r="T60" i="16"/>
  <c r="J60" i="16"/>
  <c r="H60" i="16"/>
  <c r="I60" i="16" s="1"/>
  <c r="E60" i="16"/>
  <c r="B60" i="16"/>
  <c r="AS59" i="16" s="1"/>
  <c r="AT59" i="16"/>
  <c r="AR59" i="16"/>
  <c r="AP59" i="16"/>
  <c r="AA59" i="16"/>
  <c r="K59" i="16"/>
  <c r="L59" i="16" s="1"/>
  <c r="R59" i="16" s="1"/>
  <c r="I59" i="16"/>
  <c r="J59" i="16" s="1"/>
  <c r="H59" i="16"/>
  <c r="E59" i="16"/>
  <c r="H58" i="16" s="1"/>
  <c r="I58" i="16" s="1"/>
  <c r="J58" i="16" s="1"/>
  <c r="B59" i="16"/>
  <c r="T64" i="16" s="1"/>
  <c r="AT58" i="16"/>
  <c r="AP58" i="16"/>
  <c r="AA58" i="16"/>
  <c r="T58" i="16"/>
  <c r="R58" i="16"/>
  <c r="P58" i="16"/>
  <c r="Q58" i="16" s="1"/>
  <c r="S58" i="16" s="1"/>
  <c r="U58" i="16" s="1"/>
  <c r="L58" i="16"/>
  <c r="O58" i="16" s="1"/>
  <c r="K58" i="16"/>
  <c r="B58" i="16"/>
  <c r="K62" i="16" s="1"/>
  <c r="E54" i="16"/>
  <c r="H53" i="16" s="1"/>
  <c r="AT53" i="16"/>
  <c r="AS53" i="16"/>
  <c r="AP53" i="16"/>
  <c r="AG53" i="16"/>
  <c r="AA53" i="16"/>
  <c r="K53" i="16"/>
  <c r="L53" i="16" s="1"/>
  <c r="I53" i="16"/>
  <c r="J53" i="16" s="1"/>
  <c r="E53" i="16"/>
  <c r="H52" i="16" s="1"/>
  <c r="I52" i="16" s="1"/>
  <c r="J52" i="16" s="1"/>
  <c r="AT52" i="16"/>
  <c r="AR52" i="16"/>
  <c r="AP52" i="16"/>
  <c r="AG52" i="16"/>
  <c r="AA52" i="16"/>
  <c r="R52" i="16"/>
  <c r="K52" i="16"/>
  <c r="L52" i="16" s="1"/>
  <c r="E52" i="16"/>
  <c r="AT51" i="16"/>
  <c r="AP51" i="16"/>
  <c r="AG51" i="16"/>
  <c r="AA51" i="16"/>
  <c r="T51" i="16"/>
  <c r="H51" i="16"/>
  <c r="I51" i="16" s="1"/>
  <c r="J51" i="16" s="1"/>
  <c r="E51" i="16"/>
  <c r="H50" i="16" s="1"/>
  <c r="I50" i="16" s="1"/>
  <c r="J50" i="16" s="1"/>
  <c r="AT50" i="16"/>
  <c r="AS50" i="16"/>
  <c r="AP50" i="16"/>
  <c r="AG50" i="16"/>
  <c r="AA50" i="16"/>
  <c r="T50" i="16"/>
  <c r="K50" i="16"/>
  <c r="L50" i="16" s="1"/>
  <c r="E50" i="16"/>
  <c r="H49" i="16" s="1"/>
  <c r="I49" i="16" s="1"/>
  <c r="AT49" i="16"/>
  <c r="AR49" i="16"/>
  <c r="AP49" i="16"/>
  <c r="AG49" i="16"/>
  <c r="AA49" i="16"/>
  <c r="J49" i="16"/>
  <c r="E49" i="16"/>
  <c r="H48" i="16" s="1"/>
  <c r="I48" i="16" s="1"/>
  <c r="J48" i="16" s="1"/>
  <c r="AT48" i="16"/>
  <c r="AP48" i="16"/>
  <c r="AG48" i="16"/>
  <c r="AA48" i="16"/>
  <c r="E48" i="16"/>
  <c r="AT47" i="16"/>
  <c r="AR47" i="16"/>
  <c r="AP47" i="16"/>
  <c r="AG47" i="16"/>
  <c r="AA47" i="16"/>
  <c r="T47" i="16"/>
  <c r="H47" i="16"/>
  <c r="I47" i="16" s="1"/>
  <c r="J47" i="16" s="1"/>
  <c r="E47" i="16"/>
  <c r="AT46" i="16"/>
  <c r="AS46" i="16"/>
  <c r="AP46" i="16"/>
  <c r="AG46" i="16"/>
  <c r="AA46" i="16"/>
  <c r="J46" i="16"/>
  <c r="H46" i="16"/>
  <c r="I46" i="16" s="1"/>
  <c r="E46" i="16"/>
  <c r="H45" i="16" s="1"/>
  <c r="I45" i="16" s="1"/>
  <c r="J45" i="16" s="1"/>
  <c r="AT45" i="16"/>
  <c r="AP45" i="16"/>
  <c r="AG45" i="16"/>
  <c r="AA45" i="16"/>
  <c r="E45" i="16"/>
  <c r="AT44" i="16"/>
  <c r="AR44" i="16"/>
  <c r="AP44" i="16"/>
  <c r="AG44" i="16"/>
  <c r="AA44" i="16"/>
  <c r="T44" i="16"/>
  <c r="J44" i="16"/>
  <c r="H44" i="16"/>
  <c r="I44" i="16" s="1"/>
  <c r="E44" i="16"/>
  <c r="B44" i="16"/>
  <c r="AS52" i="16" s="1"/>
  <c r="AT43" i="16"/>
  <c r="AR43" i="16"/>
  <c r="AP43" i="16"/>
  <c r="AG43" i="16"/>
  <c r="AA43" i="16"/>
  <c r="R43" i="16"/>
  <c r="L43" i="16"/>
  <c r="K43" i="16"/>
  <c r="J43" i="16"/>
  <c r="H43" i="16"/>
  <c r="I43" i="16" s="1"/>
  <c r="E43" i="16"/>
  <c r="H42" i="16" s="1"/>
  <c r="I42" i="16" s="1"/>
  <c r="J42" i="16" s="1"/>
  <c r="B43" i="16"/>
  <c r="T53" i="16" s="1"/>
  <c r="AT42" i="16"/>
  <c r="AP42" i="16"/>
  <c r="AG42" i="16"/>
  <c r="AA42" i="16"/>
  <c r="T42" i="16"/>
  <c r="B42" i="16"/>
  <c r="AR46" i="16" s="1"/>
  <c r="E38" i="16"/>
  <c r="H37" i="16" s="1"/>
  <c r="I37" i="16" s="1"/>
  <c r="AT37" i="16"/>
  <c r="AS37" i="16"/>
  <c r="AP37" i="16"/>
  <c r="AA37" i="16"/>
  <c r="J37" i="16"/>
  <c r="E37" i="16"/>
  <c r="AT36" i="16"/>
  <c r="AS36" i="16"/>
  <c r="AP36" i="16"/>
  <c r="AA36" i="16"/>
  <c r="R36" i="16"/>
  <c r="K36" i="16"/>
  <c r="L36" i="16" s="1"/>
  <c r="I36" i="16"/>
  <c r="J36" i="16" s="1"/>
  <c r="H36" i="16"/>
  <c r="E36" i="16"/>
  <c r="H35" i="16" s="1"/>
  <c r="I35" i="16" s="1"/>
  <c r="J35" i="16" s="1"/>
  <c r="AT35" i="16"/>
  <c r="AP35" i="16"/>
  <c r="AA35" i="16"/>
  <c r="E35" i="16"/>
  <c r="AT34" i="16"/>
  <c r="AR34" i="16"/>
  <c r="AP34" i="16"/>
  <c r="AA34" i="16"/>
  <c r="I34" i="16"/>
  <c r="J34" i="16" s="1"/>
  <c r="H34" i="16"/>
  <c r="E34" i="16"/>
  <c r="H33" i="16" s="1"/>
  <c r="I33" i="16" s="1"/>
  <c r="J33" i="16" s="1"/>
  <c r="AT33" i="16"/>
  <c r="AR33" i="16"/>
  <c r="AP33" i="16"/>
  <c r="AA33" i="16"/>
  <c r="K33" i="16"/>
  <c r="L33" i="16" s="1"/>
  <c r="R33" i="16" s="1"/>
  <c r="E33" i="16"/>
  <c r="H32" i="16" s="1"/>
  <c r="I32" i="16" s="1"/>
  <c r="J32" i="16" s="1"/>
  <c r="AT32" i="16"/>
  <c r="AS32" i="16"/>
  <c r="AP32" i="16"/>
  <c r="AA32" i="16"/>
  <c r="K32" i="16"/>
  <c r="L32" i="16" s="1"/>
  <c r="E32" i="16"/>
  <c r="H31" i="16" s="1"/>
  <c r="I31" i="16" s="1"/>
  <c r="J31" i="16" s="1"/>
  <c r="AT31" i="16"/>
  <c r="AP31" i="16"/>
  <c r="AA31" i="16"/>
  <c r="E31" i="16"/>
  <c r="AT30" i="16"/>
  <c r="AR30" i="16"/>
  <c r="AP30" i="16"/>
  <c r="AA30" i="16"/>
  <c r="J30" i="16"/>
  <c r="H30" i="16"/>
  <c r="I30" i="16" s="1"/>
  <c r="E30" i="16"/>
  <c r="AT29" i="16"/>
  <c r="AS29" i="16"/>
  <c r="AP29" i="16"/>
  <c r="AA29" i="16"/>
  <c r="H29" i="16"/>
  <c r="I29" i="16" s="1"/>
  <c r="J29" i="16" s="1"/>
  <c r="E29" i="16"/>
  <c r="AT28" i="16"/>
  <c r="AP28" i="16"/>
  <c r="AA28" i="16"/>
  <c r="T28" i="16"/>
  <c r="J28" i="16"/>
  <c r="I28" i="16"/>
  <c r="H28" i="16"/>
  <c r="E28" i="16"/>
  <c r="B28" i="16"/>
  <c r="AS28" i="16" s="1"/>
  <c r="AT27" i="16"/>
  <c r="AR27" i="16"/>
  <c r="AP27" i="16"/>
  <c r="AA27" i="16"/>
  <c r="T27" i="16"/>
  <c r="H27" i="16"/>
  <c r="I27" i="16" s="1"/>
  <c r="J27" i="16" s="1"/>
  <c r="E27" i="16"/>
  <c r="H26" i="16" s="1"/>
  <c r="I26" i="16" s="1"/>
  <c r="J26" i="16" s="1"/>
  <c r="B27" i="16"/>
  <c r="T34" i="16" s="1"/>
  <c r="AT26" i="16"/>
  <c r="AS26" i="16"/>
  <c r="AP26" i="16"/>
  <c r="AA26" i="16"/>
  <c r="T26" i="16"/>
  <c r="B26" i="16"/>
  <c r="AR29" i="16" s="1"/>
  <c r="E148" i="14"/>
  <c r="H147" i="14" s="1"/>
  <c r="I147" i="14" s="1"/>
  <c r="J147" i="14" s="1"/>
  <c r="AW147" i="14"/>
  <c r="AS147" i="14"/>
  <c r="AG147" i="14"/>
  <c r="T147" i="14"/>
  <c r="E147" i="14"/>
  <c r="AW146" i="14"/>
  <c r="AS146" i="14"/>
  <c r="AG146" i="14"/>
  <c r="T146" i="14"/>
  <c r="I146" i="14"/>
  <c r="J146" i="14" s="1"/>
  <c r="H146" i="14"/>
  <c r="E146" i="14"/>
  <c r="H145" i="14" s="1"/>
  <c r="AW145" i="14"/>
  <c r="AU145" i="14"/>
  <c r="AS145" i="14"/>
  <c r="AG145" i="14"/>
  <c r="K145" i="14"/>
  <c r="L145" i="14" s="1"/>
  <c r="I145" i="14"/>
  <c r="J145" i="14" s="1"/>
  <c r="E145" i="14"/>
  <c r="H144" i="14" s="1"/>
  <c r="I144" i="14" s="1"/>
  <c r="J144" i="14" s="1"/>
  <c r="AW144" i="14"/>
  <c r="AS144" i="14"/>
  <c r="AG144" i="14"/>
  <c r="K144" i="14"/>
  <c r="L144" i="14" s="1"/>
  <c r="R144" i="14" s="1"/>
  <c r="E144" i="14"/>
  <c r="AW143" i="14"/>
  <c r="AS143" i="14"/>
  <c r="AG143" i="14"/>
  <c r="I143" i="14"/>
  <c r="J143" i="14" s="1"/>
  <c r="H143" i="14"/>
  <c r="E143" i="14"/>
  <c r="AW142" i="14"/>
  <c r="AU142" i="14"/>
  <c r="AS142" i="14"/>
  <c r="AG142" i="14"/>
  <c r="I142" i="14"/>
  <c r="J142" i="14" s="1"/>
  <c r="H142" i="14"/>
  <c r="E142" i="14"/>
  <c r="H141" i="14" s="1"/>
  <c r="I141" i="14" s="1"/>
  <c r="J141" i="14" s="1"/>
  <c r="AW141" i="14"/>
  <c r="AU141" i="14"/>
  <c r="AS141" i="14"/>
  <c r="AG141" i="14"/>
  <c r="K141" i="14"/>
  <c r="L141" i="14" s="1"/>
  <c r="E141" i="14"/>
  <c r="H140" i="14" s="1"/>
  <c r="I140" i="14" s="1"/>
  <c r="AW140" i="14"/>
  <c r="AS140" i="14"/>
  <c r="AG140" i="14"/>
  <c r="L140" i="14"/>
  <c r="J140" i="14"/>
  <c r="E140" i="14"/>
  <c r="AW139" i="14"/>
  <c r="AS139" i="14"/>
  <c r="AG139" i="14"/>
  <c r="T139" i="14"/>
  <c r="H139" i="14"/>
  <c r="I139" i="14" s="1"/>
  <c r="J139" i="14" s="1"/>
  <c r="E139" i="14"/>
  <c r="AW138" i="14"/>
  <c r="AV138" i="14"/>
  <c r="AS138" i="14"/>
  <c r="AG138" i="14"/>
  <c r="T138" i="14"/>
  <c r="J138" i="14"/>
  <c r="H138" i="14"/>
  <c r="I138" i="14" s="1"/>
  <c r="E138" i="14"/>
  <c r="B138" i="14"/>
  <c r="AV146" i="14" s="1"/>
  <c r="AW137" i="14"/>
  <c r="AU137" i="14"/>
  <c r="AS137" i="14"/>
  <c r="AG137" i="14"/>
  <c r="K137" i="14"/>
  <c r="L137" i="14" s="1"/>
  <c r="R137" i="14" s="1"/>
  <c r="I137" i="14"/>
  <c r="J137" i="14" s="1"/>
  <c r="H137" i="14"/>
  <c r="E137" i="14"/>
  <c r="H136" i="14" s="1"/>
  <c r="I136" i="14" s="1"/>
  <c r="J136" i="14" s="1"/>
  <c r="B137" i="14"/>
  <c r="T142" i="14" s="1"/>
  <c r="AW136" i="14"/>
  <c r="AS136" i="14"/>
  <c r="AG136" i="14"/>
  <c r="T136" i="14"/>
  <c r="L136" i="14"/>
  <c r="O136" i="14" s="1"/>
  <c r="K136" i="14"/>
  <c r="B136" i="14"/>
  <c r="K140" i="14" s="1"/>
  <c r="E133" i="14"/>
  <c r="AZ132" i="14"/>
  <c r="AW132" i="14"/>
  <c r="AU132" i="14"/>
  <c r="AS132" i="14"/>
  <c r="AG132" i="14"/>
  <c r="I132" i="14"/>
  <c r="J132" i="14" s="1"/>
  <c r="H132" i="14"/>
  <c r="E132" i="14"/>
  <c r="H131" i="14" s="1"/>
  <c r="I131" i="14" s="1"/>
  <c r="J131" i="14" s="1"/>
  <c r="AZ131" i="14"/>
  <c r="AW131" i="14"/>
  <c r="AS131" i="14"/>
  <c r="AG131" i="14"/>
  <c r="E131" i="14"/>
  <c r="AZ130" i="14"/>
  <c r="AW130" i="14"/>
  <c r="AV130" i="14"/>
  <c r="AS130" i="14"/>
  <c r="AG130" i="14"/>
  <c r="H130" i="14"/>
  <c r="I130" i="14" s="1"/>
  <c r="J130" i="14" s="1"/>
  <c r="E130" i="14"/>
  <c r="AZ129" i="14"/>
  <c r="AW129" i="14"/>
  <c r="AV129" i="14"/>
  <c r="AS129" i="14"/>
  <c r="AG129" i="14"/>
  <c r="H129" i="14"/>
  <c r="I129" i="14" s="1"/>
  <c r="J129" i="14" s="1"/>
  <c r="E129" i="14"/>
  <c r="H128" i="14" s="1"/>
  <c r="I128" i="14" s="1"/>
  <c r="J128" i="14" s="1"/>
  <c r="AZ128" i="14"/>
  <c r="AW128" i="14"/>
  <c r="AS128" i="14"/>
  <c r="AG128" i="14"/>
  <c r="T128" i="14"/>
  <c r="E128" i="14"/>
  <c r="AZ127" i="14"/>
  <c r="AW127" i="14"/>
  <c r="AV127" i="14"/>
  <c r="AS127" i="14"/>
  <c r="AG127" i="14"/>
  <c r="H127" i="14"/>
  <c r="I127" i="14" s="1"/>
  <c r="J127" i="14" s="1"/>
  <c r="E127" i="14"/>
  <c r="H126" i="14" s="1"/>
  <c r="I126" i="14" s="1"/>
  <c r="J126" i="14" s="1"/>
  <c r="AZ126" i="14"/>
  <c r="AW126" i="14"/>
  <c r="AS126" i="14"/>
  <c r="AG126" i="14"/>
  <c r="T126" i="14"/>
  <c r="E126" i="14"/>
  <c r="AZ125" i="14"/>
  <c r="AW125" i="14"/>
  <c r="AV125" i="14"/>
  <c r="AS125" i="14"/>
  <c r="AG125" i="14"/>
  <c r="T125" i="14"/>
  <c r="I125" i="14"/>
  <c r="J125" i="14" s="1"/>
  <c r="H125" i="14"/>
  <c r="E125" i="14"/>
  <c r="H124" i="14" s="1"/>
  <c r="I124" i="14" s="1"/>
  <c r="J124" i="14" s="1"/>
  <c r="AZ124" i="14"/>
  <c r="AW124" i="14"/>
  <c r="AS124" i="14"/>
  <c r="AG124" i="14"/>
  <c r="E124" i="14"/>
  <c r="H123" i="14" s="1"/>
  <c r="I123" i="14" s="1"/>
  <c r="J123" i="14" s="1"/>
  <c r="AZ123" i="14"/>
  <c r="AW123" i="14"/>
  <c r="AS123" i="14"/>
  <c r="AG123" i="14"/>
  <c r="T123" i="14"/>
  <c r="E123" i="14"/>
  <c r="B123" i="14"/>
  <c r="AV124" i="14" s="1"/>
  <c r="AZ122" i="14"/>
  <c r="AW122" i="14"/>
  <c r="AV122" i="14"/>
  <c r="AS122" i="14"/>
  <c r="AG122" i="14"/>
  <c r="H122" i="14"/>
  <c r="I122" i="14" s="1"/>
  <c r="J122" i="14" s="1"/>
  <c r="E122" i="14"/>
  <c r="B122" i="14"/>
  <c r="AZ121" i="14"/>
  <c r="AW121" i="14"/>
  <c r="AV121" i="14"/>
  <c r="AS121" i="14"/>
  <c r="AG121" i="14"/>
  <c r="H121" i="14"/>
  <c r="I121" i="14" s="1"/>
  <c r="J121" i="14" s="1"/>
  <c r="B121" i="14"/>
  <c r="K124" i="14" s="1"/>
  <c r="L124" i="14" s="1"/>
  <c r="E117" i="14"/>
  <c r="AW116" i="14"/>
  <c r="AV116" i="14"/>
  <c r="AS116" i="14"/>
  <c r="AG116" i="14"/>
  <c r="K116" i="14"/>
  <c r="J116" i="14"/>
  <c r="H116" i="14"/>
  <c r="I116" i="14" s="1"/>
  <c r="E116" i="14"/>
  <c r="AW115" i="14"/>
  <c r="AU115" i="14"/>
  <c r="AS115" i="14"/>
  <c r="AG115" i="14"/>
  <c r="K115" i="14"/>
  <c r="H115" i="14"/>
  <c r="I115" i="14" s="1"/>
  <c r="J115" i="14" s="1"/>
  <c r="E115" i="14"/>
  <c r="AW114" i="14"/>
  <c r="AU114" i="14"/>
  <c r="AS114" i="14"/>
  <c r="AG114" i="14"/>
  <c r="H114" i="14"/>
  <c r="I114" i="14" s="1"/>
  <c r="J114" i="14" s="1"/>
  <c r="E114" i="14"/>
  <c r="AW113" i="14"/>
  <c r="AV113" i="14"/>
  <c r="AU113" i="14"/>
  <c r="AS113" i="14"/>
  <c r="AG113" i="14"/>
  <c r="K113" i="14"/>
  <c r="H113" i="14"/>
  <c r="I113" i="14" s="1"/>
  <c r="J113" i="14" s="1"/>
  <c r="E113" i="14"/>
  <c r="H112" i="14" s="1"/>
  <c r="I112" i="14" s="1"/>
  <c r="J112" i="14" s="1"/>
  <c r="AW112" i="14"/>
  <c r="AU112" i="14"/>
  <c r="AS112" i="14"/>
  <c r="AG112" i="14"/>
  <c r="K112" i="14"/>
  <c r="E112" i="14"/>
  <c r="H111" i="14" s="1"/>
  <c r="I111" i="14" s="1"/>
  <c r="J111" i="14" s="1"/>
  <c r="AW111" i="14"/>
  <c r="AV111" i="14"/>
  <c r="AS111" i="14"/>
  <c r="AG111" i="14"/>
  <c r="K111" i="14"/>
  <c r="E111" i="14"/>
  <c r="AW110" i="14"/>
  <c r="AU110" i="14"/>
  <c r="AS110" i="14"/>
  <c r="AG110" i="14"/>
  <c r="J110" i="14"/>
  <c r="I110" i="14"/>
  <c r="H110" i="14"/>
  <c r="E110" i="14"/>
  <c r="AW109" i="14"/>
  <c r="AV109" i="14"/>
  <c r="AU109" i="14"/>
  <c r="AS109" i="14"/>
  <c r="AG109" i="14"/>
  <c r="K109" i="14"/>
  <c r="I109" i="14"/>
  <c r="J109" i="14" s="1"/>
  <c r="H109" i="14"/>
  <c r="E109" i="14"/>
  <c r="AW108" i="14"/>
  <c r="AV108" i="14"/>
  <c r="AU108" i="14"/>
  <c r="AS108" i="14"/>
  <c r="AG108" i="14"/>
  <c r="K108" i="14"/>
  <c r="H108" i="14"/>
  <c r="I108" i="14" s="1"/>
  <c r="J108" i="14" s="1"/>
  <c r="E108" i="14"/>
  <c r="H107" i="14" s="1"/>
  <c r="I107" i="14" s="1"/>
  <c r="J107" i="14" s="1"/>
  <c r="AW107" i="14"/>
  <c r="AU107" i="14"/>
  <c r="AS107" i="14"/>
  <c r="AG107" i="14"/>
  <c r="K107" i="14"/>
  <c r="E107" i="14"/>
  <c r="B107" i="14"/>
  <c r="AV115" i="14" s="1"/>
  <c r="AW106" i="14"/>
  <c r="AV106" i="14"/>
  <c r="AS106" i="14"/>
  <c r="AG106" i="14"/>
  <c r="I106" i="14"/>
  <c r="J106" i="14" s="1"/>
  <c r="H106" i="14"/>
  <c r="E106" i="14"/>
  <c r="B106" i="14"/>
  <c r="AW105" i="14"/>
  <c r="AV105" i="14"/>
  <c r="AS105" i="14"/>
  <c r="AG105" i="14"/>
  <c r="K105" i="14"/>
  <c r="J105" i="14"/>
  <c r="H105" i="14"/>
  <c r="I105" i="14" s="1"/>
  <c r="B105" i="14"/>
  <c r="K114" i="14" s="1"/>
  <c r="E101" i="14"/>
  <c r="H100" i="14" s="1"/>
  <c r="I100" i="14" s="1"/>
  <c r="AM100" i="14"/>
  <c r="J100" i="14"/>
  <c r="E100" i="14"/>
  <c r="H99" i="14" s="1"/>
  <c r="I99" i="14" s="1"/>
  <c r="J99" i="14" s="1"/>
  <c r="AM99" i="14"/>
  <c r="E99" i="14"/>
  <c r="AM98" i="14"/>
  <c r="H98" i="14"/>
  <c r="I98" i="14" s="1"/>
  <c r="J98" i="14" s="1"/>
  <c r="E98" i="14"/>
  <c r="H97" i="14" s="1"/>
  <c r="I97" i="14" s="1"/>
  <c r="J97" i="14" s="1"/>
  <c r="AM97" i="14"/>
  <c r="AL97" i="14"/>
  <c r="AK97" i="14"/>
  <c r="E97" i="14"/>
  <c r="AM96" i="14"/>
  <c r="AK96" i="14"/>
  <c r="K96" i="14"/>
  <c r="H96" i="14"/>
  <c r="I96" i="14" s="1"/>
  <c r="J96" i="14" s="1"/>
  <c r="E96" i="14"/>
  <c r="H95" i="14" s="1"/>
  <c r="AM95" i="14"/>
  <c r="AK95" i="14"/>
  <c r="I95" i="14"/>
  <c r="J95" i="14" s="1"/>
  <c r="E95" i="14"/>
  <c r="H94" i="14" s="1"/>
  <c r="I94" i="14" s="1"/>
  <c r="J94" i="14" s="1"/>
  <c r="AM94" i="14"/>
  <c r="K94" i="14"/>
  <c r="L94" i="14" s="1"/>
  <c r="E94" i="14"/>
  <c r="H93" i="14" s="1"/>
  <c r="I93" i="14" s="1"/>
  <c r="J93" i="14" s="1"/>
  <c r="AM93" i="14"/>
  <c r="E93" i="14"/>
  <c r="H92" i="14" s="1"/>
  <c r="I92" i="14" s="1"/>
  <c r="J92" i="14" s="1"/>
  <c r="AM92" i="14"/>
  <c r="R92" i="14"/>
  <c r="L92" i="14"/>
  <c r="K92" i="14"/>
  <c r="E92" i="14"/>
  <c r="H91" i="14" s="1"/>
  <c r="I91" i="14" s="1"/>
  <c r="J91" i="14" s="1"/>
  <c r="AM91" i="14"/>
  <c r="K91" i="14"/>
  <c r="L91" i="14" s="1"/>
  <c r="E91" i="14"/>
  <c r="B91" i="14"/>
  <c r="AL94" i="14" s="1"/>
  <c r="AM90" i="14"/>
  <c r="AL90" i="14"/>
  <c r="AK90" i="14"/>
  <c r="I90" i="14"/>
  <c r="J90" i="14" s="1"/>
  <c r="H90" i="14"/>
  <c r="E90" i="14"/>
  <c r="B90" i="14"/>
  <c r="T91" i="14" s="1"/>
  <c r="AM89" i="14"/>
  <c r="H89" i="14"/>
  <c r="I89" i="14" s="1"/>
  <c r="J89" i="14" s="1"/>
  <c r="B89" i="14"/>
  <c r="K99" i="14" s="1"/>
  <c r="L99" i="14" s="1"/>
  <c r="E85" i="14"/>
  <c r="H84" i="14" s="1"/>
  <c r="I84" i="14" s="1"/>
  <c r="J84" i="14" s="1"/>
  <c r="AT84" i="14"/>
  <c r="AP84" i="14"/>
  <c r="AA84" i="14"/>
  <c r="T84" i="14"/>
  <c r="E84" i="14"/>
  <c r="H83" i="14" s="1"/>
  <c r="I83" i="14" s="1"/>
  <c r="J83" i="14" s="1"/>
  <c r="AT83" i="14"/>
  <c r="AP83" i="14"/>
  <c r="AA83" i="14"/>
  <c r="T83" i="14"/>
  <c r="E83" i="14"/>
  <c r="AT82" i="14"/>
  <c r="AS82" i="14"/>
  <c r="AR82" i="14"/>
  <c r="AP82" i="14"/>
  <c r="AA82" i="14"/>
  <c r="H82" i="14"/>
  <c r="I82" i="14" s="1"/>
  <c r="J82" i="14" s="1"/>
  <c r="E82" i="14"/>
  <c r="H81" i="14" s="1"/>
  <c r="I81" i="14" s="1"/>
  <c r="J81" i="14" s="1"/>
  <c r="AT81" i="14"/>
  <c r="AR81" i="14"/>
  <c r="AP81" i="14"/>
  <c r="AA81" i="14"/>
  <c r="K81" i="14"/>
  <c r="L81" i="14" s="1"/>
  <c r="E81" i="14"/>
  <c r="H80" i="14" s="1"/>
  <c r="I80" i="14" s="1"/>
  <c r="J80" i="14" s="1"/>
  <c r="AT80" i="14"/>
  <c r="AS80" i="14"/>
  <c r="AP80" i="14"/>
  <c r="AA80" i="14"/>
  <c r="R80" i="14"/>
  <c r="K80" i="14"/>
  <c r="L80" i="14" s="1"/>
  <c r="E80" i="14"/>
  <c r="AT79" i="14"/>
  <c r="AP79" i="14"/>
  <c r="AA79" i="14"/>
  <c r="J79" i="14"/>
  <c r="I79" i="14"/>
  <c r="H79" i="14"/>
  <c r="E79" i="14"/>
  <c r="AT78" i="14"/>
  <c r="AS78" i="14"/>
  <c r="AR78" i="14"/>
  <c r="AP78" i="14"/>
  <c r="AA78" i="14"/>
  <c r="H78" i="14"/>
  <c r="I78" i="14" s="1"/>
  <c r="J78" i="14" s="1"/>
  <c r="E78" i="14"/>
  <c r="AT77" i="14"/>
  <c r="AR77" i="14"/>
  <c r="AP77" i="14"/>
  <c r="AA77" i="14"/>
  <c r="H77" i="14"/>
  <c r="I77" i="14" s="1"/>
  <c r="J77" i="14" s="1"/>
  <c r="E77" i="14"/>
  <c r="H76" i="14" s="1"/>
  <c r="I76" i="14" s="1"/>
  <c r="J76" i="14" s="1"/>
  <c r="AT76" i="14"/>
  <c r="AP76" i="14"/>
  <c r="AA76" i="14"/>
  <c r="E76" i="14"/>
  <c r="AT75" i="14"/>
  <c r="AS75" i="14"/>
  <c r="AP75" i="14"/>
  <c r="AA75" i="14"/>
  <c r="T75" i="14"/>
  <c r="H75" i="14"/>
  <c r="I75" i="14" s="1"/>
  <c r="J75" i="14" s="1"/>
  <c r="E75" i="14"/>
  <c r="B75" i="14"/>
  <c r="AS84" i="14" s="1"/>
  <c r="AT74" i="14"/>
  <c r="AP74" i="14"/>
  <c r="AA74" i="14"/>
  <c r="T74" i="14"/>
  <c r="I74" i="14"/>
  <c r="J74" i="14" s="1"/>
  <c r="H74" i="14"/>
  <c r="E74" i="14"/>
  <c r="H73" i="14" s="1"/>
  <c r="I73" i="14" s="1"/>
  <c r="B74" i="14"/>
  <c r="T82" i="14" s="1"/>
  <c r="AT73" i="14"/>
  <c r="AS73" i="14"/>
  <c r="AP73" i="14"/>
  <c r="AA73" i="14"/>
  <c r="T73" i="14"/>
  <c r="J73" i="14"/>
  <c r="B73" i="14"/>
  <c r="K76" i="14" s="1"/>
  <c r="L76" i="14" s="1"/>
  <c r="E70" i="14"/>
  <c r="AT69" i="14"/>
  <c r="AP69" i="14"/>
  <c r="AA69" i="14"/>
  <c r="T69" i="14"/>
  <c r="H69" i="14"/>
  <c r="I69" i="14" s="1"/>
  <c r="J69" i="14" s="1"/>
  <c r="E69" i="14"/>
  <c r="AT68" i="14"/>
  <c r="AP68" i="14"/>
  <c r="AA68" i="14"/>
  <c r="J68" i="14"/>
  <c r="I68" i="14"/>
  <c r="H68" i="14"/>
  <c r="E68" i="14"/>
  <c r="H67" i="14" s="1"/>
  <c r="I67" i="14" s="1"/>
  <c r="J67" i="14" s="1"/>
  <c r="AT67" i="14"/>
  <c r="AP67" i="14"/>
  <c r="AA67" i="14"/>
  <c r="K67" i="14"/>
  <c r="L67" i="14" s="1"/>
  <c r="E67" i="14"/>
  <c r="AT66" i="14"/>
  <c r="AP66" i="14"/>
  <c r="AA66" i="14"/>
  <c r="T66" i="14"/>
  <c r="H66" i="14"/>
  <c r="I66" i="14" s="1"/>
  <c r="J66" i="14" s="1"/>
  <c r="E66" i="14"/>
  <c r="AT65" i="14"/>
  <c r="AP65" i="14"/>
  <c r="AA65" i="14"/>
  <c r="I65" i="14"/>
  <c r="J65" i="14" s="1"/>
  <c r="H65" i="14"/>
  <c r="E65" i="14"/>
  <c r="AT64" i="14"/>
  <c r="AR64" i="14"/>
  <c r="AP64" i="14"/>
  <c r="AA64" i="14"/>
  <c r="T64" i="14"/>
  <c r="J64" i="14"/>
  <c r="I64" i="14"/>
  <c r="H64" i="14"/>
  <c r="E64" i="14"/>
  <c r="H63" i="14" s="1"/>
  <c r="AT63" i="14"/>
  <c r="AP63" i="14"/>
  <c r="AA63" i="14"/>
  <c r="K63" i="14"/>
  <c r="L63" i="14" s="1"/>
  <c r="I63" i="14"/>
  <c r="J63" i="14" s="1"/>
  <c r="E63" i="14"/>
  <c r="H62" i="14" s="1"/>
  <c r="I62" i="14" s="1"/>
  <c r="J62" i="14" s="1"/>
  <c r="AT62" i="14"/>
  <c r="AP62" i="14"/>
  <c r="AA62" i="14"/>
  <c r="T62" i="14"/>
  <c r="K62" i="14"/>
  <c r="L62" i="14" s="1"/>
  <c r="E62" i="14"/>
  <c r="AT61" i="14"/>
  <c r="AR61" i="14"/>
  <c r="AP61" i="14"/>
  <c r="AA61" i="14"/>
  <c r="T61" i="14"/>
  <c r="J61" i="14"/>
  <c r="I61" i="14"/>
  <c r="H61" i="14"/>
  <c r="E61" i="14"/>
  <c r="H60" i="14" s="1"/>
  <c r="I60" i="14" s="1"/>
  <c r="J60" i="14" s="1"/>
  <c r="AT60" i="14"/>
  <c r="AP60" i="14"/>
  <c r="AA60" i="14"/>
  <c r="K60" i="14"/>
  <c r="L60" i="14" s="1"/>
  <c r="E60" i="14"/>
  <c r="B60" i="14"/>
  <c r="AS68" i="14" s="1"/>
  <c r="AT59" i="14"/>
  <c r="AP59" i="14"/>
  <c r="AA59" i="14"/>
  <c r="K59" i="14"/>
  <c r="L59" i="14" s="1"/>
  <c r="H59" i="14"/>
  <c r="I59" i="14" s="1"/>
  <c r="J59" i="14" s="1"/>
  <c r="E59" i="14"/>
  <c r="B59" i="14"/>
  <c r="T68" i="14" s="1"/>
  <c r="AT58" i="14"/>
  <c r="AP58" i="14"/>
  <c r="AA58" i="14"/>
  <c r="T58" i="14"/>
  <c r="H58" i="14"/>
  <c r="I58" i="14" s="1"/>
  <c r="J58" i="14" s="1"/>
  <c r="B58" i="14"/>
  <c r="AR67" i="14" s="1"/>
  <c r="E54" i="14"/>
  <c r="AT53" i="14"/>
  <c r="AP53" i="14"/>
  <c r="AG53" i="14"/>
  <c r="AA53" i="14"/>
  <c r="I53" i="14"/>
  <c r="J53" i="14" s="1"/>
  <c r="H53" i="14"/>
  <c r="E53" i="14"/>
  <c r="H52" i="14" s="1"/>
  <c r="I52" i="14" s="1"/>
  <c r="J52" i="14" s="1"/>
  <c r="AT52" i="14"/>
  <c r="AP52" i="14"/>
  <c r="AG52" i="14"/>
  <c r="AA52" i="14"/>
  <c r="E52" i="14"/>
  <c r="AT51" i="14"/>
  <c r="AP51" i="14"/>
  <c r="AG51" i="14"/>
  <c r="AA51" i="14"/>
  <c r="T51" i="14"/>
  <c r="J51" i="14"/>
  <c r="I51" i="14"/>
  <c r="H51" i="14"/>
  <c r="E51" i="14"/>
  <c r="H50" i="14" s="1"/>
  <c r="I50" i="14" s="1"/>
  <c r="J50" i="14" s="1"/>
  <c r="AT50" i="14"/>
  <c r="AP50" i="14"/>
  <c r="AG50" i="14"/>
  <c r="AA50" i="14"/>
  <c r="L50" i="14"/>
  <c r="K50" i="14"/>
  <c r="E50" i="14"/>
  <c r="H49" i="14" s="1"/>
  <c r="I49" i="14" s="1"/>
  <c r="J49" i="14" s="1"/>
  <c r="AT49" i="14"/>
  <c r="AP49" i="14"/>
  <c r="AG49" i="14"/>
  <c r="AA49" i="14"/>
  <c r="E49" i="14"/>
  <c r="AT48" i="14"/>
  <c r="AP48" i="14"/>
  <c r="AG48" i="14"/>
  <c r="AA48" i="14"/>
  <c r="I48" i="14"/>
  <c r="J48" i="14" s="1"/>
  <c r="H48" i="14"/>
  <c r="E48" i="14"/>
  <c r="AT47" i="14"/>
  <c r="AP47" i="14"/>
  <c r="AG47" i="14"/>
  <c r="AA47" i="14"/>
  <c r="K47" i="14"/>
  <c r="L47" i="14" s="1"/>
  <c r="J47" i="14"/>
  <c r="H47" i="14"/>
  <c r="I47" i="14" s="1"/>
  <c r="E47" i="14"/>
  <c r="AT46" i="14"/>
  <c r="AP46" i="14"/>
  <c r="AG46" i="14"/>
  <c r="AA46" i="14"/>
  <c r="I46" i="14"/>
  <c r="J46" i="14" s="1"/>
  <c r="H46" i="14"/>
  <c r="E46" i="14"/>
  <c r="AT45" i="14"/>
  <c r="AP45" i="14"/>
  <c r="AG45" i="14"/>
  <c r="AA45" i="14"/>
  <c r="I45" i="14"/>
  <c r="J45" i="14" s="1"/>
  <c r="H45" i="14"/>
  <c r="E45" i="14"/>
  <c r="AT44" i="14"/>
  <c r="AP44" i="14"/>
  <c r="AG44" i="14"/>
  <c r="AA44" i="14"/>
  <c r="T44" i="14"/>
  <c r="J44" i="14"/>
  <c r="H44" i="14"/>
  <c r="I44" i="14" s="1"/>
  <c r="E44" i="14"/>
  <c r="B44" i="14"/>
  <c r="AT43" i="14"/>
  <c r="AP43" i="14"/>
  <c r="AG43" i="14"/>
  <c r="AA43" i="14"/>
  <c r="I43" i="14"/>
  <c r="J43" i="14" s="1"/>
  <c r="H43" i="14"/>
  <c r="E43" i="14"/>
  <c r="H42" i="14" s="1"/>
  <c r="I42" i="14" s="1"/>
  <c r="J42" i="14" s="1"/>
  <c r="B43" i="14"/>
  <c r="T47" i="14" s="1"/>
  <c r="AT42" i="14"/>
  <c r="AP42" i="14"/>
  <c r="AG42" i="14"/>
  <c r="AA42" i="14"/>
  <c r="T42" i="14"/>
  <c r="B42" i="14"/>
  <c r="K53" i="14" s="1"/>
  <c r="L53" i="14" s="1"/>
  <c r="E38" i="14"/>
  <c r="AT37" i="14"/>
  <c r="AS37" i="14"/>
  <c r="AP37" i="14"/>
  <c r="AA37" i="14"/>
  <c r="H37" i="14"/>
  <c r="I37" i="14" s="1"/>
  <c r="J37" i="14" s="1"/>
  <c r="E37" i="14"/>
  <c r="AT36" i="14"/>
  <c r="AP36" i="14"/>
  <c r="AA36" i="14"/>
  <c r="J36" i="14"/>
  <c r="I36" i="14"/>
  <c r="H36" i="14"/>
  <c r="E36" i="14"/>
  <c r="AT35" i="14"/>
  <c r="AP35" i="14"/>
  <c r="AA35" i="14"/>
  <c r="I35" i="14"/>
  <c r="J35" i="14" s="1"/>
  <c r="H35" i="14"/>
  <c r="E35" i="14"/>
  <c r="AT34" i="14"/>
  <c r="AR34" i="14"/>
  <c r="AP34" i="14"/>
  <c r="AA34" i="14"/>
  <c r="T34" i="14"/>
  <c r="I34" i="14"/>
  <c r="J34" i="14" s="1"/>
  <c r="H34" i="14"/>
  <c r="E34" i="14"/>
  <c r="H33" i="14" s="1"/>
  <c r="I33" i="14" s="1"/>
  <c r="J33" i="14" s="1"/>
  <c r="AT33" i="14"/>
  <c r="AP33" i="14"/>
  <c r="AA33" i="14"/>
  <c r="K33" i="14"/>
  <c r="L33" i="14" s="1"/>
  <c r="R33" i="14" s="1"/>
  <c r="E33" i="14"/>
  <c r="AT32" i="14"/>
  <c r="AP32" i="14"/>
  <c r="AA32" i="14"/>
  <c r="T32" i="14"/>
  <c r="J32" i="14"/>
  <c r="I32" i="14"/>
  <c r="H32" i="14"/>
  <c r="E32" i="14"/>
  <c r="AT31" i="14"/>
  <c r="AP31" i="14"/>
  <c r="AA31" i="14"/>
  <c r="I31" i="14"/>
  <c r="J31" i="14" s="1"/>
  <c r="H31" i="14"/>
  <c r="E31" i="14"/>
  <c r="AT30" i="14"/>
  <c r="AR30" i="14"/>
  <c r="AP30" i="14"/>
  <c r="AA30" i="14"/>
  <c r="T30" i="14"/>
  <c r="K30" i="14"/>
  <c r="L30" i="14" s="1"/>
  <c r="J30" i="14"/>
  <c r="H30" i="14"/>
  <c r="I30" i="14" s="1"/>
  <c r="E30" i="14"/>
  <c r="AT29" i="14"/>
  <c r="AR29" i="14"/>
  <c r="AP29" i="14"/>
  <c r="AA29" i="14"/>
  <c r="T29" i="14"/>
  <c r="J29" i="14"/>
  <c r="I29" i="14"/>
  <c r="H29" i="14"/>
  <c r="E29" i="14"/>
  <c r="H28" i="14" s="1"/>
  <c r="I28" i="14" s="1"/>
  <c r="J28" i="14" s="1"/>
  <c r="AT28" i="14"/>
  <c r="AP28" i="14"/>
  <c r="AA28" i="14"/>
  <c r="T28" i="14"/>
  <c r="K28" i="14"/>
  <c r="L28" i="14" s="1"/>
  <c r="E28" i="14"/>
  <c r="B28" i="14"/>
  <c r="AS33" i="14" s="1"/>
  <c r="AT27" i="14"/>
  <c r="AS27" i="14"/>
  <c r="AR27" i="14"/>
  <c r="AP27" i="14"/>
  <c r="AA27" i="14"/>
  <c r="T27" i="14"/>
  <c r="K27" i="14"/>
  <c r="L27" i="14" s="1"/>
  <c r="H27" i="14"/>
  <c r="I27" i="14" s="1"/>
  <c r="J27" i="14" s="1"/>
  <c r="E27" i="14"/>
  <c r="H26" i="14" s="1"/>
  <c r="I26" i="14" s="1"/>
  <c r="J26" i="14" s="1"/>
  <c r="B27" i="14"/>
  <c r="T37" i="14" s="1"/>
  <c r="AT26" i="14"/>
  <c r="AS26" i="14"/>
  <c r="AP26" i="14"/>
  <c r="AA26" i="14"/>
  <c r="T26" i="14"/>
  <c r="B26" i="14"/>
  <c r="AR37" i="14" s="1"/>
  <c r="E148" i="13"/>
  <c r="AW147" i="13"/>
  <c r="AS147" i="13"/>
  <c r="AG147" i="13"/>
  <c r="T147" i="13"/>
  <c r="H147" i="13"/>
  <c r="I147" i="13" s="1"/>
  <c r="J147" i="13" s="1"/>
  <c r="E147" i="13"/>
  <c r="AW146" i="13"/>
  <c r="AS146" i="13"/>
  <c r="AG146" i="13"/>
  <c r="I146" i="13"/>
  <c r="J146" i="13" s="1"/>
  <c r="H146" i="13"/>
  <c r="E146" i="13"/>
  <c r="H145" i="13" s="1"/>
  <c r="AW145" i="13"/>
  <c r="AS145" i="13"/>
  <c r="AG145" i="13"/>
  <c r="K145" i="13"/>
  <c r="L145" i="13" s="1"/>
  <c r="R145" i="13" s="1"/>
  <c r="I145" i="13"/>
  <c r="J145" i="13" s="1"/>
  <c r="E145" i="13"/>
  <c r="AW144" i="13"/>
  <c r="AS144" i="13"/>
  <c r="AG144" i="13"/>
  <c r="T144" i="13"/>
  <c r="J144" i="13"/>
  <c r="I144" i="13"/>
  <c r="H144" i="13"/>
  <c r="E144" i="13"/>
  <c r="AW143" i="13"/>
  <c r="AS143" i="13"/>
  <c r="AG143" i="13"/>
  <c r="I143" i="13"/>
  <c r="J143" i="13" s="1"/>
  <c r="H143" i="13"/>
  <c r="E143" i="13"/>
  <c r="AW142" i="13"/>
  <c r="AU142" i="13"/>
  <c r="AS142" i="13"/>
  <c r="AG142" i="13"/>
  <c r="T142" i="13"/>
  <c r="I142" i="13"/>
  <c r="J142" i="13" s="1"/>
  <c r="H142" i="13"/>
  <c r="E142" i="13"/>
  <c r="H141" i="13" s="1"/>
  <c r="I141" i="13" s="1"/>
  <c r="J141" i="13" s="1"/>
  <c r="AW141" i="13"/>
  <c r="AS141" i="13"/>
  <c r="AG141" i="13"/>
  <c r="K141" i="13"/>
  <c r="L141" i="13" s="1"/>
  <c r="E141" i="13"/>
  <c r="AW140" i="13"/>
  <c r="AS140" i="13"/>
  <c r="AG140" i="13"/>
  <c r="T140" i="13"/>
  <c r="K140" i="13"/>
  <c r="L140" i="13" s="1"/>
  <c r="H140" i="13"/>
  <c r="I140" i="13" s="1"/>
  <c r="J140" i="13" s="1"/>
  <c r="E140" i="13"/>
  <c r="AW139" i="13"/>
  <c r="AU139" i="13"/>
  <c r="AS139" i="13"/>
  <c r="AG139" i="13"/>
  <c r="T139" i="13"/>
  <c r="J139" i="13"/>
  <c r="I139" i="13"/>
  <c r="H139" i="13"/>
  <c r="E139" i="13"/>
  <c r="H138" i="13" s="1"/>
  <c r="I138" i="13" s="1"/>
  <c r="AW138" i="13"/>
  <c r="AS138" i="13"/>
  <c r="AG138" i="13"/>
  <c r="K138" i="13"/>
  <c r="L138" i="13" s="1"/>
  <c r="J138" i="13"/>
  <c r="E138" i="13"/>
  <c r="B138" i="13"/>
  <c r="AW137" i="13"/>
  <c r="AS137" i="13"/>
  <c r="AG137" i="13"/>
  <c r="R137" i="13"/>
  <c r="K137" i="13"/>
  <c r="L137" i="13" s="1"/>
  <c r="H137" i="13"/>
  <c r="I137" i="13" s="1"/>
  <c r="J137" i="13" s="1"/>
  <c r="E137" i="13"/>
  <c r="B137" i="13"/>
  <c r="T146" i="13" s="1"/>
  <c r="AW136" i="13"/>
  <c r="AS136" i="13"/>
  <c r="AG136" i="13"/>
  <c r="T136" i="13"/>
  <c r="H136" i="13"/>
  <c r="I136" i="13" s="1"/>
  <c r="J136" i="13" s="1"/>
  <c r="B136" i="13"/>
  <c r="AU145" i="13" s="1"/>
  <c r="E133" i="13"/>
  <c r="AZ132" i="13"/>
  <c r="AW132" i="13"/>
  <c r="AS132" i="13"/>
  <c r="AG132" i="13"/>
  <c r="I132" i="13"/>
  <c r="J132" i="13" s="1"/>
  <c r="H132" i="13"/>
  <c r="E132" i="13"/>
  <c r="AZ131" i="13"/>
  <c r="AW131" i="13"/>
  <c r="AS131" i="13"/>
  <c r="AG131" i="13"/>
  <c r="H131" i="13"/>
  <c r="I131" i="13" s="1"/>
  <c r="J131" i="13" s="1"/>
  <c r="E131" i="13"/>
  <c r="AZ130" i="13"/>
  <c r="AW130" i="13"/>
  <c r="AS130" i="13"/>
  <c r="AG130" i="13"/>
  <c r="K130" i="13"/>
  <c r="L130" i="13" s="1"/>
  <c r="H130" i="13"/>
  <c r="I130" i="13" s="1"/>
  <c r="J130" i="13" s="1"/>
  <c r="E130" i="13"/>
  <c r="AZ129" i="13"/>
  <c r="AW129" i="13"/>
  <c r="AS129" i="13"/>
  <c r="AG129" i="13"/>
  <c r="I129" i="13"/>
  <c r="J129" i="13" s="1"/>
  <c r="H129" i="13"/>
  <c r="E129" i="13"/>
  <c r="AZ128" i="13"/>
  <c r="AW128" i="13"/>
  <c r="AU128" i="13"/>
  <c r="AS128" i="13"/>
  <c r="AG128" i="13"/>
  <c r="T128" i="13"/>
  <c r="H128" i="13"/>
  <c r="I128" i="13" s="1"/>
  <c r="J128" i="13" s="1"/>
  <c r="E128" i="13"/>
  <c r="AZ127" i="13"/>
  <c r="AW127" i="13"/>
  <c r="AV127" i="13"/>
  <c r="AS127" i="13"/>
  <c r="AG127" i="13"/>
  <c r="H127" i="13"/>
  <c r="I127" i="13" s="1"/>
  <c r="J127" i="13" s="1"/>
  <c r="E127" i="13"/>
  <c r="AZ126" i="13"/>
  <c r="AW126" i="13"/>
  <c r="AS126" i="13"/>
  <c r="AG126" i="13"/>
  <c r="T126" i="13"/>
  <c r="H126" i="13"/>
  <c r="I126" i="13" s="1"/>
  <c r="J126" i="13" s="1"/>
  <c r="E126" i="13"/>
  <c r="AZ125" i="13"/>
  <c r="AW125" i="13"/>
  <c r="AS125" i="13"/>
  <c r="AG125" i="13"/>
  <c r="J125" i="13"/>
  <c r="I125" i="13"/>
  <c r="H125" i="13"/>
  <c r="E125" i="13"/>
  <c r="AZ124" i="13"/>
  <c r="AW124" i="13"/>
  <c r="AS124" i="13"/>
  <c r="AG124" i="13"/>
  <c r="R124" i="13"/>
  <c r="K124" i="13"/>
  <c r="L124" i="13" s="1"/>
  <c r="H124" i="13"/>
  <c r="I124" i="13" s="1"/>
  <c r="J124" i="13" s="1"/>
  <c r="E124" i="13"/>
  <c r="AZ123" i="13"/>
  <c r="AW123" i="13"/>
  <c r="AS123" i="13"/>
  <c r="AG123" i="13"/>
  <c r="I123" i="13"/>
  <c r="J123" i="13" s="1"/>
  <c r="H123" i="13"/>
  <c r="E123" i="13"/>
  <c r="B123" i="13"/>
  <c r="AZ122" i="13"/>
  <c r="AW122" i="13"/>
  <c r="AS122" i="13"/>
  <c r="AG122" i="13"/>
  <c r="H122" i="13"/>
  <c r="I122" i="13" s="1"/>
  <c r="J122" i="13" s="1"/>
  <c r="E122" i="13"/>
  <c r="H121" i="13" s="1"/>
  <c r="I121" i="13" s="1"/>
  <c r="J121" i="13" s="1"/>
  <c r="B122" i="13"/>
  <c r="T125" i="13" s="1"/>
  <c r="AZ121" i="13"/>
  <c r="AW121" i="13"/>
  <c r="AS121" i="13"/>
  <c r="AG121" i="13"/>
  <c r="T121" i="13"/>
  <c r="B121" i="13"/>
  <c r="K129" i="13" s="1"/>
  <c r="L129" i="13" s="1"/>
  <c r="E117" i="13"/>
  <c r="AW116" i="13"/>
  <c r="AS116" i="13"/>
  <c r="AG116" i="13"/>
  <c r="T116" i="13"/>
  <c r="J116" i="13"/>
  <c r="I116" i="13"/>
  <c r="H116" i="13"/>
  <c r="E116" i="13"/>
  <c r="H115" i="13" s="1"/>
  <c r="I115" i="13" s="1"/>
  <c r="J115" i="13" s="1"/>
  <c r="AW115" i="13"/>
  <c r="AS115" i="13"/>
  <c r="AG115" i="13"/>
  <c r="E115" i="13"/>
  <c r="H114" i="13" s="1"/>
  <c r="I114" i="13" s="1"/>
  <c r="J114" i="13" s="1"/>
  <c r="AW114" i="13"/>
  <c r="AS114" i="13"/>
  <c r="AG114" i="13"/>
  <c r="T114" i="13"/>
  <c r="E114" i="13"/>
  <c r="AW113" i="13"/>
  <c r="AU113" i="13"/>
  <c r="AS113" i="13"/>
  <c r="AG113" i="13"/>
  <c r="T113" i="13"/>
  <c r="H113" i="13"/>
  <c r="I113" i="13" s="1"/>
  <c r="J113" i="13" s="1"/>
  <c r="E113" i="13"/>
  <c r="H112" i="13" s="1"/>
  <c r="I112" i="13" s="1"/>
  <c r="AW112" i="13"/>
  <c r="AV112" i="13"/>
  <c r="AS112" i="13"/>
  <c r="AG112" i="13"/>
  <c r="K112" i="13"/>
  <c r="L112" i="13" s="1"/>
  <c r="J112" i="13"/>
  <c r="E112" i="13"/>
  <c r="AW111" i="13"/>
  <c r="AU111" i="13"/>
  <c r="AS111" i="13"/>
  <c r="AG111" i="13"/>
  <c r="T111" i="13"/>
  <c r="J111" i="13"/>
  <c r="H111" i="13"/>
  <c r="I111" i="13" s="1"/>
  <c r="E111" i="13"/>
  <c r="H110" i="13" s="1"/>
  <c r="I110" i="13" s="1"/>
  <c r="J110" i="13" s="1"/>
  <c r="AW110" i="13"/>
  <c r="AS110" i="13"/>
  <c r="AG110" i="13"/>
  <c r="T110" i="13"/>
  <c r="K110" i="13"/>
  <c r="L110" i="13" s="1"/>
  <c r="E110" i="13"/>
  <c r="AW109" i="13"/>
  <c r="AU109" i="13"/>
  <c r="AS109" i="13"/>
  <c r="AG109" i="13"/>
  <c r="T109" i="13"/>
  <c r="K109" i="13"/>
  <c r="L109" i="13" s="1"/>
  <c r="H109" i="13"/>
  <c r="I109" i="13" s="1"/>
  <c r="J109" i="13" s="1"/>
  <c r="E109" i="13"/>
  <c r="H108" i="13" s="1"/>
  <c r="I108" i="13" s="1"/>
  <c r="J108" i="13" s="1"/>
  <c r="AW108" i="13"/>
  <c r="AU108" i="13"/>
  <c r="AS108" i="13"/>
  <c r="AG108" i="13"/>
  <c r="K108" i="13"/>
  <c r="L108" i="13" s="1"/>
  <c r="E108" i="13"/>
  <c r="AW107" i="13"/>
  <c r="AV107" i="13"/>
  <c r="AS107" i="13"/>
  <c r="AG107" i="13"/>
  <c r="K107" i="13"/>
  <c r="L107" i="13" s="1"/>
  <c r="H107" i="13"/>
  <c r="I107" i="13" s="1"/>
  <c r="J107" i="13" s="1"/>
  <c r="E107" i="13"/>
  <c r="B107" i="13"/>
  <c r="AV115" i="13" s="1"/>
  <c r="AW106" i="13"/>
  <c r="AV106" i="13"/>
  <c r="AS106" i="13"/>
  <c r="AG106" i="13"/>
  <c r="T106" i="13"/>
  <c r="H106" i="13"/>
  <c r="I106" i="13" s="1"/>
  <c r="J106" i="13" s="1"/>
  <c r="E106" i="13"/>
  <c r="B106" i="13"/>
  <c r="T112" i="13" s="1"/>
  <c r="AW105" i="13"/>
  <c r="AV105" i="13"/>
  <c r="AS105" i="13"/>
  <c r="AG105" i="13"/>
  <c r="T105" i="13"/>
  <c r="I105" i="13"/>
  <c r="J105" i="13" s="1"/>
  <c r="H105" i="13"/>
  <c r="B105" i="13"/>
  <c r="AU115" i="13" s="1"/>
  <c r="E101" i="13"/>
  <c r="AM100" i="13"/>
  <c r="AL100" i="13"/>
  <c r="I100" i="13"/>
  <c r="J100" i="13" s="1"/>
  <c r="H100" i="13"/>
  <c r="E100" i="13"/>
  <c r="AM99" i="13"/>
  <c r="I99" i="13"/>
  <c r="J99" i="13" s="1"/>
  <c r="H99" i="13"/>
  <c r="E99" i="13"/>
  <c r="AM98" i="13"/>
  <c r="AL98" i="13"/>
  <c r="T98" i="13"/>
  <c r="K98" i="13"/>
  <c r="L98" i="13" s="1"/>
  <c r="H98" i="13"/>
  <c r="I98" i="13" s="1"/>
  <c r="J98" i="13" s="1"/>
  <c r="E98" i="13"/>
  <c r="AM97" i="13"/>
  <c r="T97" i="13"/>
  <c r="H97" i="13"/>
  <c r="I97" i="13" s="1"/>
  <c r="J97" i="13" s="1"/>
  <c r="E97" i="13"/>
  <c r="H96" i="13" s="1"/>
  <c r="I96" i="13" s="1"/>
  <c r="AM96" i="13"/>
  <c r="AL96" i="13"/>
  <c r="T96" i="13"/>
  <c r="J96" i="13"/>
  <c r="E96" i="13"/>
  <c r="H95" i="13" s="1"/>
  <c r="I95" i="13" s="1"/>
  <c r="J95" i="13" s="1"/>
  <c r="AM95" i="13"/>
  <c r="AL95" i="13"/>
  <c r="E95" i="13"/>
  <c r="AM94" i="13"/>
  <c r="AL94" i="13"/>
  <c r="K94" i="13"/>
  <c r="L94" i="13" s="1"/>
  <c r="H94" i="13"/>
  <c r="I94" i="13" s="1"/>
  <c r="J94" i="13" s="1"/>
  <c r="E94" i="13"/>
  <c r="AM93" i="13"/>
  <c r="AK93" i="13"/>
  <c r="I93" i="13"/>
  <c r="J93" i="13" s="1"/>
  <c r="H93" i="13"/>
  <c r="E93" i="13"/>
  <c r="AM92" i="13"/>
  <c r="H92" i="13"/>
  <c r="I92" i="13" s="1"/>
  <c r="J92" i="13" s="1"/>
  <c r="E92" i="13"/>
  <c r="AM91" i="13"/>
  <c r="AK91" i="13"/>
  <c r="T91" i="13"/>
  <c r="J91" i="13"/>
  <c r="H91" i="13"/>
  <c r="I91" i="13" s="1"/>
  <c r="E91" i="13"/>
  <c r="B91" i="13"/>
  <c r="AL93" i="13" s="1"/>
  <c r="AM90" i="13"/>
  <c r="AK90" i="13"/>
  <c r="T90" i="13"/>
  <c r="H90" i="13"/>
  <c r="I90" i="13" s="1"/>
  <c r="J90" i="13" s="1"/>
  <c r="E90" i="13"/>
  <c r="B90" i="13"/>
  <c r="T95" i="13" s="1"/>
  <c r="AM89" i="13"/>
  <c r="AL89" i="13"/>
  <c r="AK89" i="13"/>
  <c r="T89" i="13"/>
  <c r="K89" i="13"/>
  <c r="L89" i="13" s="1"/>
  <c r="O89" i="13" s="1"/>
  <c r="P89" i="13" s="1"/>
  <c r="Q89" i="13" s="1"/>
  <c r="H89" i="13"/>
  <c r="I89" i="13" s="1"/>
  <c r="J89" i="13" s="1"/>
  <c r="B89" i="13"/>
  <c r="K93" i="13" s="1"/>
  <c r="L93" i="13" s="1"/>
  <c r="E85" i="13"/>
  <c r="AT84" i="13"/>
  <c r="AP84" i="13"/>
  <c r="AA84" i="13"/>
  <c r="K84" i="13"/>
  <c r="L84" i="13" s="1"/>
  <c r="R84" i="13" s="1"/>
  <c r="I84" i="13"/>
  <c r="J84" i="13" s="1"/>
  <c r="H84" i="13"/>
  <c r="E84" i="13"/>
  <c r="AT83" i="13"/>
  <c r="AP83" i="13"/>
  <c r="AA83" i="13"/>
  <c r="T83" i="13"/>
  <c r="K83" i="13"/>
  <c r="L83" i="13" s="1"/>
  <c r="J83" i="13"/>
  <c r="I83" i="13"/>
  <c r="H83" i="13"/>
  <c r="E83" i="13"/>
  <c r="H82" i="13" s="1"/>
  <c r="I82" i="13" s="1"/>
  <c r="J82" i="13" s="1"/>
  <c r="AT82" i="13"/>
  <c r="AR82" i="13"/>
  <c r="AP82" i="13"/>
  <c r="AA82" i="13"/>
  <c r="E82" i="13"/>
  <c r="H81" i="13" s="1"/>
  <c r="I81" i="13" s="1"/>
  <c r="J81" i="13" s="1"/>
  <c r="AT81" i="13"/>
  <c r="AS81" i="13"/>
  <c r="AP81" i="13"/>
  <c r="AA81" i="13"/>
  <c r="T81" i="13"/>
  <c r="K81" i="13"/>
  <c r="L81" i="13" s="1"/>
  <c r="E81" i="13"/>
  <c r="AT80" i="13"/>
  <c r="AS80" i="13"/>
  <c r="AR80" i="13"/>
  <c r="AP80" i="13"/>
  <c r="AA80" i="13"/>
  <c r="H80" i="13"/>
  <c r="I80" i="13" s="1"/>
  <c r="J80" i="13" s="1"/>
  <c r="E80" i="13"/>
  <c r="H79" i="13" s="1"/>
  <c r="AT79" i="13"/>
  <c r="AS79" i="13"/>
  <c r="AP79" i="13"/>
  <c r="AA79" i="13"/>
  <c r="T79" i="13"/>
  <c r="K79" i="13"/>
  <c r="L79" i="13" s="1"/>
  <c r="J79" i="13"/>
  <c r="I79" i="13"/>
  <c r="E79" i="13"/>
  <c r="H78" i="13" s="1"/>
  <c r="I78" i="13" s="1"/>
  <c r="J78" i="13" s="1"/>
  <c r="AT78" i="13"/>
  <c r="AR78" i="13"/>
  <c r="AP78" i="13"/>
  <c r="AA78" i="13"/>
  <c r="E78" i="13"/>
  <c r="H77" i="13" s="1"/>
  <c r="I77" i="13" s="1"/>
  <c r="J77" i="13" s="1"/>
  <c r="AT77" i="13"/>
  <c r="AS77" i="13"/>
  <c r="AP77" i="13"/>
  <c r="AA77" i="13"/>
  <c r="T77" i="13"/>
  <c r="R77" i="13"/>
  <c r="L77" i="13"/>
  <c r="K77" i="13"/>
  <c r="E77" i="13"/>
  <c r="AT76" i="13"/>
  <c r="AS76" i="13"/>
  <c r="AR76" i="13"/>
  <c r="AP76" i="13"/>
  <c r="AA76" i="13"/>
  <c r="H76" i="13"/>
  <c r="I76" i="13" s="1"/>
  <c r="J76" i="13" s="1"/>
  <c r="E76" i="13"/>
  <c r="H75" i="13" s="1"/>
  <c r="I75" i="13" s="1"/>
  <c r="J75" i="13" s="1"/>
  <c r="AT75" i="13"/>
  <c r="AS75" i="13"/>
  <c r="AR75" i="13"/>
  <c r="AP75" i="13"/>
  <c r="AA75" i="13"/>
  <c r="K75" i="13"/>
  <c r="L75" i="13" s="1"/>
  <c r="E75" i="13"/>
  <c r="B75" i="13"/>
  <c r="AT74" i="13"/>
  <c r="AS74" i="13"/>
  <c r="AP74" i="13"/>
  <c r="AA74" i="13"/>
  <c r="I74" i="13"/>
  <c r="J74" i="13" s="1"/>
  <c r="H74" i="13"/>
  <c r="E74" i="13"/>
  <c r="B74" i="13"/>
  <c r="T84" i="13" s="1"/>
  <c r="AT73" i="13"/>
  <c r="AS73" i="13"/>
  <c r="AP73" i="13"/>
  <c r="AA73" i="13"/>
  <c r="K73" i="13"/>
  <c r="L73" i="13" s="1"/>
  <c r="H73" i="13"/>
  <c r="I73" i="13" s="1"/>
  <c r="J73" i="13" s="1"/>
  <c r="B73" i="13"/>
  <c r="K82" i="13" s="1"/>
  <c r="L82" i="13" s="1"/>
  <c r="R82" i="13" s="1"/>
  <c r="E70" i="13"/>
  <c r="H69" i="13" s="1"/>
  <c r="I69" i="13" s="1"/>
  <c r="J69" i="13" s="1"/>
  <c r="AT69" i="13"/>
  <c r="AP69" i="13"/>
  <c r="AA69" i="13"/>
  <c r="K69" i="13"/>
  <c r="E69" i="13"/>
  <c r="AT68" i="13"/>
  <c r="AS68" i="13"/>
  <c r="AR68" i="13"/>
  <c r="AP68" i="13"/>
  <c r="AA68" i="13"/>
  <c r="I68" i="13"/>
  <c r="J68" i="13" s="1"/>
  <c r="H68" i="13"/>
  <c r="E68" i="13"/>
  <c r="H67" i="13" s="1"/>
  <c r="I67" i="13" s="1"/>
  <c r="J67" i="13" s="1"/>
  <c r="AT67" i="13"/>
  <c r="AP67" i="13"/>
  <c r="AA67" i="13"/>
  <c r="E67" i="13"/>
  <c r="AT66" i="13"/>
  <c r="AS66" i="13"/>
  <c r="AR66" i="13"/>
  <c r="AP66" i="13"/>
  <c r="AA66" i="13"/>
  <c r="H66" i="13"/>
  <c r="I66" i="13" s="1"/>
  <c r="J66" i="13" s="1"/>
  <c r="E66" i="13"/>
  <c r="H65" i="13" s="1"/>
  <c r="I65" i="13" s="1"/>
  <c r="J65" i="13" s="1"/>
  <c r="AT65" i="13"/>
  <c r="AS65" i="13"/>
  <c r="AP65" i="13"/>
  <c r="AA65" i="13"/>
  <c r="K65" i="13"/>
  <c r="E65" i="13"/>
  <c r="AT64" i="13"/>
  <c r="AS64" i="13"/>
  <c r="AP64" i="13"/>
  <c r="AA64" i="13"/>
  <c r="I64" i="13"/>
  <c r="J64" i="13" s="1"/>
  <c r="H64" i="13"/>
  <c r="E64" i="13"/>
  <c r="H63" i="13" s="1"/>
  <c r="I63" i="13" s="1"/>
  <c r="J63" i="13" s="1"/>
  <c r="AT63" i="13"/>
  <c r="AP63" i="13"/>
  <c r="AA63" i="13"/>
  <c r="E63" i="13"/>
  <c r="AT62" i="13"/>
  <c r="AS62" i="13"/>
  <c r="AR62" i="13"/>
  <c r="AP62" i="13"/>
  <c r="AA62" i="13"/>
  <c r="H62" i="13"/>
  <c r="I62" i="13" s="1"/>
  <c r="J62" i="13" s="1"/>
  <c r="E62" i="13"/>
  <c r="H61" i="13" s="1"/>
  <c r="I61" i="13" s="1"/>
  <c r="J61" i="13" s="1"/>
  <c r="AT61" i="13"/>
  <c r="AP61" i="13"/>
  <c r="AA61" i="13"/>
  <c r="K61" i="13"/>
  <c r="E61" i="13"/>
  <c r="AT60" i="13"/>
  <c r="AS60" i="13"/>
  <c r="AP60" i="13"/>
  <c r="AA60" i="13"/>
  <c r="T60" i="13"/>
  <c r="J60" i="13"/>
  <c r="I60" i="13"/>
  <c r="H60" i="13"/>
  <c r="E60" i="13"/>
  <c r="H59" i="13" s="1"/>
  <c r="I59" i="13" s="1"/>
  <c r="J59" i="13" s="1"/>
  <c r="B60" i="13"/>
  <c r="AS67" i="13" s="1"/>
  <c r="AT59" i="13"/>
  <c r="AS59" i="13"/>
  <c r="AR59" i="13"/>
  <c r="AP59" i="13"/>
  <c r="AA59" i="13"/>
  <c r="E59" i="13"/>
  <c r="H58" i="13" s="1"/>
  <c r="I58" i="13" s="1"/>
  <c r="B59" i="13"/>
  <c r="L69" i="13" s="1"/>
  <c r="AT58" i="13"/>
  <c r="AS58" i="13"/>
  <c r="AP58" i="13"/>
  <c r="AA58" i="13"/>
  <c r="K58" i="13"/>
  <c r="L58" i="13" s="1"/>
  <c r="J58" i="13"/>
  <c r="B58" i="13"/>
  <c r="AR61" i="13" s="1"/>
  <c r="E54" i="13"/>
  <c r="AT53" i="13"/>
  <c r="AR53" i="13"/>
  <c r="AP53" i="13"/>
  <c r="AG53" i="13"/>
  <c r="AA53" i="13"/>
  <c r="K53" i="13"/>
  <c r="L53" i="13" s="1"/>
  <c r="H53" i="13"/>
  <c r="I53" i="13" s="1"/>
  <c r="J53" i="13" s="1"/>
  <c r="E53" i="13"/>
  <c r="AT52" i="13"/>
  <c r="AR52" i="13"/>
  <c r="AP52" i="13"/>
  <c r="AG52" i="13"/>
  <c r="AA52" i="13"/>
  <c r="I52" i="13"/>
  <c r="J52" i="13" s="1"/>
  <c r="H52" i="13"/>
  <c r="E52" i="13"/>
  <c r="H51" i="13" s="1"/>
  <c r="I51" i="13" s="1"/>
  <c r="J51" i="13" s="1"/>
  <c r="AT51" i="13"/>
  <c r="AS51" i="13"/>
  <c r="AP51" i="13"/>
  <c r="AG51" i="13"/>
  <c r="AA51" i="13"/>
  <c r="L51" i="13"/>
  <c r="K51" i="13"/>
  <c r="E51" i="13"/>
  <c r="AT50" i="13"/>
  <c r="AR50" i="13"/>
  <c r="AP50" i="13"/>
  <c r="AG50" i="13"/>
  <c r="AA50" i="13"/>
  <c r="K50" i="13"/>
  <c r="L50" i="13" s="1"/>
  <c r="H50" i="13"/>
  <c r="I50" i="13" s="1"/>
  <c r="J50" i="13" s="1"/>
  <c r="E50" i="13"/>
  <c r="AT49" i="13"/>
  <c r="AS49" i="13"/>
  <c r="AR49" i="13"/>
  <c r="AP49" i="13"/>
  <c r="AG49" i="13"/>
  <c r="AA49" i="13"/>
  <c r="H49" i="13"/>
  <c r="I49" i="13" s="1"/>
  <c r="J49" i="13" s="1"/>
  <c r="E49" i="13"/>
  <c r="H48" i="13" s="1"/>
  <c r="I48" i="13" s="1"/>
  <c r="J48" i="13" s="1"/>
  <c r="AT48" i="13"/>
  <c r="AS48" i="13"/>
  <c r="AR48" i="13"/>
  <c r="AP48" i="13"/>
  <c r="AG48" i="13"/>
  <c r="AA48" i="13"/>
  <c r="K48" i="13"/>
  <c r="L48" i="13" s="1"/>
  <c r="E48" i="13"/>
  <c r="AT47" i="13"/>
  <c r="AS47" i="13"/>
  <c r="AR47" i="13"/>
  <c r="AP47" i="13"/>
  <c r="AG47" i="13"/>
  <c r="AA47" i="13"/>
  <c r="T47" i="13"/>
  <c r="J47" i="13"/>
  <c r="I47" i="13"/>
  <c r="H47" i="13"/>
  <c r="E47" i="13"/>
  <c r="AT46" i="13"/>
  <c r="AS46" i="13"/>
  <c r="AR46" i="13"/>
  <c r="AP46" i="13"/>
  <c r="AG46" i="13"/>
  <c r="AA46" i="13"/>
  <c r="H46" i="13"/>
  <c r="I46" i="13" s="1"/>
  <c r="J46" i="13" s="1"/>
  <c r="E46" i="13"/>
  <c r="H45" i="13" s="1"/>
  <c r="I45" i="13" s="1"/>
  <c r="J45" i="13" s="1"/>
  <c r="AT45" i="13"/>
  <c r="AS45" i="13"/>
  <c r="AR45" i="13"/>
  <c r="AP45" i="13"/>
  <c r="AG45" i="13"/>
  <c r="AA45" i="13"/>
  <c r="K45" i="13"/>
  <c r="L45" i="13" s="1"/>
  <c r="E45" i="13"/>
  <c r="AT44" i="13"/>
  <c r="AS44" i="13"/>
  <c r="AR44" i="13"/>
  <c r="AP44" i="13"/>
  <c r="AG44" i="13"/>
  <c r="AA44" i="13"/>
  <c r="J44" i="13"/>
  <c r="I44" i="13"/>
  <c r="H44" i="13"/>
  <c r="E44" i="13"/>
  <c r="B44" i="13"/>
  <c r="AS53" i="13" s="1"/>
  <c r="AT43" i="13"/>
  <c r="AS43" i="13"/>
  <c r="AR43" i="13"/>
  <c r="AP43" i="13"/>
  <c r="AG43" i="13"/>
  <c r="AA43" i="13"/>
  <c r="H43" i="13"/>
  <c r="I43" i="13" s="1"/>
  <c r="J43" i="13" s="1"/>
  <c r="E43" i="13"/>
  <c r="H42" i="13" s="1"/>
  <c r="I42" i="13" s="1"/>
  <c r="J42" i="13" s="1"/>
  <c r="B43" i="13"/>
  <c r="T53" i="13" s="1"/>
  <c r="AT42" i="13"/>
  <c r="AS42" i="13"/>
  <c r="AR42" i="13"/>
  <c r="AP42" i="13"/>
  <c r="AG42" i="13"/>
  <c r="AA42" i="13"/>
  <c r="P42" i="13"/>
  <c r="Q42" i="13" s="1"/>
  <c r="S42" i="13" s="1"/>
  <c r="O42" i="13"/>
  <c r="L42" i="13"/>
  <c r="R42" i="13" s="1"/>
  <c r="K42" i="13"/>
  <c r="B42" i="13"/>
  <c r="K47" i="13" s="1"/>
  <c r="E38" i="13"/>
  <c r="H37" i="13" s="1"/>
  <c r="I37" i="13" s="1"/>
  <c r="J37" i="13" s="1"/>
  <c r="AT37" i="13"/>
  <c r="AP37" i="13"/>
  <c r="AA37" i="13"/>
  <c r="T37" i="13"/>
  <c r="K37" i="13"/>
  <c r="E37" i="13"/>
  <c r="AT36" i="13"/>
  <c r="AS36" i="13"/>
  <c r="AR36" i="13"/>
  <c r="AP36" i="13"/>
  <c r="AA36" i="13"/>
  <c r="I36" i="13"/>
  <c r="J36" i="13" s="1"/>
  <c r="H36" i="13"/>
  <c r="E36" i="13"/>
  <c r="H35" i="13" s="1"/>
  <c r="I35" i="13" s="1"/>
  <c r="J35" i="13" s="1"/>
  <c r="AT35" i="13"/>
  <c r="AP35" i="13"/>
  <c r="AA35" i="13"/>
  <c r="L35" i="13"/>
  <c r="R35" i="13" s="1"/>
  <c r="K35" i="13"/>
  <c r="E35" i="13"/>
  <c r="AT34" i="13"/>
  <c r="AS34" i="13"/>
  <c r="AP34" i="13"/>
  <c r="AA34" i="13"/>
  <c r="I34" i="13"/>
  <c r="J34" i="13" s="1"/>
  <c r="H34" i="13"/>
  <c r="E34" i="13"/>
  <c r="H33" i="13" s="1"/>
  <c r="I33" i="13" s="1"/>
  <c r="J33" i="13" s="1"/>
  <c r="AT33" i="13"/>
  <c r="AP33" i="13"/>
  <c r="AA33" i="13"/>
  <c r="E33" i="13"/>
  <c r="AT32" i="13"/>
  <c r="AS32" i="13"/>
  <c r="AR32" i="13"/>
  <c r="AP32" i="13"/>
  <c r="AA32" i="13"/>
  <c r="I32" i="13"/>
  <c r="J32" i="13" s="1"/>
  <c r="H32" i="13"/>
  <c r="E32" i="13"/>
  <c r="H31" i="13" s="1"/>
  <c r="I31" i="13" s="1"/>
  <c r="J31" i="13" s="1"/>
  <c r="AT31" i="13"/>
  <c r="AS31" i="13"/>
  <c r="AP31" i="13"/>
  <c r="AA31" i="13"/>
  <c r="K31" i="13"/>
  <c r="L31" i="13" s="1"/>
  <c r="E31" i="13"/>
  <c r="AT30" i="13"/>
  <c r="AS30" i="13"/>
  <c r="AP30" i="13"/>
  <c r="AA30" i="13"/>
  <c r="J30" i="13"/>
  <c r="I30" i="13"/>
  <c r="H30" i="13"/>
  <c r="E30" i="13"/>
  <c r="H29" i="13" s="1"/>
  <c r="I29" i="13" s="1"/>
  <c r="J29" i="13" s="1"/>
  <c r="AT29" i="13"/>
  <c r="AP29" i="13"/>
  <c r="AA29" i="13"/>
  <c r="K29" i="13"/>
  <c r="L29" i="13" s="1"/>
  <c r="E29" i="13"/>
  <c r="AT28" i="13"/>
  <c r="AS28" i="13"/>
  <c r="AR28" i="13"/>
  <c r="AP28" i="13"/>
  <c r="AA28" i="13"/>
  <c r="T28" i="13"/>
  <c r="K28" i="13"/>
  <c r="H28" i="13"/>
  <c r="I28" i="13" s="1"/>
  <c r="J28" i="13" s="1"/>
  <c r="E28" i="13"/>
  <c r="H27" i="13" s="1"/>
  <c r="I27" i="13" s="1"/>
  <c r="J27" i="13" s="1"/>
  <c r="B28" i="13"/>
  <c r="AS27" i="13" s="1"/>
  <c r="AT27" i="13"/>
  <c r="AR27" i="13"/>
  <c r="AP27" i="13"/>
  <c r="AA27" i="13"/>
  <c r="O27" i="13"/>
  <c r="P27" i="13" s="1"/>
  <c r="Q27" i="13" s="1"/>
  <c r="S27" i="13" s="1"/>
  <c r="L27" i="13"/>
  <c r="R27" i="13" s="1"/>
  <c r="K27" i="13"/>
  <c r="E27" i="13"/>
  <c r="H26" i="13" s="1"/>
  <c r="I26" i="13" s="1"/>
  <c r="J26" i="13" s="1"/>
  <c r="B27" i="13"/>
  <c r="T32" i="13" s="1"/>
  <c r="AT26" i="13"/>
  <c r="AP26" i="13"/>
  <c r="AA26" i="13"/>
  <c r="T26" i="13"/>
  <c r="L26" i="13"/>
  <c r="O26" i="13" s="1"/>
  <c r="P26" i="13" s="1"/>
  <c r="Q26" i="13" s="1"/>
  <c r="K26" i="13"/>
  <c r="B26" i="13"/>
  <c r="K30" i="13" s="1"/>
  <c r="L30" i="13" s="1"/>
  <c r="R30" i="13" s="1"/>
  <c r="E148" i="12"/>
  <c r="H147" i="12" s="1"/>
  <c r="I147" i="12" s="1"/>
  <c r="AW147" i="12"/>
  <c r="AS147" i="12"/>
  <c r="AG147" i="12"/>
  <c r="K147" i="12"/>
  <c r="J147" i="12"/>
  <c r="E147" i="12"/>
  <c r="AW146" i="12"/>
  <c r="AV146" i="12"/>
  <c r="AU146" i="12"/>
  <c r="AS146" i="12"/>
  <c r="AG146" i="12"/>
  <c r="I146" i="12"/>
  <c r="J146" i="12" s="1"/>
  <c r="H146" i="12"/>
  <c r="E146" i="12"/>
  <c r="H145" i="12" s="1"/>
  <c r="I145" i="12" s="1"/>
  <c r="J145" i="12" s="1"/>
  <c r="AW145" i="12"/>
  <c r="AS145" i="12"/>
  <c r="AG145" i="12"/>
  <c r="E145" i="12"/>
  <c r="AW144" i="12"/>
  <c r="AV144" i="12"/>
  <c r="AU144" i="12"/>
  <c r="AS144" i="12"/>
  <c r="AG144" i="12"/>
  <c r="I144" i="12"/>
  <c r="J144" i="12" s="1"/>
  <c r="H144" i="12"/>
  <c r="E144" i="12"/>
  <c r="H143" i="12" s="1"/>
  <c r="I143" i="12" s="1"/>
  <c r="J143" i="12" s="1"/>
  <c r="AW143" i="12"/>
  <c r="AS143" i="12"/>
  <c r="AG143" i="12"/>
  <c r="K143" i="12"/>
  <c r="E143" i="12"/>
  <c r="AW142" i="12"/>
  <c r="AV142" i="12"/>
  <c r="AS142" i="12"/>
  <c r="AG142" i="12"/>
  <c r="I142" i="12"/>
  <c r="J142" i="12" s="1"/>
  <c r="H142" i="12"/>
  <c r="E142" i="12"/>
  <c r="H141" i="12" s="1"/>
  <c r="I141" i="12" s="1"/>
  <c r="J141" i="12" s="1"/>
  <c r="AW141" i="12"/>
  <c r="AS141" i="12"/>
  <c r="AG141" i="12"/>
  <c r="E141" i="12"/>
  <c r="AW140" i="12"/>
  <c r="AV140" i="12"/>
  <c r="AU140" i="12"/>
  <c r="AS140" i="12"/>
  <c r="AG140" i="12"/>
  <c r="H140" i="12"/>
  <c r="I140" i="12" s="1"/>
  <c r="J140" i="12" s="1"/>
  <c r="E140" i="12"/>
  <c r="H139" i="12" s="1"/>
  <c r="I139" i="12" s="1"/>
  <c r="J139" i="12" s="1"/>
  <c r="AW139" i="12"/>
  <c r="AS139" i="12"/>
  <c r="AG139" i="12"/>
  <c r="L139" i="12"/>
  <c r="R139" i="12" s="1"/>
  <c r="K139" i="12"/>
  <c r="E139" i="12"/>
  <c r="AW138" i="12"/>
  <c r="AS138" i="12"/>
  <c r="AG138" i="12"/>
  <c r="J138" i="12"/>
  <c r="I138" i="12"/>
  <c r="H138" i="12"/>
  <c r="E138" i="12"/>
  <c r="B138" i="12"/>
  <c r="AV138" i="12" s="1"/>
  <c r="AW137" i="12"/>
  <c r="AV137" i="12"/>
  <c r="AU137" i="12"/>
  <c r="AS137" i="12"/>
  <c r="AG137" i="12"/>
  <c r="H137" i="12"/>
  <c r="I137" i="12" s="1"/>
  <c r="J137" i="12" s="1"/>
  <c r="E137" i="12"/>
  <c r="H136" i="12" s="1"/>
  <c r="I136" i="12" s="1"/>
  <c r="B137" i="12"/>
  <c r="L147" i="12" s="1"/>
  <c r="AW136" i="12"/>
  <c r="AV136" i="12"/>
  <c r="AS136" i="12"/>
  <c r="AG136" i="12"/>
  <c r="L136" i="12"/>
  <c r="K136" i="12"/>
  <c r="J136" i="12"/>
  <c r="B136" i="12"/>
  <c r="AU139" i="12" s="1"/>
  <c r="E133" i="12"/>
  <c r="AZ132" i="12"/>
  <c r="AW132" i="12"/>
  <c r="AS132" i="12"/>
  <c r="AG132" i="12"/>
  <c r="T132" i="12"/>
  <c r="H132" i="12"/>
  <c r="I132" i="12" s="1"/>
  <c r="J132" i="12" s="1"/>
  <c r="E132" i="12"/>
  <c r="AZ131" i="12"/>
  <c r="AW131" i="12"/>
  <c r="AV131" i="12"/>
  <c r="AS131" i="12"/>
  <c r="AG131" i="12"/>
  <c r="T131" i="12"/>
  <c r="L131" i="12"/>
  <c r="K131" i="12"/>
  <c r="J131" i="12"/>
  <c r="I131" i="12"/>
  <c r="H131" i="12"/>
  <c r="E131" i="12"/>
  <c r="AZ130" i="12"/>
  <c r="AW130" i="12"/>
  <c r="AS130" i="12"/>
  <c r="AG130" i="12"/>
  <c r="T130" i="12"/>
  <c r="J130" i="12"/>
  <c r="I130" i="12"/>
  <c r="H130" i="12"/>
  <c r="E130" i="12"/>
  <c r="AZ129" i="12"/>
  <c r="AW129" i="12"/>
  <c r="AV129" i="12"/>
  <c r="AU129" i="12"/>
  <c r="AS129" i="12"/>
  <c r="AG129" i="12"/>
  <c r="H129" i="12"/>
  <c r="I129" i="12" s="1"/>
  <c r="J129" i="12" s="1"/>
  <c r="E129" i="12"/>
  <c r="H128" i="12" s="1"/>
  <c r="I128" i="12" s="1"/>
  <c r="J128" i="12" s="1"/>
  <c r="AZ128" i="12"/>
  <c r="AW128" i="12"/>
  <c r="AS128" i="12"/>
  <c r="AG128" i="12"/>
  <c r="L128" i="12"/>
  <c r="R128" i="12" s="1"/>
  <c r="K128" i="12"/>
  <c r="E128" i="12"/>
  <c r="H127" i="12" s="1"/>
  <c r="I127" i="12" s="1"/>
  <c r="J127" i="12" s="1"/>
  <c r="AZ127" i="12"/>
  <c r="AW127" i="12"/>
  <c r="AS127" i="12"/>
  <c r="AG127" i="12"/>
  <c r="T127" i="12"/>
  <c r="L127" i="12"/>
  <c r="K127" i="12"/>
  <c r="E127" i="12"/>
  <c r="AZ126" i="12"/>
  <c r="AW126" i="12"/>
  <c r="AV126" i="12"/>
  <c r="AU126" i="12"/>
  <c r="AS126" i="12"/>
  <c r="AG126" i="12"/>
  <c r="T126" i="12"/>
  <c r="H126" i="12"/>
  <c r="I126" i="12" s="1"/>
  <c r="J126" i="12" s="1"/>
  <c r="E126" i="12"/>
  <c r="H125" i="12" s="1"/>
  <c r="I125" i="12" s="1"/>
  <c r="J125" i="12" s="1"/>
  <c r="AZ125" i="12"/>
  <c r="AW125" i="12"/>
  <c r="AV125" i="12"/>
  <c r="AU125" i="12"/>
  <c r="AS125" i="12"/>
  <c r="AG125" i="12"/>
  <c r="E125" i="12"/>
  <c r="H124" i="12" s="1"/>
  <c r="I124" i="12" s="1"/>
  <c r="J124" i="12" s="1"/>
  <c r="AZ124" i="12"/>
  <c r="AW124" i="12"/>
  <c r="AU124" i="12"/>
  <c r="AS124" i="12"/>
  <c r="AG124" i="12"/>
  <c r="E124" i="12"/>
  <c r="H123" i="12" s="1"/>
  <c r="I123" i="12" s="1"/>
  <c r="J123" i="12" s="1"/>
  <c r="AZ123" i="12"/>
  <c r="AW123" i="12"/>
  <c r="AS123" i="12"/>
  <c r="AG123" i="12"/>
  <c r="L123" i="12"/>
  <c r="R123" i="12" s="1"/>
  <c r="K123" i="12"/>
  <c r="E123" i="12"/>
  <c r="B123" i="12"/>
  <c r="AV130" i="12" s="1"/>
  <c r="AZ122" i="12"/>
  <c r="AW122" i="12"/>
  <c r="AS122" i="12"/>
  <c r="AG122" i="12"/>
  <c r="T122" i="12"/>
  <c r="L122" i="12"/>
  <c r="K122" i="12"/>
  <c r="J122" i="12"/>
  <c r="I122" i="12"/>
  <c r="H122" i="12"/>
  <c r="E122" i="12"/>
  <c r="B122" i="12"/>
  <c r="T123" i="12" s="1"/>
  <c r="AZ121" i="12"/>
  <c r="AW121" i="12"/>
  <c r="AV121" i="12"/>
  <c r="AS121" i="12"/>
  <c r="AG121" i="12"/>
  <c r="T121" i="12"/>
  <c r="K121" i="12"/>
  <c r="L121" i="12" s="1"/>
  <c r="J121" i="12"/>
  <c r="I121" i="12"/>
  <c r="H121" i="12"/>
  <c r="B121" i="12"/>
  <c r="K130" i="12" s="1"/>
  <c r="L130" i="12" s="1"/>
  <c r="E117" i="12"/>
  <c r="AW116" i="12"/>
  <c r="AS116" i="12"/>
  <c r="AG116" i="12"/>
  <c r="I116" i="12"/>
  <c r="J116" i="12" s="1"/>
  <c r="H116" i="12"/>
  <c r="E116" i="12"/>
  <c r="H115" i="12" s="1"/>
  <c r="I115" i="12" s="1"/>
  <c r="J115" i="12" s="1"/>
  <c r="AW115" i="12"/>
  <c r="AS115" i="12"/>
  <c r="AG115" i="12"/>
  <c r="T115" i="12"/>
  <c r="E115" i="12"/>
  <c r="AW114" i="12"/>
  <c r="AU114" i="12"/>
  <c r="AS114" i="12"/>
  <c r="AG114" i="12"/>
  <c r="T114" i="12"/>
  <c r="J114" i="12"/>
  <c r="I114" i="12"/>
  <c r="H114" i="12"/>
  <c r="E114" i="12"/>
  <c r="H113" i="12" s="1"/>
  <c r="I113" i="12" s="1"/>
  <c r="J113" i="12" s="1"/>
  <c r="AW113" i="12"/>
  <c r="AS113" i="12"/>
  <c r="AG113" i="12"/>
  <c r="L113" i="12"/>
  <c r="R113" i="12" s="1"/>
  <c r="K113" i="12"/>
  <c r="E113" i="12"/>
  <c r="AW112" i="12"/>
  <c r="AS112" i="12"/>
  <c r="AG112" i="12"/>
  <c r="T112" i="12"/>
  <c r="J112" i="12"/>
  <c r="I112" i="12"/>
  <c r="H112" i="12"/>
  <c r="E112" i="12"/>
  <c r="AW111" i="12"/>
  <c r="AS111" i="12"/>
  <c r="AG111" i="12"/>
  <c r="I111" i="12"/>
  <c r="J111" i="12" s="1"/>
  <c r="H111" i="12"/>
  <c r="E111" i="12"/>
  <c r="AW110" i="12"/>
  <c r="AU110" i="12"/>
  <c r="AS110" i="12"/>
  <c r="AG110" i="12"/>
  <c r="T110" i="12"/>
  <c r="I110" i="12"/>
  <c r="J110" i="12" s="1"/>
  <c r="H110" i="12"/>
  <c r="E110" i="12"/>
  <c r="H109" i="12" s="1"/>
  <c r="I109" i="12" s="1"/>
  <c r="J109" i="12" s="1"/>
  <c r="AW109" i="12"/>
  <c r="AS109" i="12"/>
  <c r="AG109" i="12"/>
  <c r="E109" i="12"/>
  <c r="H108" i="12" s="1"/>
  <c r="I108" i="12" s="1"/>
  <c r="J108" i="12" s="1"/>
  <c r="AW108" i="12"/>
  <c r="AS108" i="12"/>
  <c r="AG108" i="12"/>
  <c r="T108" i="12"/>
  <c r="K108" i="12"/>
  <c r="L108" i="12" s="1"/>
  <c r="E108" i="12"/>
  <c r="AW107" i="12"/>
  <c r="AU107" i="12"/>
  <c r="AS107" i="12"/>
  <c r="AG107" i="12"/>
  <c r="T107" i="12"/>
  <c r="H107" i="12"/>
  <c r="I107" i="12" s="1"/>
  <c r="J107" i="12" s="1"/>
  <c r="E107" i="12"/>
  <c r="H106" i="12" s="1"/>
  <c r="I106" i="12" s="1"/>
  <c r="B107" i="12"/>
  <c r="AV114" i="12" s="1"/>
  <c r="AW106" i="12"/>
  <c r="AS106" i="12"/>
  <c r="AG106" i="12"/>
  <c r="T106" i="12"/>
  <c r="L106" i="12"/>
  <c r="K106" i="12"/>
  <c r="J106" i="12"/>
  <c r="E106" i="12"/>
  <c r="B106" i="12"/>
  <c r="T113" i="12" s="1"/>
  <c r="AW105" i="12"/>
  <c r="AS105" i="12"/>
  <c r="AG105" i="12"/>
  <c r="T105" i="12"/>
  <c r="I105" i="12"/>
  <c r="J105" i="12" s="1"/>
  <c r="H105" i="12"/>
  <c r="B105" i="12"/>
  <c r="AU113" i="12" s="1"/>
  <c r="E101" i="12"/>
  <c r="AM100" i="12"/>
  <c r="T100" i="12"/>
  <c r="H100" i="12"/>
  <c r="I100" i="12" s="1"/>
  <c r="J100" i="12" s="1"/>
  <c r="E100" i="12"/>
  <c r="AM99" i="12"/>
  <c r="AL99" i="12"/>
  <c r="H99" i="12"/>
  <c r="I99" i="12" s="1"/>
  <c r="J99" i="12" s="1"/>
  <c r="E99" i="12"/>
  <c r="AM98" i="12"/>
  <c r="T98" i="12"/>
  <c r="H98" i="12"/>
  <c r="I98" i="12" s="1"/>
  <c r="J98" i="12" s="1"/>
  <c r="E98" i="12"/>
  <c r="H97" i="12" s="1"/>
  <c r="I97" i="12" s="1"/>
  <c r="J97" i="12" s="1"/>
  <c r="AM97" i="12"/>
  <c r="E97" i="12"/>
  <c r="H96" i="12" s="1"/>
  <c r="I96" i="12" s="1"/>
  <c r="J96" i="12" s="1"/>
  <c r="AM96" i="12"/>
  <c r="AL96" i="12"/>
  <c r="E96" i="12"/>
  <c r="AM95" i="12"/>
  <c r="H95" i="12"/>
  <c r="I95" i="12" s="1"/>
  <c r="J95" i="12" s="1"/>
  <c r="E95" i="12"/>
  <c r="H94" i="12" s="1"/>
  <c r="I94" i="12" s="1"/>
  <c r="AM94" i="12"/>
  <c r="T94" i="12"/>
  <c r="J94" i="12"/>
  <c r="E94" i="12"/>
  <c r="AM93" i="12"/>
  <c r="T93" i="12"/>
  <c r="H93" i="12"/>
  <c r="I93" i="12" s="1"/>
  <c r="J93" i="12" s="1"/>
  <c r="E93" i="12"/>
  <c r="H92" i="12" s="1"/>
  <c r="I92" i="12" s="1"/>
  <c r="J92" i="12" s="1"/>
  <c r="AM92" i="12"/>
  <c r="AL92" i="12"/>
  <c r="E92" i="12"/>
  <c r="H91" i="12" s="1"/>
  <c r="I91" i="12" s="1"/>
  <c r="J91" i="12" s="1"/>
  <c r="AM91" i="12"/>
  <c r="T91" i="12"/>
  <c r="E91" i="12"/>
  <c r="H90" i="12" s="1"/>
  <c r="I90" i="12" s="1"/>
  <c r="J90" i="12" s="1"/>
  <c r="B91" i="12"/>
  <c r="AL89" i="12" s="1"/>
  <c r="AM90" i="12"/>
  <c r="T90" i="12"/>
  <c r="E90" i="12"/>
  <c r="B90" i="12"/>
  <c r="T97" i="12" s="1"/>
  <c r="AM89" i="12"/>
  <c r="T89" i="12"/>
  <c r="H89" i="12"/>
  <c r="I89" i="12" s="1"/>
  <c r="J89" i="12" s="1"/>
  <c r="B89" i="12"/>
  <c r="AK100" i="12" s="1"/>
  <c r="E85" i="12"/>
  <c r="H84" i="12" s="1"/>
  <c r="I84" i="12" s="1"/>
  <c r="J84" i="12" s="1"/>
  <c r="AT84" i="12"/>
  <c r="AP84" i="12"/>
  <c r="AA84" i="12"/>
  <c r="T84" i="12"/>
  <c r="E84" i="12"/>
  <c r="AT83" i="12"/>
  <c r="AS83" i="12"/>
  <c r="AR83" i="12"/>
  <c r="AP83" i="12"/>
  <c r="AA83" i="12"/>
  <c r="H83" i="12"/>
  <c r="I83" i="12" s="1"/>
  <c r="J83" i="12" s="1"/>
  <c r="E83" i="12"/>
  <c r="H82" i="12" s="1"/>
  <c r="I82" i="12" s="1"/>
  <c r="J82" i="12" s="1"/>
  <c r="AT82" i="12"/>
  <c r="AP82" i="12"/>
  <c r="AA82" i="12"/>
  <c r="K82" i="12"/>
  <c r="L82" i="12" s="1"/>
  <c r="E82" i="12"/>
  <c r="AT81" i="12"/>
  <c r="AP81" i="12"/>
  <c r="AA81" i="12"/>
  <c r="T81" i="12"/>
  <c r="J81" i="12"/>
  <c r="I81" i="12"/>
  <c r="H81" i="12"/>
  <c r="E81" i="12"/>
  <c r="AT80" i="12"/>
  <c r="AP80" i="12"/>
  <c r="AA80" i="12"/>
  <c r="I80" i="12"/>
  <c r="J80" i="12" s="1"/>
  <c r="H80" i="12"/>
  <c r="E80" i="12"/>
  <c r="AT79" i="12"/>
  <c r="AS79" i="12"/>
  <c r="AR79" i="12"/>
  <c r="AP79" i="12"/>
  <c r="AA79" i="12"/>
  <c r="T79" i="12"/>
  <c r="H79" i="12"/>
  <c r="I79" i="12" s="1"/>
  <c r="J79" i="12" s="1"/>
  <c r="E79" i="12"/>
  <c r="H78" i="12" s="1"/>
  <c r="I78" i="12" s="1"/>
  <c r="J78" i="12" s="1"/>
  <c r="AT78" i="12"/>
  <c r="AP78" i="12"/>
  <c r="AA78" i="12"/>
  <c r="K78" i="12"/>
  <c r="L78" i="12" s="1"/>
  <c r="E78" i="12"/>
  <c r="H77" i="12" s="1"/>
  <c r="I77" i="12" s="1"/>
  <c r="J77" i="12" s="1"/>
  <c r="AT77" i="12"/>
  <c r="AP77" i="12"/>
  <c r="AA77" i="12"/>
  <c r="T77" i="12"/>
  <c r="K77" i="12"/>
  <c r="L77" i="12" s="1"/>
  <c r="E77" i="12"/>
  <c r="AT76" i="12"/>
  <c r="AR76" i="12"/>
  <c r="AP76" i="12"/>
  <c r="AA76" i="12"/>
  <c r="I76" i="12"/>
  <c r="J76" i="12" s="1"/>
  <c r="H76" i="12"/>
  <c r="E76" i="12"/>
  <c r="AT75" i="12"/>
  <c r="AS75" i="12"/>
  <c r="AP75" i="12"/>
  <c r="AA75" i="12"/>
  <c r="T75" i="12"/>
  <c r="K75" i="12"/>
  <c r="L75" i="12" s="1"/>
  <c r="I75" i="12"/>
  <c r="J75" i="12" s="1"/>
  <c r="H75" i="12"/>
  <c r="E75" i="12"/>
  <c r="B75" i="12"/>
  <c r="AS81" i="12" s="1"/>
  <c r="AT74" i="12"/>
  <c r="AS74" i="12"/>
  <c r="AR74" i="12"/>
  <c r="AP74" i="12"/>
  <c r="AA74" i="12"/>
  <c r="T74" i="12"/>
  <c r="H74" i="12"/>
  <c r="I74" i="12" s="1"/>
  <c r="J74" i="12" s="1"/>
  <c r="E74" i="12"/>
  <c r="H73" i="12" s="1"/>
  <c r="I73" i="12" s="1"/>
  <c r="J73" i="12" s="1"/>
  <c r="B74" i="12"/>
  <c r="T83" i="12" s="1"/>
  <c r="AT73" i="12"/>
  <c r="AS73" i="12"/>
  <c r="AP73" i="12"/>
  <c r="AA73" i="12"/>
  <c r="T73" i="12"/>
  <c r="B73" i="12"/>
  <c r="AR82" i="12" s="1"/>
  <c r="E70" i="12"/>
  <c r="AT69" i="12"/>
  <c r="AS69" i="12"/>
  <c r="AP69" i="12"/>
  <c r="AA69" i="12"/>
  <c r="K69" i="12"/>
  <c r="I69" i="12"/>
  <c r="J69" i="12" s="1"/>
  <c r="H69" i="12"/>
  <c r="E69" i="12"/>
  <c r="AT68" i="12"/>
  <c r="AR68" i="12"/>
  <c r="AP68" i="12"/>
  <c r="AA68" i="12"/>
  <c r="H68" i="12"/>
  <c r="I68" i="12" s="1"/>
  <c r="J68" i="12" s="1"/>
  <c r="E68" i="12"/>
  <c r="H67" i="12" s="1"/>
  <c r="I67" i="12" s="1"/>
  <c r="J67" i="12" s="1"/>
  <c r="AT67" i="12"/>
  <c r="AP67" i="12"/>
  <c r="AA67" i="12"/>
  <c r="K67" i="12"/>
  <c r="E67" i="12"/>
  <c r="AT66" i="12"/>
  <c r="AS66" i="12"/>
  <c r="AR66" i="12"/>
  <c r="AP66" i="12"/>
  <c r="AA66" i="12"/>
  <c r="H66" i="12"/>
  <c r="I66" i="12" s="1"/>
  <c r="J66" i="12" s="1"/>
  <c r="E66" i="12"/>
  <c r="H65" i="12" s="1"/>
  <c r="AT65" i="12"/>
  <c r="AP65" i="12"/>
  <c r="AA65" i="12"/>
  <c r="K65" i="12"/>
  <c r="I65" i="12"/>
  <c r="J65" i="12" s="1"/>
  <c r="E65" i="12"/>
  <c r="AT64" i="12"/>
  <c r="AS64" i="12"/>
  <c r="AR64" i="12"/>
  <c r="AP64" i="12"/>
  <c r="AA64" i="12"/>
  <c r="H64" i="12"/>
  <c r="I64" i="12" s="1"/>
  <c r="J64" i="12" s="1"/>
  <c r="E64" i="12"/>
  <c r="H63" i="12" s="1"/>
  <c r="I63" i="12" s="1"/>
  <c r="J63" i="12" s="1"/>
  <c r="AT63" i="12"/>
  <c r="AP63" i="12"/>
  <c r="AA63" i="12"/>
  <c r="K63" i="12"/>
  <c r="E63" i="12"/>
  <c r="AT62" i="12"/>
  <c r="AS62" i="12"/>
  <c r="AR62" i="12"/>
  <c r="AP62" i="12"/>
  <c r="AA62" i="12"/>
  <c r="I62" i="12"/>
  <c r="J62" i="12" s="1"/>
  <c r="H62" i="12"/>
  <c r="E62" i="12"/>
  <c r="H61" i="12" s="1"/>
  <c r="I61" i="12" s="1"/>
  <c r="J61" i="12" s="1"/>
  <c r="AT61" i="12"/>
  <c r="AP61" i="12"/>
  <c r="AA61" i="12"/>
  <c r="K61" i="12"/>
  <c r="E61" i="12"/>
  <c r="AT60" i="12"/>
  <c r="AS60" i="12"/>
  <c r="AP60" i="12"/>
  <c r="AA60" i="12"/>
  <c r="I60" i="12"/>
  <c r="J60" i="12" s="1"/>
  <c r="H60" i="12"/>
  <c r="E60" i="12"/>
  <c r="B60" i="12"/>
  <c r="AS68" i="12" s="1"/>
  <c r="AT59" i="12"/>
  <c r="AP59" i="12"/>
  <c r="AA59" i="12"/>
  <c r="J59" i="12"/>
  <c r="I59" i="12"/>
  <c r="H59" i="12"/>
  <c r="E59" i="12"/>
  <c r="B59" i="12"/>
  <c r="AT58" i="12"/>
  <c r="AS58" i="12"/>
  <c r="AP58" i="12"/>
  <c r="AA58" i="12"/>
  <c r="K58" i="12"/>
  <c r="H58" i="12"/>
  <c r="I58" i="12" s="1"/>
  <c r="J58" i="12" s="1"/>
  <c r="B58" i="12"/>
  <c r="AR60" i="12" s="1"/>
  <c r="E54" i="12"/>
  <c r="H53" i="12" s="1"/>
  <c r="I53" i="12" s="1"/>
  <c r="J53" i="12" s="1"/>
  <c r="AT53" i="12"/>
  <c r="AS53" i="12"/>
  <c r="AP53" i="12"/>
  <c r="AG53" i="12"/>
  <c r="AA53" i="12"/>
  <c r="E53" i="12"/>
  <c r="AT52" i="12"/>
  <c r="AP52" i="12"/>
  <c r="AG52" i="12"/>
  <c r="AA52" i="12"/>
  <c r="H52" i="12"/>
  <c r="I52" i="12" s="1"/>
  <c r="J52" i="12" s="1"/>
  <c r="E52" i="12"/>
  <c r="H51" i="12" s="1"/>
  <c r="I51" i="12" s="1"/>
  <c r="J51" i="12" s="1"/>
  <c r="AT51" i="12"/>
  <c r="AP51" i="12"/>
  <c r="AG51" i="12"/>
  <c r="AA51" i="12"/>
  <c r="E51" i="12"/>
  <c r="H50" i="12" s="1"/>
  <c r="AT50" i="12"/>
  <c r="AS50" i="12"/>
  <c r="AP50" i="12"/>
  <c r="AG50" i="12"/>
  <c r="AA50" i="12"/>
  <c r="J50" i="12"/>
  <c r="I50" i="12"/>
  <c r="E50" i="12"/>
  <c r="AT49" i="12"/>
  <c r="AP49" i="12"/>
  <c r="AG49" i="12"/>
  <c r="AA49" i="12"/>
  <c r="H49" i="12"/>
  <c r="I49" i="12" s="1"/>
  <c r="J49" i="12" s="1"/>
  <c r="E49" i="12"/>
  <c r="H48" i="12" s="1"/>
  <c r="I48" i="12" s="1"/>
  <c r="J48" i="12" s="1"/>
  <c r="AT48" i="12"/>
  <c r="AS48" i="12"/>
  <c r="AP48" i="12"/>
  <c r="AG48" i="12"/>
  <c r="AA48" i="12"/>
  <c r="E48" i="12"/>
  <c r="AT47" i="12"/>
  <c r="AS47" i="12"/>
  <c r="AR47" i="12"/>
  <c r="AP47" i="12"/>
  <c r="AG47" i="12"/>
  <c r="AA47" i="12"/>
  <c r="I47" i="12"/>
  <c r="J47" i="12" s="1"/>
  <c r="H47" i="12"/>
  <c r="E47" i="12"/>
  <c r="AT46" i="12"/>
  <c r="AP46" i="12"/>
  <c r="AG46" i="12"/>
  <c r="AA46" i="12"/>
  <c r="H46" i="12"/>
  <c r="I46" i="12" s="1"/>
  <c r="J46" i="12" s="1"/>
  <c r="E46" i="12"/>
  <c r="H45" i="12" s="1"/>
  <c r="AT45" i="12"/>
  <c r="AS45" i="12"/>
  <c r="AP45" i="12"/>
  <c r="AG45" i="12"/>
  <c r="AA45" i="12"/>
  <c r="J45" i="12"/>
  <c r="I45" i="12"/>
  <c r="E45" i="12"/>
  <c r="AT44" i="12"/>
  <c r="AS44" i="12"/>
  <c r="AR44" i="12"/>
  <c r="AP44" i="12"/>
  <c r="AG44" i="12"/>
  <c r="AA44" i="12"/>
  <c r="I44" i="12"/>
  <c r="J44" i="12" s="1"/>
  <c r="H44" i="12"/>
  <c r="E44" i="12"/>
  <c r="B44" i="12"/>
  <c r="AS46" i="12" s="1"/>
  <c r="AT43" i="12"/>
  <c r="AP43" i="12"/>
  <c r="AG43" i="12"/>
  <c r="AA43" i="12"/>
  <c r="H43" i="12"/>
  <c r="I43" i="12" s="1"/>
  <c r="J43" i="12" s="1"/>
  <c r="E43" i="12"/>
  <c r="H42" i="12" s="1"/>
  <c r="I42" i="12" s="1"/>
  <c r="B43" i="12"/>
  <c r="AT42" i="12"/>
  <c r="AS42" i="12"/>
  <c r="AR42" i="12"/>
  <c r="AP42" i="12"/>
  <c r="AG42" i="12"/>
  <c r="AA42" i="12"/>
  <c r="K42" i="12"/>
  <c r="L42" i="12" s="1"/>
  <c r="J42" i="12"/>
  <c r="B42" i="12"/>
  <c r="E38" i="12"/>
  <c r="AT37" i="12"/>
  <c r="AP37" i="12"/>
  <c r="AA37" i="12"/>
  <c r="T37" i="12"/>
  <c r="K37" i="12"/>
  <c r="L37" i="12" s="1"/>
  <c r="I37" i="12"/>
  <c r="J37" i="12" s="1"/>
  <c r="H37" i="12"/>
  <c r="E37" i="12"/>
  <c r="AT36" i="12"/>
  <c r="AR36" i="12"/>
  <c r="AP36" i="12"/>
  <c r="AA36" i="12"/>
  <c r="K36" i="12"/>
  <c r="L36" i="12" s="1"/>
  <c r="I36" i="12"/>
  <c r="J36" i="12" s="1"/>
  <c r="H36" i="12"/>
  <c r="E36" i="12"/>
  <c r="H35" i="12" s="1"/>
  <c r="I35" i="12" s="1"/>
  <c r="J35" i="12" s="1"/>
  <c r="AT35" i="12"/>
  <c r="AR35" i="12"/>
  <c r="AP35" i="12"/>
  <c r="AA35" i="12"/>
  <c r="T35" i="12"/>
  <c r="K35" i="12"/>
  <c r="L35" i="12" s="1"/>
  <c r="E35" i="12"/>
  <c r="AT34" i="12"/>
  <c r="AR34" i="12"/>
  <c r="AP34" i="12"/>
  <c r="AA34" i="12"/>
  <c r="L34" i="12"/>
  <c r="K34" i="12"/>
  <c r="H34" i="12"/>
  <c r="I34" i="12" s="1"/>
  <c r="J34" i="12" s="1"/>
  <c r="E34" i="12"/>
  <c r="H33" i="12" s="1"/>
  <c r="I33" i="12" s="1"/>
  <c r="J33" i="12" s="1"/>
  <c r="AT33" i="12"/>
  <c r="AR33" i="12"/>
  <c r="AP33" i="12"/>
  <c r="AA33" i="12"/>
  <c r="T33" i="12"/>
  <c r="K33" i="12"/>
  <c r="E33" i="12"/>
  <c r="H32" i="12" s="1"/>
  <c r="I32" i="12" s="1"/>
  <c r="J32" i="12" s="1"/>
  <c r="AT32" i="12"/>
  <c r="AR32" i="12"/>
  <c r="AP32" i="12"/>
  <c r="AA32" i="12"/>
  <c r="K32" i="12"/>
  <c r="L32" i="12" s="1"/>
  <c r="E32" i="12"/>
  <c r="H31" i="12" s="1"/>
  <c r="I31" i="12" s="1"/>
  <c r="J31" i="12" s="1"/>
  <c r="AT31" i="12"/>
  <c r="AR31" i="12"/>
  <c r="AP31" i="12"/>
  <c r="AA31" i="12"/>
  <c r="T31" i="12"/>
  <c r="K31" i="12"/>
  <c r="L31" i="12" s="1"/>
  <c r="E31" i="12"/>
  <c r="H30" i="12" s="1"/>
  <c r="I30" i="12" s="1"/>
  <c r="J30" i="12" s="1"/>
  <c r="AT30" i="12"/>
  <c r="AR30" i="12"/>
  <c r="AP30" i="12"/>
  <c r="AA30" i="12"/>
  <c r="E30" i="12"/>
  <c r="H29" i="12" s="1"/>
  <c r="I29" i="12" s="1"/>
  <c r="J29" i="12" s="1"/>
  <c r="AT29" i="12"/>
  <c r="AP29" i="12"/>
  <c r="AA29" i="12"/>
  <c r="T29" i="12"/>
  <c r="K29" i="12"/>
  <c r="L29" i="12" s="1"/>
  <c r="E29" i="12"/>
  <c r="AT28" i="12"/>
  <c r="AR28" i="12"/>
  <c r="AP28" i="12"/>
  <c r="AA28" i="12"/>
  <c r="H28" i="12"/>
  <c r="I28" i="12" s="1"/>
  <c r="J28" i="12" s="1"/>
  <c r="E28" i="12"/>
  <c r="H27" i="12" s="1"/>
  <c r="I27" i="12" s="1"/>
  <c r="J27" i="12" s="1"/>
  <c r="B28" i="12"/>
  <c r="AT27" i="12"/>
  <c r="AP27" i="12"/>
  <c r="AA27" i="12"/>
  <c r="K27" i="12"/>
  <c r="L27" i="12" s="1"/>
  <c r="R27" i="12" s="1"/>
  <c r="E27" i="12"/>
  <c r="B27" i="12"/>
  <c r="L33" i="12" s="1"/>
  <c r="AT26" i="12"/>
  <c r="AP26" i="12"/>
  <c r="AA26" i="12"/>
  <c r="T26" i="12"/>
  <c r="K26" i="12"/>
  <c r="L26" i="12" s="1"/>
  <c r="O26" i="12" s="1"/>
  <c r="I26" i="12"/>
  <c r="J26" i="12" s="1"/>
  <c r="H26" i="12"/>
  <c r="B26" i="12"/>
  <c r="AR37" i="12" s="1"/>
  <c r="E148" i="10"/>
  <c r="AW147" i="10"/>
  <c r="AV147" i="10"/>
  <c r="AS147" i="10"/>
  <c r="AG147" i="10"/>
  <c r="H147" i="10"/>
  <c r="I147" i="10" s="1"/>
  <c r="J147" i="10" s="1"/>
  <c r="E147" i="10"/>
  <c r="H146" i="10" s="1"/>
  <c r="I146" i="10" s="1"/>
  <c r="J146" i="10" s="1"/>
  <c r="AW146" i="10"/>
  <c r="AS146" i="10"/>
  <c r="AG146" i="10"/>
  <c r="E146" i="10"/>
  <c r="H145" i="10" s="1"/>
  <c r="I145" i="10" s="1"/>
  <c r="J145" i="10" s="1"/>
  <c r="AW145" i="10"/>
  <c r="AS145" i="10"/>
  <c r="AG145" i="10"/>
  <c r="T145" i="10"/>
  <c r="E145" i="10"/>
  <c r="H144" i="10" s="1"/>
  <c r="I144" i="10" s="1"/>
  <c r="J144" i="10" s="1"/>
  <c r="AW144" i="10"/>
  <c r="AU144" i="10"/>
  <c r="AS144" i="10"/>
  <c r="AG144" i="10"/>
  <c r="E144" i="10"/>
  <c r="H143" i="10" s="1"/>
  <c r="I143" i="10" s="1"/>
  <c r="J143" i="10" s="1"/>
  <c r="AW143" i="10"/>
  <c r="AV143" i="10"/>
  <c r="AS143" i="10"/>
  <c r="AG143" i="10"/>
  <c r="T143" i="10"/>
  <c r="K143" i="10"/>
  <c r="L143" i="10" s="1"/>
  <c r="E143" i="10"/>
  <c r="AW142" i="10"/>
  <c r="AS142" i="10"/>
  <c r="AG142" i="10"/>
  <c r="H142" i="10"/>
  <c r="I142" i="10" s="1"/>
  <c r="J142" i="10" s="1"/>
  <c r="E142" i="10"/>
  <c r="H141" i="10" s="1"/>
  <c r="I141" i="10" s="1"/>
  <c r="J141" i="10" s="1"/>
  <c r="AW141" i="10"/>
  <c r="AS141" i="10"/>
  <c r="AG141" i="10"/>
  <c r="T141" i="10"/>
  <c r="E141" i="10"/>
  <c r="AW140" i="10"/>
  <c r="AU140" i="10"/>
  <c r="AS140" i="10"/>
  <c r="AG140" i="10"/>
  <c r="H140" i="10"/>
  <c r="I140" i="10" s="1"/>
  <c r="J140" i="10" s="1"/>
  <c r="E140" i="10"/>
  <c r="H139" i="10" s="1"/>
  <c r="I139" i="10" s="1"/>
  <c r="J139" i="10" s="1"/>
  <c r="AW139" i="10"/>
  <c r="AS139" i="10"/>
  <c r="AG139" i="10"/>
  <c r="K139" i="10"/>
  <c r="L139" i="10" s="1"/>
  <c r="E139" i="10"/>
  <c r="AW138" i="10"/>
  <c r="AS138" i="10"/>
  <c r="AG138" i="10"/>
  <c r="T138" i="10"/>
  <c r="I138" i="10"/>
  <c r="J138" i="10" s="1"/>
  <c r="H138" i="10"/>
  <c r="E138" i="10"/>
  <c r="H137" i="10" s="1"/>
  <c r="I137" i="10" s="1"/>
  <c r="J137" i="10" s="1"/>
  <c r="B138" i="10"/>
  <c r="AV142" i="10" s="1"/>
  <c r="AW137" i="10"/>
  <c r="AU137" i="10"/>
  <c r="AS137" i="10"/>
  <c r="AG137" i="10"/>
  <c r="T137" i="10"/>
  <c r="E137" i="10"/>
  <c r="B137" i="10"/>
  <c r="T147" i="10" s="1"/>
  <c r="AW136" i="10"/>
  <c r="AV136" i="10"/>
  <c r="AS136" i="10"/>
  <c r="AG136" i="10"/>
  <c r="H136" i="10"/>
  <c r="I136" i="10" s="1"/>
  <c r="J136" i="10" s="1"/>
  <c r="B136" i="10"/>
  <c r="AU146" i="10" s="1"/>
  <c r="E133" i="10"/>
  <c r="H132" i="10" s="1"/>
  <c r="I132" i="10" s="1"/>
  <c r="J132" i="10" s="1"/>
  <c r="AZ132" i="10"/>
  <c r="AW132" i="10"/>
  <c r="AS132" i="10"/>
  <c r="AG132" i="10"/>
  <c r="T132" i="10"/>
  <c r="E132" i="10"/>
  <c r="AZ131" i="10"/>
  <c r="AW131" i="10"/>
  <c r="AV131" i="10"/>
  <c r="AS131" i="10"/>
  <c r="AG131" i="10"/>
  <c r="H131" i="10"/>
  <c r="I131" i="10" s="1"/>
  <c r="J131" i="10" s="1"/>
  <c r="E131" i="10"/>
  <c r="H130" i="10" s="1"/>
  <c r="I130" i="10" s="1"/>
  <c r="J130" i="10" s="1"/>
  <c r="AZ130" i="10"/>
  <c r="AW130" i="10"/>
  <c r="AV130" i="10"/>
  <c r="AS130" i="10"/>
  <c r="AG130" i="10"/>
  <c r="T130" i="10"/>
  <c r="E130" i="10"/>
  <c r="AZ129" i="10"/>
  <c r="AW129" i="10"/>
  <c r="AV129" i="10"/>
  <c r="AS129" i="10"/>
  <c r="AG129" i="10"/>
  <c r="H129" i="10"/>
  <c r="I129" i="10" s="1"/>
  <c r="J129" i="10" s="1"/>
  <c r="E129" i="10"/>
  <c r="H128" i="10" s="1"/>
  <c r="I128" i="10" s="1"/>
  <c r="AZ128" i="10"/>
  <c r="AW128" i="10"/>
  <c r="AV128" i="10"/>
  <c r="AS128" i="10"/>
  <c r="AG128" i="10"/>
  <c r="J128" i="10"/>
  <c r="E128" i="10"/>
  <c r="AZ127" i="10"/>
  <c r="AW127" i="10"/>
  <c r="AV127" i="10"/>
  <c r="AS127" i="10"/>
  <c r="AG127" i="10"/>
  <c r="T127" i="10"/>
  <c r="I127" i="10"/>
  <c r="J127" i="10" s="1"/>
  <c r="H127" i="10"/>
  <c r="E127" i="10"/>
  <c r="AZ126" i="10"/>
  <c r="AW126" i="10"/>
  <c r="AV126" i="10"/>
  <c r="AU126" i="10"/>
  <c r="AS126" i="10"/>
  <c r="AG126" i="10"/>
  <c r="H126" i="10"/>
  <c r="I126" i="10" s="1"/>
  <c r="J126" i="10" s="1"/>
  <c r="E126" i="10"/>
  <c r="H125" i="10" s="1"/>
  <c r="I125" i="10" s="1"/>
  <c r="J125" i="10" s="1"/>
  <c r="AZ125" i="10"/>
  <c r="AW125" i="10"/>
  <c r="AS125" i="10"/>
  <c r="AG125" i="10"/>
  <c r="E125" i="10"/>
  <c r="H124" i="10" s="1"/>
  <c r="I124" i="10" s="1"/>
  <c r="J124" i="10" s="1"/>
  <c r="AZ124" i="10"/>
  <c r="AW124" i="10"/>
  <c r="AS124" i="10"/>
  <c r="AG124" i="10"/>
  <c r="T124" i="10"/>
  <c r="E124" i="10"/>
  <c r="H123" i="10" s="1"/>
  <c r="AZ123" i="10"/>
  <c r="AW123" i="10"/>
  <c r="AV123" i="10"/>
  <c r="AS123" i="10"/>
  <c r="AG123" i="10"/>
  <c r="T123" i="10"/>
  <c r="K123" i="10"/>
  <c r="L123" i="10" s="1"/>
  <c r="J123" i="10"/>
  <c r="I123" i="10"/>
  <c r="E123" i="10"/>
  <c r="B123" i="10"/>
  <c r="AV132" i="10" s="1"/>
  <c r="AZ122" i="10"/>
  <c r="AW122" i="10"/>
  <c r="AV122" i="10"/>
  <c r="AS122" i="10"/>
  <c r="AG122" i="10"/>
  <c r="T122" i="10"/>
  <c r="I122" i="10"/>
  <c r="J122" i="10" s="1"/>
  <c r="H122" i="10"/>
  <c r="E122" i="10"/>
  <c r="B122" i="10"/>
  <c r="T131" i="10" s="1"/>
  <c r="AZ121" i="10"/>
  <c r="AW121" i="10"/>
  <c r="AV121" i="10"/>
  <c r="AU121" i="10"/>
  <c r="AS121" i="10"/>
  <c r="AG121" i="10"/>
  <c r="T121" i="10"/>
  <c r="H121" i="10"/>
  <c r="I121" i="10" s="1"/>
  <c r="J121" i="10" s="1"/>
  <c r="B121" i="10"/>
  <c r="AU131" i="10" s="1"/>
  <c r="E117" i="10"/>
  <c r="H116" i="10" s="1"/>
  <c r="I116" i="10" s="1"/>
  <c r="J116" i="10" s="1"/>
  <c r="AW116" i="10"/>
  <c r="AS116" i="10"/>
  <c r="AG116" i="10"/>
  <c r="E116" i="10"/>
  <c r="H115" i="10" s="1"/>
  <c r="I115" i="10" s="1"/>
  <c r="J115" i="10" s="1"/>
  <c r="AW115" i="10"/>
  <c r="AS115" i="10"/>
  <c r="AG115" i="10"/>
  <c r="T115" i="10"/>
  <c r="K115" i="10"/>
  <c r="L115" i="10" s="1"/>
  <c r="E115" i="10"/>
  <c r="AW114" i="10"/>
  <c r="AV114" i="10"/>
  <c r="AU114" i="10"/>
  <c r="AS114" i="10"/>
  <c r="AG114" i="10"/>
  <c r="H114" i="10"/>
  <c r="I114" i="10" s="1"/>
  <c r="J114" i="10" s="1"/>
  <c r="E114" i="10"/>
  <c r="H113" i="10" s="1"/>
  <c r="I113" i="10" s="1"/>
  <c r="J113" i="10" s="1"/>
  <c r="AW113" i="10"/>
  <c r="AS113" i="10"/>
  <c r="AG113" i="10"/>
  <c r="L113" i="10"/>
  <c r="K113" i="10"/>
  <c r="E113" i="10"/>
  <c r="AW112" i="10"/>
  <c r="AU112" i="10"/>
  <c r="AS112" i="10"/>
  <c r="AG112" i="10"/>
  <c r="T112" i="10"/>
  <c r="H112" i="10"/>
  <c r="I112" i="10" s="1"/>
  <c r="J112" i="10" s="1"/>
  <c r="E112" i="10"/>
  <c r="H111" i="10" s="1"/>
  <c r="I111" i="10" s="1"/>
  <c r="J111" i="10" s="1"/>
  <c r="AW111" i="10"/>
  <c r="AS111" i="10"/>
  <c r="AG111" i="10"/>
  <c r="T111" i="10"/>
  <c r="K111" i="10"/>
  <c r="L111" i="10" s="1"/>
  <c r="E111" i="10"/>
  <c r="AW110" i="10"/>
  <c r="AV110" i="10"/>
  <c r="AU110" i="10"/>
  <c r="AS110" i="10"/>
  <c r="AG110" i="10"/>
  <c r="H110" i="10"/>
  <c r="I110" i="10" s="1"/>
  <c r="J110" i="10" s="1"/>
  <c r="E110" i="10"/>
  <c r="H109" i="10" s="1"/>
  <c r="I109" i="10" s="1"/>
  <c r="J109" i="10" s="1"/>
  <c r="AW109" i="10"/>
  <c r="AS109" i="10"/>
  <c r="AG109" i="10"/>
  <c r="T109" i="10"/>
  <c r="K109" i="10"/>
  <c r="L109" i="10" s="1"/>
  <c r="E109" i="10"/>
  <c r="AW108" i="10"/>
  <c r="AV108" i="10"/>
  <c r="AS108" i="10"/>
  <c r="AG108" i="10"/>
  <c r="T108" i="10"/>
  <c r="H108" i="10"/>
  <c r="I108" i="10" s="1"/>
  <c r="J108" i="10" s="1"/>
  <c r="E108" i="10"/>
  <c r="H107" i="10" s="1"/>
  <c r="I107" i="10" s="1"/>
  <c r="J107" i="10" s="1"/>
  <c r="AW107" i="10"/>
  <c r="AU107" i="10"/>
  <c r="AS107" i="10"/>
  <c r="AG107" i="10"/>
  <c r="T107" i="10"/>
  <c r="E107" i="10"/>
  <c r="B107" i="10"/>
  <c r="AV116" i="10" s="1"/>
  <c r="AW106" i="10"/>
  <c r="AV106" i="10"/>
  <c r="AU106" i="10"/>
  <c r="AS106" i="10"/>
  <c r="AG106" i="10"/>
  <c r="T106" i="10"/>
  <c r="L106" i="10"/>
  <c r="R106" i="10" s="1"/>
  <c r="K106" i="10"/>
  <c r="I106" i="10"/>
  <c r="J106" i="10" s="1"/>
  <c r="H106" i="10"/>
  <c r="E106" i="10"/>
  <c r="H105" i="10" s="1"/>
  <c r="I105" i="10" s="1"/>
  <c r="J105" i="10" s="1"/>
  <c r="B106" i="10"/>
  <c r="T113" i="10" s="1"/>
  <c r="AW105" i="10"/>
  <c r="AS105" i="10"/>
  <c r="AG105" i="10"/>
  <c r="B105" i="10"/>
  <c r="AU116" i="10" s="1"/>
  <c r="E101" i="10"/>
  <c r="H100" i="10" s="1"/>
  <c r="I100" i="10" s="1"/>
  <c r="J100" i="10" s="1"/>
  <c r="AM100" i="10"/>
  <c r="AK100" i="10"/>
  <c r="T100" i="10"/>
  <c r="K100" i="10"/>
  <c r="L100" i="10" s="1"/>
  <c r="E100" i="10"/>
  <c r="AM99" i="10"/>
  <c r="AK99" i="10"/>
  <c r="T99" i="10"/>
  <c r="H99" i="10"/>
  <c r="I99" i="10" s="1"/>
  <c r="J99" i="10" s="1"/>
  <c r="E99" i="10"/>
  <c r="AM98" i="10"/>
  <c r="AL98" i="10"/>
  <c r="AK98" i="10"/>
  <c r="H98" i="10"/>
  <c r="I98" i="10" s="1"/>
  <c r="J98" i="10" s="1"/>
  <c r="E98" i="10"/>
  <c r="AM97" i="10"/>
  <c r="L97" i="10"/>
  <c r="R97" i="10" s="1"/>
  <c r="K97" i="10"/>
  <c r="I97" i="10"/>
  <c r="J97" i="10" s="1"/>
  <c r="H97" i="10"/>
  <c r="E97" i="10"/>
  <c r="H96" i="10" s="1"/>
  <c r="I96" i="10" s="1"/>
  <c r="J96" i="10" s="1"/>
  <c r="AM96" i="10"/>
  <c r="AK96" i="10"/>
  <c r="K96" i="10"/>
  <c r="L96" i="10" s="1"/>
  <c r="E96" i="10"/>
  <c r="H95" i="10" s="1"/>
  <c r="I95" i="10" s="1"/>
  <c r="J95" i="10" s="1"/>
  <c r="AM95" i="10"/>
  <c r="AK95" i="10"/>
  <c r="L95" i="10"/>
  <c r="R95" i="10" s="1"/>
  <c r="K95" i="10"/>
  <c r="E95" i="10"/>
  <c r="AM94" i="10"/>
  <c r="T94" i="10"/>
  <c r="H94" i="10"/>
  <c r="I94" i="10" s="1"/>
  <c r="J94" i="10" s="1"/>
  <c r="E94" i="10"/>
  <c r="H93" i="10" s="1"/>
  <c r="I93" i="10" s="1"/>
  <c r="J93" i="10" s="1"/>
  <c r="AM93" i="10"/>
  <c r="T93" i="10"/>
  <c r="K93" i="10"/>
  <c r="L93" i="10" s="1"/>
  <c r="R93" i="10" s="1"/>
  <c r="E93" i="10"/>
  <c r="H92" i="10" s="1"/>
  <c r="I92" i="10" s="1"/>
  <c r="J92" i="10" s="1"/>
  <c r="AM92" i="10"/>
  <c r="AK92" i="10"/>
  <c r="T92" i="10"/>
  <c r="L92" i="10"/>
  <c r="K92" i="10"/>
  <c r="E92" i="10"/>
  <c r="H91" i="10" s="1"/>
  <c r="I91" i="10" s="1"/>
  <c r="J91" i="10" s="1"/>
  <c r="AM91" i="10"/>
  <c r="AL91" i="10"/>
  <c r="AK91" i="10"/>
  <c r="K91" i="10"/>
  <c r="L91" i="10" s="1"/>
  <c r="E91" i="10"/>
  <c r="B91" i="10"/>
  <c r="AM90" i="10"/>
  <c r="AK90" i="10"/>
  <c r="T90" i="10"/>
  <c r="L90" i="10"/>
  <c r="K90" i="10"/>
  <c r="I90" i="10"/>
  <c r="J90" i="10" s="1"/>
  <c r="H90" i="10"/>
  <c r="E90" i="10"/>
  <c r="H89" i="10" s="1"/>
  <c r="I89" i="10" s="1"/>
  <c r="J89" i="10" s="1"/>
  <c r="B90" i="10"/>
  <c r="T97" i="10" s="1"/>
  <c r="AM89" i="10"/>
  <c r="AK89" i="10"/>
  <c r="O89" i="10"/>
  <c r="L89" i="10"/>
  <c r="R89" i="10" s="1"/>
  <c r="K89" i="10"/>
  <c r="B89" i="10"/>
  <c r="K99" i="10" s="1"/>
  <c r="L99" i="10" s="1"/>
  <c r="E85" i="10"/>
  <c r="H84" i="10" s="1"/>
  <c r="I84" i="10" s="1"/>
  <c r="J84" i="10" s="1"/>
  <c r="AT84" i="10"/>
  <c r="AP84" i="10"/>
  <c r="AA84" i="10"/>
  <c r="T84" i="10"/>
  <c r="E84" i="10"/>
  <c r="AT83" i="10"/>
  <c r="AR83" i="10"/>
  <c r="AP83" i="10"/>
  <c r="AA83" i="10"/>
  <c r="H83" i="10"/>
  <c r="I83" i="10" s="1"/>
  <c r="J83" i="10" s="1"/>
  <c r="E83" i="10"/>
  <c r="H82" i="10" s="1"/>
  <c r="I82" i="10" s="1"/>
  <c r="AT82" i="10"/>
  <c r="AP82" i="10"/>
  <c r="AA82" i="10"/>
  <c r="K82" i="10"/>
  <c r="L82" i="10" s="1"/>
  <c r="J82" i="10"/>
  <c r="E82" i="10"/>
  <c r="AT81" i="10"/>
  <c r="AR81" i="10"/>
  <c r="AP81" i="10"/>
  <c r="AA81" i="10"/>
  <c r="T81" i="10"/>
  <c r="H81" i="10"/>
  <c r="I81" i="10" s="1"/>
  <c r="J81" i="10" s="1"/>
  <c r="E81" i="10"/>
  <c r="H80" i="10" s="1"/>
  <c r="I80" i="10" s="1"/>
  <c r="J80" i="10" s="1"/>
  <c r="AT80" i="10"/>
  <c r="AP80" i="10"/>
  <c r="AA80" i="10"/>
  <c r="T80" i="10"/>
  <c r="K80" i="10"/>
  <c r="L80" i="10" s="1"/>
  <c r="E80" i="10"/>
  <c r="AT79" i="10"/>
  <c r="AS79" i="10"/>
  <c r="AR79" i="10"/>
  <c r="AP79" i="10"/>
  <c r="AA79" i="10"/>
  <c r="H79" i="10"/>
  <c r="I79" i="10" s="1"/>
  <c r="J79" i="10" s="1"/>
  <c r="E79" i="10"/>
  <c r="H78" i="10" s="1"/>
  <c r="I78" i="10" s="1"/>
  <c r="AT78" i="10"/>
  <c r="AP78" i="10"/>
  <c r="AA78" i="10"/>
  <c r="K78" i="10"/>
  <c r="L78" i="10" s="1"/>
  <c r="J78" i="10"/>
  <c r="E78" i="10"/>
  <c r="AT77" i="10"/>
  <c r="AR77" i="10"/>
  <c r="AP77" i="10"/>
  <c r="AA77" i="10"/>
  <c r="T77" i="10"/>
  <c r="H77" i="10"/>
  <c r="I77" i="10" s="1"/>
  <c r="J77" i="10" s="1"/>
  <c r="E77" i="10"/>
  <c r="H76" i="10" s="1"/>
  <c r="I76" i="10" s="1"/>
  <c r="J76" i="10" s="1"/>
  <c r="AT76" i="10"/>
  <c r="AR76" i="10"/>
  <c r="AP76" i="10"/>
  <c r="AA76" i="10"/>
  <c r="T76" i="10"/>
  <c r="L76" i="10"/>
  <c r="K76" i="10"/>
  <c r="E76" i="10"/>
  <c r="H75" i="10" s="1"/>
  <c r="I75" i="10" s="1"/>
  <c r="J75" i="10" s="1"/>
  <c r="AT75" i="10"/>
  <c r="AS75" i="10"/>
  <c r="AR75" i="10"/>
  <c r="AP75" i="10"/>
  <c r="AA75" i="10"/>
  <c r="K75" i="10"/>
  <c r="L75" i="10" s="1"/>
  <c r="E75" i="10"/>
  <c r="H74" i="10" s="1"/>
  <c r="I74" i="10" s="1"/>
  <c r="J74" i="10" s="1"/>
  <c r="B75" i="10"/>
  <c r="AS81" i="10" s="1"/>
  <c r="AT74" i="10"/>
  <c r="AP74" i="10"/>
  <c r="AA74" i="10"/>
  <c r="R74" i="10"/>
  <c r="L74" i="10"/>
  <c r="K74" i="10"/>
  <c r="E74" i="10"/>
  <c r="H73" i="10" s="1"/>
  <c r="I73" i="10" s="1"/>
  <c r="J73" i="10" s="1"/>
  <c r="B74" i="10"/>
  <c r="T75" i="10" s="1"/>
  <c r="AT73" i="10"/>
  <c r="AP73" i="10"/>
  <c r="AA73" i="10"/>
  <c r="T73" i="10"/>
  <c r="K73" i="10"/>
  <c r="L73" i="10" s="1"/>
  <c r="B73" i="10"/>
  <c r="AR74" i="10" s="1"/>
  <c r="E70" i="10"/>
  <c r="AT69" i="10"/>
  <c r="AS69" i="10"/>
  <c r="AP69" i="10"/>
  <c r="AA69" i="10"/>
  <c r="H69" i="10"/>
  <c r="I69" i="10" s="1"/>
  <c r="J69" i="10" s="1"/>
  <c r="E69" i="10"/>
  <c r="H68" i="10" s="1"/>
  <c r="I68" i="10" s="1"/>
  <c r="J68" i="10" s="1"/>
  <c r="AT68" i="10"/>
  <c r="AP68" i="10"/>
  <c r="AA68" i="10"/>
  <c r="E68" i="10"/>
  <c r="AT67" i="10"/>
  <c r="AP67" i="10"/>
  <c r="AA67" i="10"/>
  <c r="I67" i="10"/>
  <c r="J67" i="10" s="1"/>
  <c r="H67" i="10"/>
  <c r="E67" i="10"/>
  <c r="AT66" i="10"/>
  <c r="AS66" i="10"/>
  <c r="AP66" i="10"/>
  <c r="AA66" i="10"/>
  <c r="H66" i="10"/>
  <c r="I66" i="10" s="1"/>
  <c r="J66" i="10" s="1"/>
  <c r="E66" i="10"/>
  <c r="AT65" i="10"/>
  <c r="AS65" i="10"/>
  <c r="AP65" i="10"/>
  <c r="AA65" i="10"/>
  <c r="H65" i="10"/>
  <c r="I65" i="10" s="1"/>
  <c r="J65" i="10" s="1"/>
  <c r="E65" i="10"/>
  <c r="H64" i="10" s="1"/>
  <c r="I64" i="10" s="1"/>
  <c r="J64" i="10" s="1"/>
  <c r="AT64" i="10"/>
  <c r="AP64" i="10"/>
  <c r="AA64" i="10"/>
  <c r="E64" i="10"/>
  <c r="AT63" i="10"/>
  <c r="AP63" i="10"/>
  <c r="AA63" i="10"/>
  <c r="I63" i="10"/>
  <c r="J63" i="10" s="1"/>
  <c r="H63" i="10"/>
  <c r="E63" i="10"/>
  <c r="AT62" i="10"/>
  <c r="AS62" i="10"/>
  <c r="AP62" i="10"/>
  <c r="AA62" i="10"/>
  <c r="I62" i="10"/>
  <c r="J62" i="10" s="1"/>
  <c r="H62" i="10"/>
  <c r="E62" i="10"/>
  <c r="H61" i="10" s="1"/>
  <c r="AT61" i="10"/>
  <c r="AS61" i="10"/>
  <c r="AP61" i="10"/>
  <c r="AA61" i="10"/>
  <c r="I61" i="10"/>
  <c r="J61" i="10" s="1"/>
  <c r="E61" i="10"/>
  <c r="AT60" i="10"/>
  <c r="AP60" i="10"/>
  <c r="AA60" i="10"/>
  <c r="H60" i="10"/>
  <c r="I60" i="10" s="1"/>
  <c r="J60" i="10" s="1"/>
  <c r="E60" i="10"/>
  <c r="H59" i="10" s="1"/>
  <c r="I59" i="10" s="1"/>
  <c r="J59" i="10" s="1"/>
  <c r="B60" i="10"/>
  <c r="AS60" i="10" s="1"/>
  <c r="AT59" i="10"/>
  <c r="AP59" i="10"/>
  <c r="AA59" i="10"/>
  <c r="T59" i="10"/>
  <c r="E59" i="10"/>
  <c r="B59" i="10"/>
  <c r="T67" i="10" s="1"/>
  <c r="AT58" i="10"/>
  <c r="AS58" i="10"/>
  <c r="AP58" i="10"/>
  <c r="AA58" i="10"/>
  <c r="H58" i="10"/>
  <c r="I58" i="10" s="1"/>
  <c r="J58" i="10" s="1"/>
  <c r="B58" i="10"/>
  <c r="K61" i="10" s="1"/>
  <c r="L61" i="10" s="1"/>
  <c r="E54" i="10"/>
  <c r="H53" i="10" s="1"/>
  <c r="I53" i="10" s="1"/>
  <c r="J53" i="10" s="1"/>
  <c r="AT53" i="10"/>
  <c r="AP53" i="10"/>
  <c r="AG53" i="10"/>
  <c r="AA53" i="10"/>
  <c r="T53" i="10"/>
  <c r="E53" i="10"/>
  <c r="AT52" i="10"/>
  <c r="AP52" i="10"/>
  <c r="AG52" i="10"/>
  <c r="AA52" i="10"/>
  <c r="T52" i="10"/>
  <c r="H52" i="10"/>
  <c r="I52" i="10" s="1"/>
  <c r="J52" i="10" s="1"/>
  <c r="E52" i="10"/>
  <c r="AT51" i="10"/>
  <c r="AS51" i="10"/>
  <c r="AR51" i="10"/>
  <c r="AP51" i="10"/>
  <c r="AG51" i="10"/>
  <c r="AA51" i="10"/>
  <c r="T51" i="10"/>
  <c r="K51" i="10"/>
  <c r="L51" i="10" s="1"/>
  <c r="R51" i="10" s="1"/>
  <c r="I51" i="10"/>
  <c r="J51" i="10" s="1"/>
  <c r="H51" i="10"/>
  <c r="E51" i="10"/>
  <c r="AT50" i="10"/>
  <c r="AP50" i="10"/>
  <c r="AG50" i="10"/>
  <c r="AA50" i="10"/>
  <c r="T50" i="10"/>
  <c r="H50" i="10"/>
  <c r="I50" i="10" s="1"/>
  <c r="J50" i="10" s="1"/>
  <c r="E50" i="10"/>
  <c r="H49" i="10" s="1"/>
  <c r="I49" i="10" s="1"/>
  <c r="J49" i="10" s="1"/>
  <c r="AT49" i="10"/>
  <c r="AP49" i="10"/>
  <c r="AG49" i="10"/>
  <c r="AA49" i="10"/>
  <c r="T49" i="10"/>
  <c r="E49" i="10"/>
  <c r="AT48" i="10"/>
  <c r="AS48" i="10"/>
  <c r="AR48" i="10"/>
  <c r="AP48" i="10"/>
  <c r="AG48" i="10"/>
  <c r="AA48" i="10"/>
  <c r="H48" i="10"/>
  <c r="I48" i="10" s="1"/>
  <c r="J48" i="10" s="1"/>
  <c r="E48" i="10"/>
  <c r="H47" i="10" s="1"/>
  <c r="I47" i="10" s="1"/>
  <c r="J47" i="10" s="1"/>
  <c r="AT47" i="10"/>
  <c r="AP47" i="10"/>
  <c r="AG47" i="10"/>
  <c r="AA47" i="10"/>
  <c r="E47" i="10"/>
  <c r="H46" i="10" s="1"/>
  <c r="I46" i="10" s="1"/>
  <c r="J46" i="10" s="1"/>
  <c r="AT46" i="10"/>
  <c r="AP46" i="10"/>
  <c r="AG46" i="10"/>
  <c r="AA46" i="10"/>
  <c r="T46" i="10"/>
  <c r="E46" i="10"/>
  <c r="H45" i="10" s="1"/>
  <c r="I45" i="10" s="1"/>
  <c r="J45" i="10" s="1"/>
  <c r="AT45" i="10"/>
  <c r="AS45" i="10"/>
  <c r="AR45" i="10"/>
  <c r="AP45" i="10"/>
  <c r="AG45" i="10"/>
  <c r="AA45" i="10"/>
  <c r="E45" i="10"/>
  <c r="H44" i="10" s="1"/>
  <c r="I44" i="10" s="1"/>
  <c r="J44" i="10" s="1"/>
  <c r="AT44" i="10"/>
  <c r="AP44" i="10"/>
  <c r="AG44" i="10"/>
  <c r="AA44" i="10"/>
  <c r="E44" i="10"/>
  <c r="H43" i="10" s="1"/>
  <c r="I43" i="10" s="1"/>
  <c r="J43" i="10" s="1"/>
  <c r="B44" i="10"/>
  <c r="AS53" i="10" s="1"/>
  <c r="AT43" i="10"/>
  <c r="AP43" i="10"/>
  <c r="AG43" i="10"/>
  <c r="AA43" i="10"/>
  <c r="T43" i="10"/>
  <c r="E43" i="10"/>
  <c r="H42" i="10" s="1"/>
  <c r="I42" i="10" s="1"/>
  <c r="J42" i="10" s="1"/>
  <c r="B43" i="10"/>
  <c r="T48" i="10" s="1"/>
  <c r="AT42" i="10"/>
  <c r="AS42" i="10"/>
  <c r="AR42" i="10"/>
  <c r="AP42" i="10"/>
  <c r="AG42" i="10"/>
  <c r="AA42" i="10"/>
  <c r="T42" i="10"/>
  <c r="K42" i="10"/>
  <c r="L42" i="10" s="1"/>
  <c r="R42" i="10" s="1"/>
  <c r="B42" i="10"/>
  <c r="AR47" i="10" s="1"/>
  <c r="E38" i="10"/>
  <c r="AT37" i="10"/>
  <c r="AP37" i="10"/>
  <c r="AA37" i="10"/>
  <c r="H37" i="10"/>
  <c r="I37" i="10" s="1"/>
  <c r="J37" i="10" s="1"/>
  <c r="E37" i="10"/>
  <c r="AT36" i="10"/>
  <c r="AR36" i="10"/>
  <c r="AP36" i="10"/>
  <c r="AA36" i="10"/>
  <c r="T36" i="10"/>
  <c r="H36" i="10"/>
  <c r="I36" i="10" s="1"/>
  <c r="J36" i="10" s="1"/>
  <c r="E36" i="10"/>
  <c r="AT35" i="10"/>
  <c r="AR35" i="10"/>
  <c r="AP35" i="10"/>
  <c r="AA35" i="10"/>
  <c r="I35" i="10"/>
  <c r="J35" i="10" s="1"/>
  <c r="H35" i="10"/>
  <c r="E35" i="10"/>
  <c r="H34" i="10" s="1"/>
  <c r="I34" i="10" s="1"/>
  <c r="J34" i="10" s="1"/>
  <c r="AT34" i="10"/>
  <c r="AP34" i="10"/>
  <c r="AA34" i="10"/>
  <c r="L34" i="10"/>
  <c r="R34" i="10" s="1"/>
  <c r="K34" i="10"/>
  <c r="E34" i="10"/>
  <c r="AT33" i="10"/>
  <c r="AP33" i="10"/>
  <c r="AA33" i="10"/>
  <c r="T33" i="10"/>
  <c r="I33" i="10"/>
  <c r="J33" i="10" s="1"/>
  <c r="H33" i="10"/>
  <c r="E33" i="10"/>
  <c r="AT32" i="10"/>
  <c r="AP32" i="10"/>
  <c r="AA32" i="10"/>
  <c r="T32" i="10"/>
  <c r="H32" i="10"/>
  <c r="I32" i="10" s="1"/>
  <c r="J32" i="10" s="1"/>
  <c r="E32" i="10"/>
  <c r="AT31" i="10"/>
  <c r="AS31" i="10"/>
  <c r="AR31" i="10"/>
  <c r="AP31" i="10"/>
  <c r="AA31" i="10"/>
  <c r="T31" i="10"/>
  <c r="H31" i="10"/>
  <c r="I31" i="10" s="1"/>
  <c r="J31" i="10" s="1"/>
  <c r="E31" i="10"/>
  <c r="H30" i="10" s="1"/>
  <c r="I30" i="10" s="1"/>
  <c r="J30" i="10" s="1"/>
  <c r="AT30" i="10"/>
  <c r="AP30" i="10"/>
  <c r="AA30" i="10"/>
  <c r="E30" i="10"/>
  <c r="H29" i="10" s="1"/>
  <c r="I29" i="10" s="1"/>
  <c r="J29" i="10" s="1"/>
  <c r="AT29" i="10"/>
  <c r="AP29" i="10"/>
  <c r="AA29" i="10"/>
  <c r="T29" i="10"/>
  <c r="E29" i="10"/>
  <c r="AT28" i="10"/>
  <c r="AR28" i="10"/>
  <c r="AP28" i="10"/>
  <c r="AA28" i="10"/>
  <c r="T28" i="10"/>
  <c r="I28" i="10"/>
  <c r="J28" i="10" s="1"/>
  <c r="H28" i="10"/>
  <c r="E28" i="10"/>
  <c r="H27" i="10" s="1"/>
  <c r="I27" i="10" s="1"/>
  <c r="J27" i="10" s="1"/>
  <c r="B28" i="10"/>
  <c r="AT27" i="10"/>
  <c r="AP27" i="10"/>
  <c r="AA27" i="10"/>
  <c r="T27" i="10"/>
  <c r="L27" i="10"/>
  <c r="K27" i="10"/>
  <c r="E27" i="10"/>
  <c r="B27" i="10"/>
  <c r="T35" i="10" s="1"/>
  <c r="AT26" i="10"/>
  <c r="AS26" i="10"/>
  <c r="AP26" i="10"/>
  <c r="AA26" i="10"/>
  <c r="T26" i="10"/>
  <c r="H26" i="10"/>
  <c r="I26" i="10" s="1"/>
  <c r="J26" i="10" s="1"/>
  <c r="B26" i="10"/>
  <c r="AR34" i="10" s="1"/>
  <c r="E148" i="11"/>
  <c r="AW147" i="11"/>
  <c r="AS147" i="11"/>
  <c r="AG147" i="11"/>
  <c r="K147" i="11"/>
  <c r="L147" i="11" s="1"/>
  <c r="I147" i="11"/>
  <c r="J147" i="11" s="1"/>
  <c r="H147" i="11"/>
  <c r="E147" i="11"/>
  <c r="H146" i="11" s="1"/>
  <c r="I146" i="11" s="1"/>
  <c r="J146" i="11" s="1"/>
  <c r="AW146" i="11"/>
  <c r="AS146" i="11"/>
  <c r="AG146" i="11"/>
  <c r="K146" i="11"/>
  <c r="L146" i="11" s="1"/>
  <c r="E146" i="11"/>
  <c r="AW145" i="11"/>
  <c r="AS145" i="11"/>
  <c r="AG145" i="11"/>
  <c r="T145" i="11"/>
  <c r="I145" i="11"/>
  <c r="J145" i="11" s="1"/>
  <c r="H145" i="11"/>
  <c r="E145" i="11"/>
  <c r="AW144" i="11"/>
  <c r="AS144" i="11"/>
  <c r="AG144" i="11"/>
  <c r="H144" i="11"/>
  <c r="I144" i="11" s="1"/>
  <c r="J144" i="11" s="1"/>
  <c r="E144" i="11"/>
  <c r="AW143" i="11"/>
  <c r="AS143" i="11"/>
  <c r="AG143" i="11"/>
  <c r="I143" i="11"/>
  <c r="J143" i="11" s="1"/>
  <c r="H143" i="11"/>
  <c r="E143" i="11"/>
  <c r="H142" i="11" s="1"/>
  <c r="I142" i="11" s="1"/>
  <c r="J142" i="11" s="1"/>
  <c r="AW142" i="11"/>
  <c r="AS142" i="11"/>
  <c r="AG142" i="11"/>
  <c r="E142" i="11"/>
  <c r="AW141" i="11"/>
  <c r="AS141" i="11"/>
  <c r="AG141" i="11"/>
  <c r="I141" i="11"/>
  <c r="J141" i="11" s="1"/>
  <c r="H141" i="11"/>
  <c r="E141" i="11"/>
  <c r="AW140" i="11"/>
  <c r="AS140" i="11"/>
  <c r="AG140" i="11"/>
  <c r="I140" i="11"/>
  <c r="J140" i="11" s="1"/>
  <c r="H140" i="11"/>
  <c r="E140" i="11"/>
  <c r="AW139" i="11"/>
  <c r="AS139" i="11"/>
  <c r="AG139" i="11"/>
  <c r="T139" i="11"/>
  <c r="I139" i="11"/>
  <c r="J139" i="11" s="1"/>
  <c r="H139" i="11"/>
  <c r="E139" i="11"/>
  <c r="H138" i="11" s="1"/>
  <c r="I138" i="11" s="1"/>
  <c r="J138" i="11" s="1"/>
  <c r="AW138" i="11"/>
  <c r="AS138" i="11"/>
  <c r="AG138" i="11"/>
  <c r="E138" i="11"/>
  <c r="H137" i="11" s="1"/>
  <c r="I137" i="11" s="1"/>
  <c r="J137" i="11" s="1"/>
  <c r="B138" i="11"/>
  <c r="AW137" i="11"/>
  <c r="AS137" i="11"/>
  <c r="AG137" i="11"/>
  <c r="T137" i="11"/>
  <c r="K137" i="11"/>
  <c r="L137" i="11" s="1"/>
  <c r="E137" i="11"/>
  <c r="B137" i="11"/>
  <c r="AW136" i="11"/>
  <c r="AS136" i="11"/>
  <c r="AG136" i="11"/>
  <c r="I136" i="11"/>
  <c r="J136" i="11" s="1"/>
  <c r="H136" i="11"/>
  <c r="B136" i="11"/>
  <c r="AU147" i="11" s="1"/>
  <c r="E133" i="11"/>
  <c r="H132" i="11" s="1"/>
  <c r="AZ132" i="11"/>
  <c r="AW132" i="11"/>
  <c r="AS132" i="11"/>
  <c r="AG132" i="11"/>
  <c r="I132" i="11"/>
  <c r="J132" i="11" s="1"/>
  <c r="E132" i="11"/>
  <c r="AZ131" i="11"/>
  <c r="AW131" i="11"/>
  <c r="AS131" i="11"/>
  <c r="AG131" i="11"/>
  <c r="I131" i="11"/>
  <c r="J131" i="11" s="1"/>
  <c r="H131" i="11"/>
  <c r="E131" i="11"/>
  <c r="H130" i="11" s="1"/>
  <c r="I130" i="11" s="1"/>
  <c r="AZ130" i="11"/>
  <c r="AW130" i="11"/>
  <c r="AS130" i="11"/>
  <c r="AG130" i="11"/>
  <c r="J130" i="11"/>
  <c r="E130" i="11"/>
  <c r="H129" i="11" s="1"/>
  <c r="I129" i="11" s="1"/>
  <c r="J129" i="11" s="1"/>
  <c r="AZ129" i="11"/>
  <c r="AW129" i="11"/>
  <c r="AS129" i="11"/>
  <c r="AG129" i="11"/>
  <c r="E129" i="11"/>
  <c r="AZ128" i="11"/>
  <c r="AW128" i="11"/>
  <c r="AV128" i="11"/>
  <c r="AS128" i="11"/>
  <c r="AG128" i="11"/>
  <c r="K128" i="11"/>
  <c r="L128" i="11" s="1"/>
  <c r="H128" i="11"/>
  <c r="I128" i="11" s="1"/>
  <c r="J128" i="11" s="1"/>
  <c r="E128" i="11"/>
  <c r="H127" i="11" s="1"/>
  <c r="I127" i="11" s="1"/>
  <c r="J127" i="11" s="1"/>
  <c r="AZ127" i="11"/>
  <c r="AW127" i="11"/>
  <c r="AS127" i="11"/>
  <c r="AG127" i="11"/>
  <c r="E127" i="11"/>
  <c r="H126" i="11" s="1"/>
  <c r="I126" i="11" s="1"/>
  <c r="J126" i="11" s="1"/>
  <c r="AZ126" i="11"/>
  <c r="AW126" i="11"/>
  <c r="AU126" i="11"/>
  <c r="AS126" i="11"/>
  <c r="AG126" i="11"/>
  <c r="K126" i="11"/>
  <c r="L126" i="11" s="1"/>
  <c r="E126" i="11"/>
  <c r="H125" i="11" s="1"/>
  <c r="I125" i="11" s="1"/>
  <c r="J125" i="11" s="1"/>
  <c r="AZ125" i="11"/>
  <c r="AW125" i="11"/>
  <c r="AS125" i="11"/>
  <c r="AG125" i="11"/>
  <c r="K125" i="11"/>
  <c r="L125" i="11" s="1"/>
  <c r="E125" i="11"/>
  <c r="AZ124" i="11"/>
  <c r="AW124" i="11"/>
  <c r="AS124" i="11"/>
  <c r="AG124" i="11"/>
  <c r="T124" i="11"/>
  <c r="K124" i="11"/>
  <c r="L124" i="11" s="1"/>
  <c r="H124" i="11"/>
  <c r="I124" i="11" s="1"/>
  <c r="J124" i="11" s="1"/>
  <c r="E124" i="11"/>
  <c r="AZ123" i="11"/>
  <c r="AW123" i="11"/>
  <c r="AU123" i="11"/>
  <c r="AS123" i="11"/>
  <c r="AG123" i="11"/>
  <c r="H123" i="11"/>
  <c r="I123" i="11" s="1"/>
  <c r="J123" i="11" s="1"/>
  <c r="E123" i="11"/>
  <c r="H122" i="11" s="1"/>
  <c r="I122" i="11" s="1"/>
  <c r="J122" i="11" s="1"/>
  <c r="B123" i="11"/>
  <c r="AZ122" i="11"/>
  <c r="AW122" i="11"/>
  <c r="AU122" i="11"/>
  <c r="AS122" i="11"/>
  <c r="AG122" i="11"/>
  <c r="E122" i="11"/>
  <c r="B122" i="11"/>
  <c r="T132" i="11" s="1"/>
  <c r="AZ121" i="11"/>
  <c r="AW121" i="11"/>
  <c r="AS121" i="11"/>
  <c r="AG121" i="11"/>
  <c r="H121" i="11"/>
  <c r="I121" i="11" s="1"/>
  <c r="J121" i="11" s="1"/>
  <c r="B121" i="11"/>
  <c r="AU129" i="11" s="1"/>
  <c r="E117" i="11"/>
  <c r="H116" i="11" s="1"/>
  <c r="I116" i="11" s="1"/>
  <c r="J116" i="11" s="1"/>
  <c r="AW116" i="11"/>
  <c r="AS116" i="11"/>
  <c r="AG116" i="11"/>
  <c r="K116" i="11"/>
  <c r="E116" i="11"/>
  <c r="H115" i="11" s="1"/>
  <c r="I115" i="11" s="1"/>
  <c r="J115" i="11" s="1"/>
  <c r="AW115" i="11"/>
  <c r="AS115" i="11"/>
  <c r="AG115" i="11"/>
  <c r="E115" i="11"/>
  <c r="H114" i="11" s="1"/>
  <c r="I114" i="11" s="1"/>
  <c r="J114" i="11" s="1"/>
  <c r="AW114" i="11"/>
  <c r="AU114" i="11"/>
  <c r="AS114" i="11"/>
  <c r="AG114" i="11"/>
  <c r="K114" i="11"/>
  <c r="E114" i="11"/>
  <c r="AW113" i="11"/>
  <c r="AV113" i="11"/>
  <c r="AU113" i="11"/>
  <c r="AS113" i="11"/>
  <c r="AG113" i="11"/>
  <c r="K113" i="11"/>
  <c r="H113" i="11"/>
  <c r="I113" i="11" s="1"/>
  <c r="J113" i="11" s="1"/>
  <c r="E113" i="11"/>
  <c r="H112" i="11" s="1"/>
  <c r="I112" i="11" s="1"/>
  <c r="J112" i="11" s="1"/>
  <c r="AW112" i="11"/>
  <c r="AV112" i="11"/>
  <c r="AS112" i="11"/>
  <c r="AG112" i="11"/>
  <c r="K112" i="11"/>
  <c r="L112" i="11" s="1"/>
  <c r="E112" i="11"/>
  <c r="AW111" i="11"/>
  <c r="AU111" i="11"/>
  <c r="AS111" i="11"/>
  <c r="AG111" i="11"/>
  <c r="H111" i="11"/>
  <c r="I111" i="11" s="1"/>
  <c r="J111" i="11" s="1"/>
  <c r="E111" i="11"/>
  <c r="H110" i="11" s="1"/>
  <c r="I110" i="11" s="1"/>
  <c r="J110" i="11" s="1"/>
  <c r="AW110" i="11"/>
  <c r="AU110" i="11"/>
  <c r="AS110" i="11"/>
  <c r="AG110" i="11"/>
  <c r="K110" i="11"/>
  <c r="E110" i="11"/>
  <c r="AW109" i="11"/>
  <c r="AV109" i="11"/>
  <c r="AU109" i="11"/>
  <c r="AS109" i="11"/>
  <c r="AG109" i="11"/>
  <c r="I109" i="11"/>
  <c r="J109" i="11" s="1"/>
  <c r="H109" i="11"/>
  <c r="E109" i="11"/>
  <c r="H108" i="11" s="1"/>
  <c r="I108" i="11" s="1"/>
  <c r="J108" i="11" s="1"/>
  <c r="AW108" i="11"/>
  <c r="AU108" i="11"/>
  <c r="AS108" i="11"/>
  <c r="AG108" i="11"/>
  <c r="L108" i="11"/>
  <c r="K108" i="11"/>
  <c r="E108" i="11"/>
  <c r="AW107" i="11"/>
  <c r="AV107" i="11"/>
  <c r="AS107" i="11"/>
  <c r="AG107" i="11"/>
  <c r="R107" i="11"/>
  <c r="K107" i="11"/>
  <c r="L107" i="11" s="1"/>
  <c r="H107" i="11"/>
  <c r="I107" i="11" s="1"/>
  <c r="J107" i="11" s="1"/>
  <c r="E107" i="11"/>
  <c r="B107" i="11"/>
  <c r="AV115" i="11" s="1"/>
  <c r="AW106" i="11"/>
  <c r="AS106" i="11"/>
  <c r="AG106" i="11"/>
  <c r="I106" i="11"/>
  <c r="J106" i="11" s="1"/>
  <c r="H106" i="11"/>
  <c r="E106" i="11"/>
  <c r="H105" i="11" s="1"/>
  <c r="I105" i="11" s="1"/>
  <c r="J105" i="11" s="1"/>
  <c r="B106" i="11"/>
  <c r="AW105" i="11"/>
  <c r="AS105" i="11"/>
  <c r="AG105" i="11"/>
  <c r="K105" i="11"/>
  <c r="L105" i="11" s="1"/>
  <c r="B105" i="11"/>
  <c r="AU115" i="11" s="1"/>
  <c r="E101" i="11"/>
  <c r="AM100" i="11"/>
  <c r="H100" i="11"/>
  <c r="I100" i="11" s="1"/>
  <c r="J100" i="11" s="1"/>
  <c r="E100" i="11"/>
  <c r="H99" i="11" s="1"/>
  <c r="I99" i="11" s="1"/>
  <c r="J99" i="11" s="1"/>
  <c r="AM99" i="11"/>
  <c r="K99" i="11"/>
  <c r="E99" i="11"/>
  <c r="AM98" i="11"/>
  <c r="K98" i="11"/>
  <c r="H98" i="11"/>
  <c r="I98" i="11" s="1"/>
  <c r="J98" i="11" s="1"/>
  <c r="E98" i="11"/>
  <c r="H97" i="11" s="1"/>
  <c r="I97" i="11" s="1"/>
  <c r="J97" i="11" s="1"/>
  <c r="AM97" i="11"/>
  <c r="AL97" i="11"/>
  <c r="AK97" i="11"/>
  <c r="E97" i="11"/>
  <c r="AM96" i="11"/>
  <c r="K96" i="11"/>
  <c r="L96" i="11" s="1"/>
  <c r="H96" i="11"/>
  <c r="I96" i="11" s="1"/>
  <c r="J96" i="11" s="1"/>
  <c r="E96" i="11"/>
  <c r="H95" i="11" s="1"/>
  <c r="AM95" i="11"/>
  <c r="I95" i="11"/>
  <c r="J95" i="11" s="1"/>
  <c r="E95" i="11"/>
  <c r="AM94" i="11"/>
  <c r="AK94" i="11"/>
  <c r="L94" i="11"/>
  <c r="K94" i="11"/>
  <c r="H94" i="11"/>
  <c r="I94" i="11" s="1"/>
  <c r="J94" i="11" s="1"/>
  <c r="E94" i="11"/>
  <c r="AM93" i="11"/>
  <c r="AK93" i="11"/>
  <c r="H93" i="11"/>
  <c r="I93" i="11" s="1"/>
  <c r="J93" i="11" s="1"/>
  <c r="E93" i="11"/>
  <c r="AM92" i="11"/>
  <c r="H92" i="11"/>
  <c r="I92" i="11" s="1"/>
  <c r="J92" i="11" s="1"/>
  <c r="E92" i="11"/>
  <c r="AM91" i="11"/>
  <c r="H91" i="11"/>
  <c r="I91" i="11" s="1"/>
  <c r="J91" i="11" s="1"/>
  <c r="E91" i="11"/>
  <c r="H90" i="11" s="1"/>
  <c r="I90" i="11" s="1"/>
  <c r="J90" i="11" s="1"/>
  <c r="B91" i="11"/>
  <c r="AL94" i="11" s="1"/>
  <c r="AM90" i="11"/>
  <c r="AL90" i="11"/>
  <c r="AK90" i="11"/>
  <c r="E90" i="11"/>
  <c r="B90" i="11"/>
  <c r="T89" i="11" s="1"/>
  <c r="AM89" i="11"/>
  <c r="I89" i="11"/>
  <c r="J89" i="11" s="1"/>
  <c r="H89" i="11"/>
  <c r="B89" i="11"/>
  <c r="K92" i="11" s="1"/>
  <c r="E85" i="11"/>
  <c r="AT84" i="11"/>
  <c r="AS84" i="11"/>
  <c r="AP84" i="11"/>
  <c r="AA84" i="11"/>
  <c r="T84" i="11"/>
  <c r="H84" i="11"/>
  <c r="I84" i="11" s="1"/>
  <c r="J84" i="11" s="1"/>
  <c r="E84" i="11"/>
  <c r="AT83" i="11"/>
  <c r="AP83" i="11"/>
  <c r="AA83" i="11"/>
  <c r="T83" i="11"/>
  <c r="K83" i="11"/>
  <c r="L83" i="11" s="1"/>
  <c r="I83" i="11"/>
  <c r="J83" i="11" s="1"/>
  <c r="H83" i="11"/>
  <c r="E83" i="11"/>
  <c r="AT82" i="11"/>
  <c r="AS82" i="11"/>
  <c r="AR82" i="11"/>
  <c r="AP82" i="11"/>
  <c r="AA82" i="11"/>
  <c r="K82" i="11"/>
  <c r="L82" i="11" s="1"/>
  <c r="H82" i="11"/>
  <c r="I82" i="11" s="1"/>
  <c r="J82" i="11" s="1"/>
  <c r="E82" i="11"/>
  <c r="H81" i="11" s="1"/>
  <c r="I81" i="11" s="1"/>
  <c r="J81" i="11" s="1"/>
  <c r="AT81" i="11"/>
  <c r="AP81" i="11"/>
  <c r="AA81" i="11"/>
  <c r="K81" i="11"/>
  <c r="L81" i="11" s="1"/>
  <c r="E81" i="11"/>
  <c r="AT80" i="11"/>
  <c r="AR80" i="11"/>
  <c r="AP80" i="11"/>
  <c r="AA80" i="11"/>
  <c r="I80" i="11"/>
  <c r="J80" i="11" s="1"/>
  <c r="H80" i="11"/>
  <c r="E80" i="11"/>
  <c r="H79" i="11" s="1"/>
  <c r="I79" i="11" s="1"/>
  <c r="J79" i="11" s="1"/>
  <c r="AT79" i="11"/>
  <c r="AR79" i="11"/>
  <c r="AP79" i="11"/>
  <c r="AA79" i="11"/>
  <c r="T79" i="11"/>
  <c r="K79" i="11"/>
  <c r="L79" i="11" s="1"/>
  <c r="R79" i="11" s="1"/>
  <c r="E79" i="11"/>
  <c r="AT78" i="11"/>
  <c r="AS78" i="11"/>
  <c r="AR78" i="11"/>
  <c r="AP78" i="11"/>
  <c r="AA78" i="11"/>
  <c r="K78" i="11"/>
  <c r="L78" i="11" s="1"/>
  <c r="H78" i="11"/>
  <c r="I78" i="11" s="1"/>
  <c r="J78" i="11" s="1"/>
  <c r="E78" i="11"/>
  <c r="H77" i="11" s="1"/>
  <c r="I77" i="11" s="1"/>
  <c r="J77" i="11" s="1"/>
  <c r="AT77" i="11"/>
  <c r="AP77" i="11"/>
  <c r="AA77" i="11"/>
  <c r="L77" i="11"/>
  <c r="K77" i="11"/>
  <c r="E77" i="11"/>
  <c r="AT76" i="11"/>
  <c r="AS76" i="11"/>
  <c r="AP76" i="11"/>
  <c r="AA76" i="11"/>
  <c r="R76" i="11"/>
  <c r="K76" i="11"/>
  <c r="L76" i="11" s="1"/>
  <c r="J76" i="11"/>
  <c r="H76" i="11"/>
  <c r="I76" i="11" s="1"/>
  <c r="E76" i="11"/>
  <c r="AT75" i="11"/>
  <c r="AS75" i="11"/>
  <c r="AP75" i="11"/>
  <c r="AA75" i="11"/>
  <c r="H75" i="11"/>
  <c r="I75" i="11" s="1"/>
  <c r="J75" i="11" s="1"/>
  <c r="E75" i="11"/>
  <c r="B75" i="11"/>
  <c r="AS80" i="11" s="1"/>
  <c r="AT74" i="11"/>
  <c r="AS74" i="11"/>
  <c r="AP74" i="11"/>
  <c r="AA74" i="11"/>
  <c r="K74" i="11"/>
  <c r="L74" i="11" s="1"/>
  <c r="J74" i="11"/>
  <c r="I74" i="11"/>
  <c r="H74" i="11"/>
  <c r="E74" i="11"/>
  <c r="B74" i="11"/>
  <c r="T82" i="11" s="1"/>
  <c r="AT73" i="11"/>
  <c r="AS73" i="11"/>
  <c r="AP73" i="11"/>
  <c r="AA73" i="11"/>
  <c r="T73" i="11"/>
  <c r="K73" i="11"/>
  <c r="L73" i="11" s="1"/>
  <c r="H73" i="11"/>
  <c r="I73" i="11" s="1"/>
  <c r="J73" i="11" s="1"/>
  <c r="B73" i="11"/>
  <c r="AR84" i="11" s="1"/>
  <c r="E70" i="11"/>
  <c r="AT69" i="11"/>
  <c r="AS69" i="11"/>
  <c r="AP69" i="11"/>
  <c r="AA69" i="11"/>
  <c r="T69" i="11"/>
  <c r="H69" i="11"/>
  <c r="I69" i="11" s="1"/>
  <c r="J69" i="11" s="1"/>
  <c r="E69" i="11"/>
  <c r="AT68" i="11"/>
  <c r="AS68" i="11"/>
  <c r="AR68" i="11"/>
  <c r="AP68" i="11"/>
  <c r="AA68" i="11"/>
  <c r="T68" i="11"/>
  <c r="K68" i="11"/>
  <c r="L68" i="11" s="1"/>
  <c r="I68" i="11"/>
  <c r="J68" i="11" s="1"/>
  <c r="H68" i="11"/>
  <c r="E68" i="11"/>
  <c r="AT67" i="11"/>
  <c r="AS67" i="11"/>
  <c r="AR67" i="11"/>
  <c r="AP67" i="11"/>
  <c r="AA67" i="11"/>
  <c r="T67" i="11"/>
  <c r="H67" i="11"/>
  <c r="I67" i="11" s="1"/>
  <c r="J67" i="11" s="1"/>
  <c r="E67" i="11"/>
  <c r="H66" i="11" s="1"/>
  <c r="I66" i="11" s="1"/>
  <c r="J66" i="11" s="1"/>
  <c r="AT66" i="11"/>
  <c r="AR66" i="11"/>
  <c r="AP66" i="11"/>
  <c r="AA66" i="11"/>
  <c r="T66" i="11"/>
  <c r="K66" i="11"/>
  <c r="L66" i="11" s="1"/>
  <c r="E66" i="11"/>
  <c r="H65" i="11" s="1"/>
  <c r="I65" i="11" s="1"/>
  <c r="J65" i="11" s="1"/>
  <c r="AT65" i="11"/>
  <c r="AS65" i="11"/>
  <c r="AR65" i="11"/>
  <c r="AP65" i="11"/>
  <c r="AA65" i="11"/>
  <c r="T65" i="11"/>
  <c r="K65" i="11"/>
  <c r="L65" i="11" s="1"/>
  <c r="E65" i="11"/>
  <c r="AT64" i="11"/>
  <c r="AS64" i="11"/>
  <c r="AP64" i="11"/>
  <c r="AA64" i="11"/>
  <c r="T64" i="11"/>
  <c r="K64" i="11"/>
  <c r="L64" i="11" s="1"/>
  <c r="I64" i="11"/>
  <c r="J64" i="11" s="1"/>
  <c r="H64" i="11"/>
  <c r="E64" i="11"/>
  <c r="AT63" i="11"/>
  <c r="AS63" i="11"/>
  <c r="AR63" i="11"/>
  <c r="AP63" i="11"/>
  <c r="AA63" i="11"/>
  <c r="T63" i="11"/>
  <c r="H63" i="11"/>
  <c r="I63" i="11" s="1"/>
  <c r="J63" i="11" s="1"/>
  <c r="E63" i="11"/>
  <c r="H62" i="11" s="1"/>
  <c r="I62" i="11" s="1"/>
  <c r="J62" i="11" s="1"/>
  <c r="AT62" i="11"/>
  <c r="AR62" i="11"/>
  <c r="AP62" i="11"/>
  <c r="AA62" i="11"/>
  <c r="T62" i="11"/>
  <c r="L62" i="11"/>
  <c r="K62" i="11"/>
  <c r="E62" i="11"/>
  <c r="AT61" i="11"/>
  <c r="AS61" i="11"/>
  <c r="AR61" i="11"/>
  <c r="AP61" i="11"/>
  <c r="AA61" i="11"/>
  <c r="R61" i="11"/>
  <c r="L61" i="11"/>
  <c r="K61" i="11"/>
  <c r="H61" i="11"/>
  <c r="I61" i="11" s="1"/>
  <c r="J61" i="11" s="1"/>
  <c r="E61" i="11"/>
  <c r="H60" i="11" s="1"/>
  <c r="I60" i="11" s="1"/>
  <c r="J60" i="11" s="1"/>
  <c r="AT60" i="11"/>
  <c r="AS60" i="11"/>
  <c r="AR60" i="11"/>
  <c r="AP60" i="11"/>
  <c r="AA60" i="11"/>
  <c r="T60" i="11"/>
  <c r="K60" i="11"/>
  <c r="L60" i="11" s="1"/>
  <c r="E60" i="11"/>
  <c r="H59" i="11" s="1"/>
  <c r="B60" i="11"/>
  <c r="AS66" i="11" s="1"/>
  <c r="AT59" i="11"/>
  <c r="AS59" i="11"/>
  <c r="AR59" i="11"/>
  <c r="AP59" i="11"/>
  <c r="AA59" i="11"/>
  <c r="T59" i="11"/>
  <c r="I59" i="11"/>
  <c r="J59" i="11" s="1"/>
  <c r="E59" i="11"/>
  <c r="B59" i="11"/>
  <c r="T61" i="11" s="1"/>
  <c r="AT58" i="11"/>
  <c r="AS58" i="11"/>
  <c r="AP58" i="11"/>
  <c r="AA58" i="11"/>
  <c r="T58" i="11"/>
  <c r="H58" i="11"/>
  <c r="I58" i="11" s="1"/>
  <c r="J58" i="11" s="1"/>
  <c r="B58" i="11"/>
  <c r="K69" i="11" s="1"/>
  <c r="L69" i="11" s="1"/>
  <c r="E54" i="11"/>
  <c r="AT53" i="11"/>
  <c r="AS53" i="11"/>
  <c r="AP53" i="11"/>
  <c r="AG53" i="11"/>
  <c r="AA53" i="11"/>
  <c r="K53" i="11"/>
  <c r="L53" i="11" s="1"/>
  <c r="H53" i="11"/>
  <c r="I53" i="11" s="1"/>
  <c r="J53" i="11" s="1"/>
  <c r="E53" i="11"/>
  <c r="AT52" i="11"/>
  <c r="AS52" i="11"/>
  <c r="AP52" i="11"/>
  <c r="AG52" i="11"/>
  <c r="AA52" i="11"/>
  <c r="K52" i="11"/>
  <c r="L52" i="11" s="1"/>
  <c r="I52" i="11"/>
  <c r="J52" i="11" s="1"/>
  <c r="H52" i="11"/>
  <c r="E52" i="11"/>
  <c r="AT51" i="11"/>
  <c r="AS51" i="11"/>
  <c r="AP51" i="11"/>
  <c r="AG51" i="11"/>
  <c r="AA51" i="11"/>
  <c r="H51" i="11"/>
  <c r="I51" i="11" s="1"/>
  <c r="J51" i="11" s="1"/>
  <c r="E51" i="11"/>
  <c r="H50" i="11" s="1"/>
  <c r="I50" i="11" s="1"/>
  <c r="J50" i="11" s="1"/>
  <c r="AT50" i="11"/>
  <c r="AS50" i="11"/>
  <c r="AP50" i="11"/>
  <c r="AG50" i="11"/>
  <c r="AA50" i="11"/>
  <c r="K50" i="11"/>
  <c r="L50" i="11" s="1"/>
  <c r="E50" i="11"/>
  <c r="AT49" i="11"/>
  <c r="AS49" i="11"/>
  <c r="AP49" i="11"/>
  <c r="AG49" i="11"/>
  <c r="AA49" i="11"/>
  <c r="H49" i="11"/>
  <c r="I49" i="11" s="1"/>
  <c r="J49" i="11" s="1"/>
  <c r="E49" i="11"/>
  <c r="AT48" i="11"/>
  <c r="AS48" i="11"/>
  <c r="AP48" i="11"/>
  <c r="AG48" i="11"/>
  <c r="AA48" i="11"/>
  <c r="I48" i="11"/>
  <c r="J48" i="11" s="1"/>
  <c r="H48" i="11"/>
  <c r="E48" i="11"/>
  <c r="H47" i="11" s="1"/>
  <c r="I47" i="11" s="1"/>
  <c r="AT47" i="11"/>
  <c r="AS47" i="11"/>
  <c r="AP47" i="11"/>
  <c r="AG47" i="11"/>
  <c r="AA47" i="11"/>
  <c r="T47" i="11"/>
  <c r="K47" i="11"/>
  <c r="L47" i="11" s="1"/>
  <c r="J47" i="11"/>
  <c r="E47" i="11"/>
  <c r="AT46" i="11"/>
  <c r="AS46" i="11"/>
  <c r="AP46" i="11"/>
  <c r="AG46" i="11"/>
  <c r="AA46" i="11"/>
  <c r="J46" i="11"/>
  <c r="H46" i="11"/>
  <c r="I46" i="11" s="1"/>
  <c r="E46" i="11"/>
  <c r="AT45" i="11"/>
  <c r="AS45" i="11"/>
  <c r="AP45" i="11"/>
  <c r="AG45" i="11"/>
  <c r="AA45" i="11"/>
  <c r="I45" i="11"/>
  <c r="J45" i="11" s="1"/>
  <c r="H45" i="11"/>
  <c r="E45" i="11"/>
  <c r="H44" i="11" s="1"/>
  <c r="I44" i="11" s="1"/>
  <c r="AT44" i="11"/>
  <c r="AS44" i="11"/>
  <c r="AP44" i="11"/>
  <c r="AG44" i="11"/>
  <c r="AA44" i="11"/>
  <c r="T44" i="11"/>
  <c r="J44" i="11"/>
  <c r="E44" i="11"/>
  <c r="B44" i="11"/>
  <c r="AT43" i="11"/>
  <c r="AS43" i="11"/>
  <c r="AP43" i="11"/>
  <c r="AG43" i="11"/>
  <c r="AA43" i="11"/>
  <c r="T43" i="11"/>
  <c r="H43" i="11"/>
  <c r="I43" i="11" s="1"/>
  <c r="J43" i="11" s="1"/>
  <c r="E43" i="11"/>
  <c r="B43" i="11"/>
  <c r="T53" i="11" s="1"/>
  <c r="AT42" i="11"/>
  <c r="AS42" i="11"/>
  <c r="AP42" i="11"/>
  <c r="AG42" i="11"/>
  <c r="AA42" i="11"/>
  <c r="H42" i="11"/>
  <c r="I42" i="11" s="1"/>
  <c r="J42" i="11" s="1"/>
  <c r="B42" i="11"/>
  <c r="E38" i="11"/>
  <c r="H37" i="11" s="1"/>
  <c r="I37" i="11" s="1"/>
  <c r="J37" i="11" s="1"/>
  <c r="AT37" i="11"/>
  <c r="AP37" i="11"/>
  <c r="AA37" i="11"/>
  <c r="E37" i="11"/>
  <c r="H36" i="11" s="1"/>
  <c r="I36" i="11" s="1"/>
  <c r="J36" i="11" s="1"/>
  <c r="AT36" i="11"/>
  <c r="AP36" i="11"/>
  <c r="AA36" i="11"/>
  <c r="K36" i="11"/>
  <c r="L36" i="11" s="1"/>
  <c r="E36" i="11"/>
  <c r="H35" i="11" s="1"/>
  <c r="I35" i="11" s="1"/>
  <c r="J35" i="11" s="1"/>
  <c r="AT35" i="11"/>
  <c r="AP35" i="11"/>
  <c r="AA35" i="11"/>
  <c r="E35" i="11"/>
  <c r="AT34" i="11"/>
  <c r="AP34" i="11"/>
  <c r="AA34" i="11"/>
  <c r="I34" i="11"/>
  <c r="J34" i="11" s="1"/>
  <c r="H34" i="11"/>
  <c r="E34" i="11"/>
  <c r="AT33" i="11"/>
  <c r="AR33" i="11"/>
  <c r="AP33" i="11"/>
  <c r="AA33" i="11"/>
  <c r="H33" i="11"/>
  <c r="I33" i="11" s="1"/>
  <c r="J33" i="11" s="1"/>
  <c r="E33" i="11"/>
  <c r="H32" i="11" s="1"/>
  <c r="I32" i="11" s="1"/>
  <c r="J32" i="11" s="1"/>
  <c r="AT32" i="11"/>
  <c r="AP32" i="11"/>
  <c r="AA32" i="11"/>
  <c r="T32" i="11"/>
  <c r="K32" i="11"/>
  <c r="L32" i="11" s="1"/>
  <c r="E32" i="11"/>
  <c r="H31" i="11" s="1"/>
  <c r="I31" i="11" s="1"/>
  <c r="J31" i="11" s="1"/>
  <c r="AT31" i="11"/>
  <c r="AP31" i="11"/>
  <c r="AA31" i="11"/>
  <c r="E31" i="11"/>
  <c r="H30" i="11" s="1"/>
  <c r="I30" i="11" s="1"/>
  <c r="AT30" i="11"/>
  <c r="AP30" i="11"/>
  <c r="AA30" i="11"/>
  <c r="K30" i="11"/>
  <c r="L30" i="11" s="1"/>
  <c r="J30" i="11"/>
  <c r="E30" i="11"/>
  <c r="AT29" i="11"/>
  <c r="AS29" i="11"/>
  <c r="AP29" i="11"/>
  <c r="AA29" i="11"/>
  <c r="T29" i="11"/>
  <c r="K29" i="11"/>
  <c r="L29" i="11" s="1"/>
  <c r="H29" i="11"/>
  <c r="I29" i="11" s="1"/>
  <c r="J29" i="11" s="1"/>
  <c r="E29" i="11"/>
  <c r="AT28" i="11"/>
  <c r="AP28" i="11"/>
  <c r="AA28" i="11"/>
  <c r="T28" i="11"/>
  <c r="H28" i="11"/>
  <c r="I28" i="11" s="1"/>
  <c r="J28" i="11" s="1"/>
  <c r="E28" i="11"/>
  <c r="B28" i="11"/>
  <c r="AS33" i="11" s="1"/>
  <c r="AT27" i="11"/>
  <c r="AS27" i="11"/>
  <c r="AR27" i="11"/>
  <c r="AP27" i="11"/>
  <c r="AA27" i="11"/>
  <c r="K27" i="11"/>
  <c r="L27" i="11" s="1"/>
  <c r="H27" i="11"/>
  <c r="I27" i="11" s="1"/>
  <c r="J27" i="11" s="1"/>
  <c r="E27" i="11"/>
  <c r="H26" i="11" s="1"/>
  <c r="I26" i="11" s="1"/>
  <c r="J26" i="11" s="1"/>
  <c r="B27" i="11"/>
  <c r="T27" i="11" s="1"/>
  <c r="AT26" i="11"/>
  <c r="AP26" i="11"/>
  <c r="AA26" i="11"/>
  <c r="R26" i="11"/>
  <c r="O26" i="11"/>
  <c r="P26" i="11" s="1"/>
  <c r="Q26" i="11" s="1"/>
  <c r="S26" i="11" s="1"/>
  <c r="L26" i="11"/>
  <c r="K26" i="11"/>
  <c r="B26" i="11"/>
  <c r="AR37" i="11" s="1"/>
  <c r="E148" i="9"/>
  <c r="AW147" i="9"/>
  <c r="AV147" i="9"/>
  <c r="AS147" i="9"/>
  <c r="AG147" i="9"/>
  <c r="H147" i="9"/>
  <c r="I147" i="9" s="1"/>
  <c r="J147" i="9" s="1"/>
  <c r="E147" i="9"/>
  <c r="AW146" i="9"/>
  <c r="AV146" i="9"/>
  <c r="AU146" i="9"/>
  <c r="AS146" i="9"/>
  <c r="AG146" i="9"/>
  <c r="T146" i="9"/>
  <c r="K146" i="9"/>
  <c r="L146" i="9" s="1"/>
  <c r="I146" i="9"/>
  <c r="J146" i="9" s="1"/>
  <c r="H146" i="9"/>
  <c r="E146" i="9"/>
  <c r="AW145" i="9"/>
  <c r="AV145" i="9"/>
  <c r="AU145" i="9"/>
  <c r="AS145" i="9"/>
  <c r="AG145" i="9"/>
  <c r="H145" i="9"/>
  <c r="I145" i="9" s="1"/>
  <c r="J145" i="9" s="1"/>
  <c r="E145" i="9"/>
  <c r="H144" i="9" s="1"/>
  <c r="I144" i="9" s="1"/>
  <c r="J144" i="9" s="1"/>
  <c r="AW144" i="9"/>
  <c r="AU144" i="9"/>
  <c r="AS144" i="9"/>
  <c r="AG144" i="9"/>
  <c r="T144" i="9"/>
  <c r="K144" i="9"/>
  <c r="L144" i="9" s="1"/>
  <c r="E144" i="9"/>
  <c r="H143" i="9" s="1"/>
  <c r="AW143" i="9"/>
  <c r="AU143" i="9"/>
  <c r="AS143" i="9"/>
  <c r="AG143" i="9"/>
  <c r="T143" i="9"/>
  <c r="K143" i="9"/>
  <c r="L143" i="9" s="1"/>
  <c r="I143" i="9"/>
  <c r="J143" i="9" s="1"/>
  <c r="E143" i="9"/>
  <c r="AW142" i="9"/>
  <c r="AV142" i="9"/>
  <c r="AS142" i="9"/>
  <c r="AG142" i="9"/>
  <c r="T142" i="9"/>
  <c r="K142" i="9"/>
  <c r="L142" i="9" s="1"/>
  <c r="R142" i="9" s="1"/>
  <c r="J142" i="9"/>
  <c r="I142" i="9"/>
  <c r="H142" i="9"/>
  <c r="E142" i="9"/>
  <c r="AW141" i="9"/>
  <c r="AV141" i="9"/>
  <c r="AU141" i="9"/>
  <c r="AS141" i="9"/>
  <c r="AG141" i="9"/>
  <c r="H141" i="9"/>
  <c r="I141" i="9" s="1"/>
  <c r="J141" i="9" s="1"/>
  <c r="E141" i="9"/>
  <c r="H140" i="9" s="1"/>
  <c r="I140" i="9" s="1"/>
  <c r="J140" i="9" s="1"/>
  <c r="AW140" i="9"/>
  <c r="AU140" i="9"/>
  <c r="AS140" i="9"/>
  <c r="AG140" i="9"/>
  <c r="T140" i="9"/>
  <c r="L140" i="9"/>
  <c r="K140" i="9"/>
  <c r="E140" i="9"/>
  <c r="AW139" i="9"/>
  <c r="AV139" i="9"/>
  <c r="AU139" i="9"/>
  <c r="AS139" i="9"/>
  <c r="AG139" i="9"/>
  <c r="H139" i="9"/>
  <c r="I139" i="9" s="1"/>
  <c r="J139" i="9" s="1"/>
  <c r="E139" i="9"/>
  <c r="H138" i="9" s="1"/>
  <c r="I138" i="9" s="1"/>
  <c r="AW138" i="9"/>
  <c r="AU138" i="9"/>
  <c r="AS138" i="9"/>
  <c r="AG138" i="9"/>
  <c r="T138" i="9"/>
  <c r="K138" i="9"/>
  <c r="L138" i="9" s="1"/>
  <c r="J138" i="9"/>
  <c r="E138" i="9"/>
  <c r="H137" i="9" s="1"/>
  <c r="B138" i="9"/>
  <c r="AV144" i="9" s="1"/>
  <c r="AW137" i="9"/>
  <c r="AV137" i="9"/>
  <c r="AU137" i="9"/>
  <c r="AS137" i="9"/>
  <c r="AG137" i="9"/>
  <c r="I137" i="9"/>
  <c r="J137" i="9" s="1"/>
  <c r="E137" i="9"/>
  <c r="B137" i="9"/>
  <c r="T145" i="9" s="1"/>
  <c r="AW136" i="9"/>
  <c r="AV136" i="9"/>
  <c r="AS136" i="9"/>
  <c r="AG136" i="9"/>
  <c r="T136" i="9"/>
  <c r="H136" i="9"/>
  <c r="I136" i="9" s="1"/>
  <c r="J136" i="9" s="1"/>
  <c r="B136" i="9"/>
  <c r="K147" i="9" s="1"/>
  <c r="L147" i="9" s="1"/>
  <c r="E133" i="9"/>
  <c r="H132" i="9" s="1"/>
  <c r="I132" i="9" s="1"/>
  <c r="J132" i="9" s="1"/>
  <c r="AZ132" i="9"/>
  <c r="AW132" i="9"/>
  <c r="AU132" i="9"/>
  <c r="AS132" i="9"/>
  <c r="AG132" i="9"/>
  <c r="E132" i="9"/>
  <c r="AZ131" i="9"/>
  <c r="AW131" i="9"/>
  <c r="AU131" i="9"/>
  <c r="AS131" i="9"/>
  <c r="AG131" i="9"/>
  <c r="H131" i="9"/>
  <c r="I131" i="9" s="1"/>
  <c r="J131" i="9" s="1"/>
  <c r="E131" i="9"/>
  <c r="AZ130" i="9"/>
  <c r="AW130" i="9"/>
  <c r="AS130" i="9"/>
  <c r="AG130" i="9"/>
  <c r="J130" i="9"/>
  <c r="I130" i="9"/>
  <c r="H130" i="9"/>
  <c r="E130" i="9"/>
  <c r="AZ129" i="9"/>
  <c r="AW129" i="9"/>
  <c r="AS129" i="9"/>
  <c r="AG129" i="9"/>
  <c r="H129" i="9"/>
  <c r="I129" i="9" s="1"/>
  <c r="J129" i="9" s="1"/>
  <c r="E129" i="9"/>
  <c r="AZ128" i="9"/>
  <c r="AW128" i="9"/>
  <c r="AU128" i="9"/>
  <c r="AS128" i="9"/>
  <c r="AG128" i="9"/>
  <c r="J128" i="9"/>
  <c r="H128" i="9"/>
  <c r="I128" i="9" s="1"/>
  <c r="E128" i="9"/>
  <c r="H127" i="9" s="1"/>
  <c r="I127" i="9" s="1"/>
  <c r="J127" i="9" s="1"/>
  <c r="AZ127" i="9"/>
  <c r="AW127" i="9"/>
  <c r="AS127" i="9"/>
  <c r="AG127" i="9"/>
  <c r="E127" i="9"/>
  <c r="AZ126" i="9"/>
  <c r="AW126" i="9"/>
  <c r="AS126" i="9"/>
  <c r="AG126" i="9"/>
  <c r="H126" i="9"/>
  <c r="I126" i="9" s="1"/>
  <c r="J126" i="9" s="1"/>
  <c r="E126" i="9"/>
  <c r="AZ125" i="9"/>
  <c r="AW125" i="9"/>
  <c r="AS125" i="9"/>
  <c r="AG125" i="9"/>
  <c r="T125" i="9"/>
  <c r="J125" i="9"/>
  <c r="I125" i="9"/>
  <c r="H125" i="9"/>
  <c r="E125" i="9"/>
  <c r="AZ124" i="9"/>
  <c r="AW124" i="9"/>
  <c r="AS124" i="9"/>
  <c r="AG124" i="9"/>
  <c r="I124" i="9"/>
  <c r="J124" i="9" s="1"/>
  <c r="H124" i="9"/>
  <c r="E124" i="9"/>
  <c r="H123" i="9" s="1"/>
  <c r="I123" i="9" s="1"/>
  <c r="J123" i="9" s="1"/>
  <c r="AZ123" i="9"/>
  <c r="AW123" i="9"/>
  <c r="AS123" i="9"/>
  <c r="AG123" i="9"/>
  <c r="E123" i="9"/>
  <c r="H122" i="9" s="1"/>
  <c r="I122" i="9" s="1"/>
  <c r="J122" i="9" s="1"/>
  <c r="B123" i="9"/>
  <c r="AV125" i="9" s="1"/>
  <c r="AZ122" i="9"/>
  <c r="AW122" i="9"/>
  <c r="AS122" i="9"/>
  <c r="AG122" i="9"/>
  <c r="E122" i="9"/>
  <c r="H121" i="9" s="1"/>
  <c r="I121" i="9" s="1"/>
  <c r="J121" i="9" s="1"/>
  <c r="B122" i="9"/>
  <c r="T126" i="9" s="1"/>
  <c r="AZ121" i="9"/>
  <c r="AW121" i="9"/>
  <c r="AU121" i="9"/>
  <c r="AS121" i="9"/>
  <c r="AG121" i="9"/>
  <c r="B121" i="9"/>
  <c r="E117" i="9"/>
  <c r="AW116" i="9"/>
  <c r="AS116" i="9"/>
  <c r="AG116" i="9"/>
  <c r="I116" i="9"/>
  <c r="J116" i="9" s="1"/>
  <c r="H116" i="9"/>
  <c r="E116" i="9"/>
  <c r="AW115" i="9"/>
  <c r="AU115" i="9"/>
  <c r="AS115" i="9"/>
  <c r="AG115" i="9"/>
  <c r="H115" i="9"/>
  <c r="I115" i="9" s="1"/>
  <c r="J115" i="9" s="1"/>
  <c r="E115" i="9"/>
  <c r="AW114" i="9"/>
  <c r="AS114" i="9"/>
  <c r="AG114" i="9"/>
  <c r="T114" i="9"/>
  <c r="H114" i="9"/>
  <c r="I114" i="9" s="1"/>
  <c r="J114" i="9" s="1"/>
  <c r="E114" i="9"/>
  <c r="AW113" i="9"/>
  <c r="AU113" i="9"/>
  <c r="AS113" i="9"/>
  <c r="AG113" i="9"/>
  <c r="J113" i="9"/>
  <c r="H113" i="9"/>
  <c r="I113" i="9" s="1"/>
  <c r="E113" i="9"/>
  <c r="H112" i="9" s="1"/>
  <c r="I112" i="9" s="1"/>
  <c r="J112" i="9" s="1"/>
  <c r="AW112" i="9"/>
  <c r="AU112" i="9"/>
  <c r="AS112" i="9"/>
  <c r="AG112" i="9"/>
  <c r="T112" i="9"/>
  <c r="K112" i="9"/>
  <c r="L112" i="9" s="1"/>
  <c r="E112" i="9"/>
  <c r="AW111" i="9"/>
  <c r="AV111" i="9"/>
  <c r="AS111" i="9"/>
  <c r="AG111" i="9"/>
  <c r="T111" i="9"/>
  <c r="K111" i="9"/>
  <c r="L111" i="9" s="1"/>
  <c r="H111" i="9"/>
  <c r="I111" i="9" s="1"/>
  <c r="J111" i="9" s="1"/>
  <c r="E111" i="9"/>
  <c r="AW110" i="9"/>
  <c r="AV110" i="9"/>
  <c r="AS110" i="9"/>
  <c r="AG110" i="9"/>
  <c r="T110" i="9"/>
  <c r="H110" i="9"/>
  <c r="I110" i="9" s="1"/>
  <c r="J110" i="9" s="1"/>
  <c r="E110" i="9"/>
  <c r="AW109" i="9"/>
  <c r="AV109" i="9"/>
  <c r="AU109" i="9"/>
  <c r="AS109" i="9"/>
  <c r="AG109" i="9"/>
  <c r="K109" i="9"/>
  <c r="L109" i="9" s="1"/>
  <c r="H109" i="9"/>
  <c r="I109" i="9" s="1"/>
  <c r="J109" i="9" s="1"/>
  <c r="E109" i="9"/>
  <c r="H108" i="9" s="1"/>
  <c r="I108" i="9" s="1"/>
  <c r="J108" i="9" s="1"/>
  <c r="AW108" i="9"/>
  <c r="AV108" i="9"/>
  <c r="AS108" i="9"/>
  <c r="AG108" i="9"/>
  <c r="L108" i="9"/>
  <c r="K108" i="9"/>
  <c r="E108" i="9"/>
  <c r="AW107" i="9"/>
  <c r="AV107" i="9"/>
  <c r="AU107" i="9"/>
  <c r="AS107" i="9"/>
  <c r="AG107" i="9"/>
  <c r="I107" i="9"/>
  <c r="J107" i="9" s="1"/>
  <c r="H107" i="9"/>
  <c r="E107" i="9"/>
  <c r="H106" i="9" s="1"/>
  <c r="I106" i="9" s="1"/>
  <c r="J106" i="9" s="1"/>
  <c r="B107" i="9"/>
  <c r="AV115" i="9" s="1"/>
  <c r="AW106" i="9"/>
  <c r="AV106" i="9"/>
  <c r="AS106" i="9"/>
  <c r="AG106" i="9"/>
  <c r="E106" i="9"/>
  <c r="B106" i="9"/>
  <c r="T116" i="9" s="1"/>
  <c r="AW105" i="9"/>
  <c r="AV105" i="9"/>
  <c r="AS105" i="9"/>
  <c r="AG105" i="9"/>
  <c r="K105" i="9"/>
  <c r="L105" i="9" s="1"/>
  <c r="R105" i="9" s="1"/>
  <c r="I105" i="9"/>
  <c r="J105" i="9" s="1"/>
  <c r="H105" i="9"/>
  <c r="B105" i="9"/>
  <c r="K114" i="9" s="1"/>
  <c r="L114" i="9" s="1"/>
  <c r="E101" i="9"/>
  <c r="H100" i="9" s="1"/>
  <c r="I100" i="9" s="1"/>
  <c r="J100" i="9" s="1"/>
  <c r="AM100" i="9"/>
  <c r="AK100" i="9"/>
  <c r="E100" i="9"/>
  <c r="H99" i="9" s="1"/>
  <c r="I99" i="9" s="1"/>
  <c r="J99" i="9" s="1"/>
  <c r="AM99" i="9"/>
  <c r="E99" i="9"/>
  <c r="H98" i="9" s="1"/>
  <c r="I98" i="9" s="1"/>
  <c r="J98" i="9" s="1"/>
  <c r="AM98" i="9"/>
  <c r="AL98" i="9"/>
  <c r="T98" i="9"/>
  <c r="E98" i="9"/>
  <c r="AM97" i="9"/>
  <c r="AK97" i="9"/>
  <c r="H97" i="9"/>
  <c r="I97" i="9" s="1"/>
  <c r="J97" i="9" s="1"/>
  <c r="E97" i="9"/>
  <c r="AM96" i="9"/>
  <c r="AL96" i="9"/>
  <c r="H96" i="9"/>
  <c r="I96" i="9" s="1"/>
  <c r="J96" i="9" s="1"/>
  <c r="E96" i="9"/>
  <c r="H95" i="9" s="1"/>
  <c r="I95" i="9" s="1"/>
  <c r="J95" i="9" s="1"/>
  <c r="AM95" i="9"/>
  <c r="T95" i="9"/>
  <c r="E95" i="9"/>
  <c r="H94" i="9" s="1"/>
  <c r="I94" i="9" s="1"/>
  <c r="J94" i="9" s="1"/>
  <c r="AM94" i="9"/>
  <c r="T94" i="9"/>
  <c r="E94" i="9"/>
  <c r="H93" i="9" s="1"/>
  <c r="I93" i="9" s="1"/>
  <c r="J93" i="9" s="1"/>
  <c r="AM93" i="9"/>
  <c r="AL93" i="9"/>
  <c r="E93" i="9"/>
  <c r="H92" i="9" s="1"/>
  <c r="AM92" i="9"/>
  <c r="AL92" i="9"/>
  <c r="I92" i="9"/>
  <c r="J92" i="9" s="1"/>
  <c r="E92" i="9"/>
  <c r="H91" i="9" s="1"/>
  <c r="AM91" i="9"/>
  <c r="AK91" i="9"/>
  <c r="T91" i="9"/>
  <c r="K91" i="9"/>
  <c r="L91" i="9" s="1"/>
  <c r="I91" i="9"/>
  <c r="J91" i="9" s="1"/>
  <c r="E91" i="9"/>
  <c r="B91" i="9"/>
  <c r="AL100" i="9" s="1"/>
  <c r="AM90" i="9"/>
  <c r="AL90" i="9"/>
  <c r="H90" i="9"/>
  <c r="I90" i="9" s="1"/>
  <c r="J90" i="9" s="1"/>
  <c r="E90" i="9"/>
  <c r="B90" i="9"/>
  <c r="T89" i="9" s="1"/>
  <c r="AM89" i="9"/>
  <c r="AL89" i="9"/>
  <c r="H89" i="9"/>
  <c r="I89" i="9" s="1"/>
  <c r="J89" i="9" s="1"/>
  <c r="B89" i="9"/>
  <c r="E85" i="9"/>
  <c r="AT84" i="9"/>
  <c r="AR84" i="9"/>
  <c r="AP84" i="9"/>
  <c r="AA84" i="9"/>
  <c r="H84" i="9"/>
  <c r="I84" i="9" s="1"/>
  <c r="J84" i="9" s="1"/>
  <c r="E84" i="9"/>
  <c r="H83" i="9" s="1"/>
  <c r="I83" i="9" s="1"/>
  <c r="AT83" i="9"/>
  <c r="AP83" i="9"/>
  <c r="AA83" i="9"/>
  <c r="J83" i="9"/>
  <c r="E83" i="9"/>
  <c r="AT82" i="9"/>
  <c r="AR82" i="9"/>
  <c r="AP82" i="9"/>
  <c r="AA82" i="9"/>
  <c r="J82" i="9"/>
  <c r="H82" i="9"/>
  <c r="I82" i="9" s="1"/>
  <c r="E82" i="9"/>
  <c r="H81" i="9" s="1"/>
  <c r="I81" i="9" s="1"/>
  <c r="J81" i="9" s="1"/>
  <c r="AT81" i="9"/>
  <c r="AP81" i="9"/>
  <c r="AA81" i="9"/>
  <c r="K81" i="9"/>
  <c r="E81" i="9"/>
  <c r="AT80" i="9"/>
  <c r="AS80" i="9"/>
  <c r="AP80" i="9"/>
  <c r="AA80" i="9"/>
  <c r="K80" i="9"/>
  <c r="H80" i="9"/>
  <c r="I80" i="9" s="1"/>
  <c r="J80" i="9" s="1"/>
  <c r="E80" i="9"/>
  <c r="AT79" i="9"/>
  <c r="AP79" i="9"/>
  <c r="AA79" i="9"/>
  <c r="J79" i="9"/>
  <c r="I79" i="9"/>
  <c r="H79" i="9"/>
  <c r="E79" i="9"/>
  <c r="AT78" i="9"/>
  <c r="AS78" i="9"/>
  <c r="AR78" i="9"/>
  <c r="AP78" i="9"/>
  <c r="AA78" i="9"/>
  <c r="H78" i="9"/>
  <c r="I78" i="9" s="1"/>
  <c r="J78" i="9" s="1"/>
  <c r="E78" i="9"/>
  <c r="AT77" i="9"/>
  <c r="AS77" i="9"/>
  <c r="AP77" i="9"/>
  <c r="AA77" i="9"/>
  <c r="T77" i="9"/>
  <c r="I77" i="9"/>
  <c r="J77" i="9" s="1"/>
  <c r="H77" i="9"/>
  <c r="E77" i="9"/>
  <c r="H76" i="9" s="1"/>
  <c r="I76" i="9" s="1"/>
  <c r="J76" i="9" s="1"/>
  <c r="AT76" i="9"/>
  <c r="AS76" i="9"/>
  <c r="AR76" i="9"/>
  <c r="AP76" i="9"/>
  <c r="AA76" i="9"/>
  <c r="K76" i="9"/>
  <c r="E76" i="9"/>
  <c r="AT75" i="9"/>
  <c r="AS75" i="9"/>
  <c r="AR75" i="9"/>
  <c r="AP75" i="9"/>
  <c r="AA75" i="9"/>
  <c r="K75" i="9"/>
  <c r="L75" i="9" s="1"/>
  <c r="I75" i="9"/>
  <c r="J75" i="9" s="1"/>
  <c r="H75" i="9"/>
  <c r="E75" i="9"/>
  <c r="H74" i="9" s="1"/>
  <c r="I74" i="9" s="1"/>
  <c r="J74" i="9" s="1"/>
  <c r="B75" i="9"/>
  <c r="AT74" i="9"/>
  <c r="AS74" i="9"/>
  <c r="AP74" i="9"/>
  <c r="AA74" i="9"/>
  <c r="L74" i="9"/>
  <c r="E74" i="9"/>
  <c r="B74" i="9"/>
  <c r="L76" i="9" s="1"/>
  <c r="AT73" i="9"/>
  <c r="AP73" i="9"/>
  <c r="AA73" i="9"/>
  <c r="K73" i="9"/>
  <c r="L73" i="9" s="1"/>
  <c r="J73" i="9"/>
  <c r="I73" i="9"/>
  <c r="H73" i="9"/>
  <c r="B73" i="9"/>
  <c r="K74" i="9" s="1"/>
  <c r="E70" i="9"/>
  <c r="AT69" i="9"/>
  <c r="AP69" i="9"/>
  <c r="AA69" i="9"/>
  <c r="I69" i="9"/>
  <c r="J69" i="9" s="1"/>
  <c r="H69" i="9"/>
  <c r="E69" i="9"/>
  <c r="H68" i="9" s="1"/>
  <c r="I68" i="9" s="1"/>
  <c r="J68" i="9" s="1"/>
  <c r="AT68" i="9"/>
  <c r="AP68" i="9"/>
  <c r="AA68" i="9"/>
  <c r="E68" i="9"/>
  <c r="AT67" i="9"/>
  <c r="AP67" i="9"/>
  <c r="AA67" i="9"/>
  <c r="T67" i="9"/>
  <c r="J67" i="9"/>
  <c r="I67" i="9"/>
  <c r="H67" i="9"/>
  <c r="E67" i="9"/>
  <c r="AT66" i="9"/>
  <c r="AP66" i="9"/>
  <c r="AA66" i="9"/>
  <c r="H66" i="9"/>
  <c r="I66" i="9" s="1"/>
  <c r="J66" i="9" s="1"/>
  <c r="E66" i="9"/>
  <c r="AT65" i="9"/>
  <c r="AS65" i="9"/>
  <c r="AP65" i="9"/>
  <c r="AA65" i="9"/>
  <c r="T65" i="9"/>
  <c r="J65" i="9"/>
  <c r="H65" i="9"/>
  <c r="I65" i="9" s="1"/>
  <c r="E65" i="9"/>
  <c r="AT64" i="9"/>
  <c r="AP64" i="9"/>
  <c r="AA64" i="9"/>
  <c r="H64" i="9"/>
  <c r="I64" i="9" s="1"/>
  <c r="J64" i="9" s="1"/>
  <c r="E64" i="9"/>
  <c r="AT63" i="9"/>
  <c r="AP63" i="9"/>
  <c r="AA63" i="9"/>
  <c r="T63" i="9"/>
  <c r="J63" i="9"/>
  <c r="I63" i="9"/>
  <c r="H63" i="9"/>
  <c r="E63" i="9"/>
  <c r="AT62" i="9"/>
  <c r="AP62" i="9"/>
  <c r="AA62" i="9"/>
  <c r="I62" i="9"/>
  <c r="J62" i="9" s="1"/>
  <c r="H62" i="9"/>
  <c r="E62" i="9"/>
  <c r="H61" i="9" s="1"/>
  <c r="I61" i="9" s="1"/>
  <c r="J61" i="9" s="1"/>
  <c r="AT61" i="9"/>
  <c r="AP61" i="9"/>
  <c r="AA61" i="9"/>
  <c r="T61" i="9"/>
  <c r="E61" i="9"/>
  <c r="H60" i="9" s="1"/>
  <c r="I60" i="9" s="1"/>
  <c r="J60" i="9" s="1"/>
  <c r="AT60" i="9"/>
  <c r="AP60" i="9"/>
  <c r="AA60" i="9"/>
  <c r="E60" i="9"/>
  <c r="H59" i="9" s="1"/>
  <c r="I59" i="9" s="1"/>
  <c r="J59" i="9" s="1"/>
  <c r="B60" i="9"/>
  <c r="AS60" i="9" s="1"/>
  <c r="AT59" i="9"/>
  <c r="AP59" i="9"/>
  <c r="AA59" i="9"/>
  <c r="T59" i="9"/>
  <c r="E59" i="9"/>
  <c r="B59" i="9"/>
  <c r="T69" i="9" s="1"/>
  <c r="AT58" i="9"/>
  <c r="AP58" i="9"/>
  <c r="AA58" i="9"/>
  <c r="I58" i="9"/>
  <c r="J58" i="9" s="1"/>
  <c r="H58" i="9"/>
  <c r="B58" i="9"/>
  <c r="E54" i="9"/>
  <c r="AT53" i="9"/>
  <c r="AR53" i="9"/>
  <c r="AP53" i="9"/>
  <c r="AG53" i="9"/>
  <c r="AA53" i="9"/>
  <c r="H53" i="9"/>
  <c r="I53" i="9" s="1"/>
  <c r="J53" i="9" s="1"/>
  <c r="E53" i="9"/>
  <c r="H52" i="9" s="1"/>
  <c r="I52" i="9" s="1"/>
  <c r="J52" i="9" s="1"/>
  <c r="AT52" i="9"/>
  <c r="AP52" i="9"/>
  <c r="AG52" i="9"/>
  <c r="AA52" i="9"/>
  <c r="E52" i="9"/>
  <c r="H51" i="9" s="1"/>
  <c r="I51" i="9" s="1"/>
  <c r="J51" i="9" s="1"/>
  <c r="AT51" i="9"/>
  <c r="AS51" i="9"/>
  <c r="AP51" i="9"/>
  <c r="AG51" i="9"/>
  <c r="AA51" i="9"/>
  <c r="T51" i="9"/>
  <c r="K51" i="9"/>
  <c r="L51" i="9" s="1"/>
  <c r="E51" i="9"/>
  <c r="AT50" i="9"/>
  <c r="AR50" i="9"/>
  <c r="AP50" i="9"/>
  <c r="AG50" i="9"/>
  <c r="AA50" i="9"/>
  <c r="H50" i="9"/>
  <c r="I50" i="9" s="1"/>
  <c r="J50" i="9" s="1"/>
  <c r="E50" i="9"/>
  <c r="H49" i="9" s="1"/>
  <c r="I49" i="9" s="1"/>
  <c r="J49" i="9" s="1"/>
  <c r="AT49" i="9"/>
  <c r="AP49" i="9"/>
  <c r="AG49" i="9"/>
  <c r="AA49" i="9"/>
  <c r="E49" i="9"/>
  <c r="AT48" i="9"/>
  <c r="AR48" i="9"/>
  <c r="AP48" i="9"/>
  <c r="AG48" i="9"/>
  <c r="AA48" i="9"/>
  <c r="T48" i="9"/>
  <c r="J48" i="9"/>
  <c r="H48" i="9"/>
  <c r="I48" i="9" s="1"/>
  <c r="E48" i="9"/>
  <c r="H47" i="9" s="1"/>
  <c r="I47" i="9" s="1"/>
  <c r="J47" i="9" s="1"/>
  <c r="AT47" i="9"/>
  <c r="AP47" i="9"/>
  <c r="AG47" i="9"/>
  <c r="AA47" i="9"/>
  <c r="E47" i="9"/>
  <c r="H46" i="9" s="1"/>
  <c r="I46" i="9" s="1"/>
  <c r="J46" i="9" s="1"/>
  <c r="AT46" i="9"/>
  <c r="AP46" i="9"/>
  <c r="AG46" i="9"/>
  <c r="AA46" i="9"/>
  <c r="T46" i="9"/>
  <c r="E46" i="9"/>
  <c r="AT45" i="9"/>
  <c r="AR45" i="9"/>
  <c r="AP45" i="9"/>
  <c r="AG45" i="9"/>
  <c r="AA45" i="9"/>
  <c r="T45" i="9"/>
  <c r="H45" i="9"/>
  <c r="I45" i="9" s="1"/>
  <c r="J45" i="9" s="1"/>
  <c r="E45" i="9"/>
  <c r="H44" i="9" s="1"/>
  <c r="I44" i="9" s="1"/>
  <c r="J44" i="9" s="1"/>
  <c r="AT44" i="9"/>
  <c r="AP44" i="9"/>
  <c r="AG44" i="9"/>
  <c r="AA44" i="9"/>
  <c r="E44" i="9"/>
  <c r="H43" i="9" s="1"/>
  <c r="I43" i="9" s="1"/>
  <c r="J43" i="9" s="1"/>
  <c r="B44" i="9"/>
  <c r="AS53" i="9" s="1"/>
  <c r="AT43" i="9"/>
  <c r="AP43" i="9"/>
  <c r="AG43" i="9"/>
  <c r="AA43" i="9"/>
  <c r="E43" i="9"/>
  <c r="H42" i="9" s="1"/>
  <c r="B43" i="9"/>
  <c r="T47" i="9" s="1"/>
  <c r="AT42" i="9"/>
  <c r="AS42" i="9"/>
  <c r="AP42" i="9"/>
  <c r="AG42" i="9"/>
  <c r="AA42" i="9"/>
  <c r="T42" i="9"/>
  <c r="K42" i="9"/>
  <c r="L42" i="9" s="1"/>
  <c r="I42" i="9"/>
  <c r="J42" i="9" s="1"/>
  <c r="B42" i="9"/>
  <c r="AR47" i="9" s="1"/>
  <c r="E38" i="9"/>
  <c r="AT37" i="9"/>
  <c r="AS37" i="9"/>
  <c r="AP37" i="9"/>
  <c r="AA37" i="9"/>
  <c r="I37" i="9"/>
  <c r="J37" i="9" s="1"/>
  <c r="H37" i="9"/>
  <c r="E37" i="9"/>
  <c r="H36" i="9" s="1"/>
  <c r="I36" i="9" s="1"/>
  <c r="J36" i="9" s="1"/>
  <c r="AT36" i="9"/>
  <c r="AP36" i="9"/>
  <c r="AA36" i="9"/>
  <c r="E36" i="9"/>
  <c r="AT35" i="9"/>
  <c r="AS35" i="9"/>
  <c r="AP35" i="9"/>
  <c r="AA35" i="9"/>
  <c r="T35" i="9"/>
  <c r="J35" i="9"/>
  <c r="H35" i="9"/>
  <c r="I35" i="9" s="1"/>
  <c r="E35" i="9"/>
  <c r="AT34" i="9"/>
  <c r="AP34" i="9"/>
  <c r="AA34" i="9"/>
  <c r="J34" i="9"/>
  <c r="I34" i="9"/>
  <c r="H34" i="9"/>
  <c r="E34" i="9"/>
  <c r="AT33" i="9"/>
  <c r="AP33" i="9"/>
  <c r="AA33" i="9"/>
  <c r="T33" i="9"/>
  <c r="J33" i="9"/>
  <c r="I33" i="9"/>
  <c r="H33" i="9"/>
  <c r="E33" i="9"/>
  <c r="AT32" i="9"/>
  <c r="AP32" i="9"/>
  <c r="AA32" i="9"/>
  <c r="T32" i="9"/>
  <c r="H32" i="9"/>
  <c r="I32" i="9" s="1"/>
  <c r="J32" i="9" s="1"/>
  <c r="E32" i="9"/>
  <c r="AT31" i="9"/>
  <c r="AS31" i="9"/>
  <c r="AP31" i="9"/>
  <c r="AA31" i="9"/>
  <c r="T31" i="9"/>
  <c r="H31" i="9"/>
  <c r="I31" i="9" s="1"/>
  <c r="J31" i="9" s="1"/>
  <c r="E31" i="9"/>
  <c r="H30" i="9" s="1"/>
  <c r="I30" i="9" s="1"/>
  <c r="J30" i="9" s="1"/>
  <c r="AT30" i="9"/>
  <c r="AP30" i="9"/>
  <c r="AA30" i="9"/>
  <c r="K30" i="9"/>
  <c r="L30" i="9" s="1"/>
  <c r="E30" i="9"/>
  <c r="H29" i="9" s="1"/>
  <c r="I29" i="9" s="1"/>
  <c r="J29" i="9" s="1"/>
  <c r="AT29" i="9"/>
  <c r="AP29" i="9"/>
  <c r="AA29" i="9"/>
  <c r="K29" i="9"/>
  <c r="L29" i="9" s="1"/>
  <c r="E29" i="9"/>
  <c r="AT28" i="9"/>
  <c r="AR28" i="9"/>
  <c r="AP28" i="9"/>
  <c r="AA28" i="9"/>
  <c r="I28" i="9"/>
  <c r="J28" i="9" s="1"/>
  <c r="H28" i="9"/>
  <c r="E28" i="9"/>
  <c r="H27" i="9" s="1"/>
  <c r="I27" i="9" s="1"/>
  <c r="J27" i="9" s="1"/>
  <c r="B28" i="9"/>
  <c r="AS33" i="9" s="1"/>
  <c r="AT27" i="9"/>
  <c r="AS27" i="9"/>
  <c r="AP27" i="9"/>
  <c r="AA27" i="9"/>
  <c r="T27" i="9"/>
  <c r="E27" i="9"/>
  <c r="B27" i="9"/>
  <c r="T34" i="9" s="1"/>
  <c r="AT26" i="9"/>
  <c r="AS26" i="9"/>
  <c r="AP26" i="9"/>
  <c r="AA26" i="9"/>
  <c r="I26" i="9"/>
  <c r="J26" i="9" s="1"/>
  <c r="H26" i="9"/>
  <c r="B26" i="9"/>
  <c r="AR34" i="9" s="1"/>
  <c r="E148" i="8"/>
  <c r="AW147" i="8"/>
  <c r="AU147" i="8"/>
  <c r="AS147" i="8"/>
  <c r="AG147" i="8"/>
  <c r="I147" i="8"/>
  <c r="J147" i="8" s="1"/>
  <c r="H147" i="8"/>
  <c r="E147" i="8"/>
  <c r="H146" i="8" s="1"/>
  <c r="I146" i="8" s="1"/>
  <c r="J146" i="8" s="1"/>
  <c r="AW146" i="8"/>
  <c r="AS146" i="8"/>
  <c r="AG146" i="8"/>
  <c r="E146" i="8"/>
  <c r="AW145" i="8"/>
  <c r="AS145" i="8"/>
  <c r="AG145" i="8"/>
  <c r="T145" i="8"/>
  <c r="J145" i="8"/>
  <c r="I145" i="8"/>
  <c r="H145" i="8"/>
  <c r="E145" i="8"/>
  <c r="AW144" i="8"/>
  <c r="AS144" i="8"/>
  <c r="AG144" i="8"/>
  <c r="H144" i="8"/>
  <c r="I144" i="8" s="1"/>
  <c r="J144" i="8" s="1"/>
  <c r="E144" i="8"/>
  <c r="AW143" i="8"/>
  <c r="AV143" i="8"/>
  <c r="AS143" i="8"/>
  <c r="AG143" i="8"/>
  <c r="T143" i="8"/>
  <c r="J143" i="8"/>
  <c r="H143" i="8"/>
  <c r="I143" i="8" s="1"/>
  <c r="E143" i="8"/>
  <c r="AW142" i="8"/>
  <c r="AS142" i="8"/>
  <c r="AG142" i="8"/>
  <c r="H142" i="8"/>
  <c r="I142" i="8" s="1"/>
  <c r="J142" i="8" s="1"/>
  <c r="E142" i="8"/>
  <c r="AW141" i="8"/>
  <c r="AS141" i="8"/>
  <c r="AG141" i="8"/>
  <c r="T141" i="8"/>
  <c r="J141" i="8"/>
  <c r="I141" i="8"/>
  <c r="H141" i="8"/>
  <c r="E141" i="8"/>
  <c r="AW140" i="8"/>
  <c r="AS140" i="8"/>
  <c r="AG140" i="8"/>
  <c r="T140" i="8"/>
  <c r="I140" i="8"/>
  <c r="J140" i="8" s="1"/>
  <c r="H140" i="8"/>
  <c r="E140" i="8"/>
  <c r="H139" i="8" s="1"/>
  <c r="I139" i="8" s="1"/>
  <c r="J139" i="8" s="1"/>
  <c r="AW139" i="8"/>
  <c r="AS139" i="8"/>
  <c r="AG139" i="8"/>
  <c r="T139" i="8"/>
  <c r="K139" i="8"/>
  <c r="L139" i="8" s="1"/>
  <c r="E139" i="8"/>
  <c r="H138" i="8" s="1"/>
  <c r="I138" i="8" s="1"/>
  <c r="J138" i="8" s="1"/>
  <c r="AW138" i="8"/>
  <c r="AS138" i="8"/>
  <c r="AG138" i="8"/>
  <c r="E138" i="8"/>
  <c r="H137" i="8" s="1"/>
  <c r="I137" i="8" s="1"/>
  <c r="J137" i="8" s="1"/>
  <c r="B138" i="8"/>
  <c r="AV138" i="8" s="1"/>
  <c r="AW137" i="8"/>
  <c r="AS137" i="8"/>
  <c r="AG137" i="8"/>
  <c r="T137" i="8"/>
  <c r="E137" i="8"/>
  <c r="B137" i="8"/>
  <c r="T147" i="8" s="1"/>
  <c r="AW136" i="8"/>
  <c r="AS136" i="8"/>
  <c r="AG136" i="8"/>
  <c r="I136" i="8"/>
  <c r="J136" i="8" s="1"/>
  <c r="H136" i="8"/>
  <c r="B136" i="8"/>
  <c r="E133" i="8"/>
  <c r="AZ132" i="8"/>
  <c r="AW132" i="8"/>
  <c r="AS132" i="8"/>
  <c r="AG132" i="8"/>
  <c r="T132" i="8"/>
  <c r="R132" i="8"/>
  <c r="J132" i="8"/>
  <c r="I132" i="8"/>
  <c r="H132" i="8"/>
  <c r="E132" i="8"/>
  <c r="AZ131" i="8"/>
  <c r="AW131" i="8"/>
  <c r="AV131" i="8"/>
  <c r="AS131" i="8"/>
  <c r="AG131" i="8"/>
  <c r="I131" i="8"/>
  <c r="J131" i="8" s="1"/>
  <c r="H131" i="8"/>
  <c r="E131" i="8"/>
  <c r="H130" i="8" s="1"/>
  <c r="I130" i="8" s="1"/>
  <c r="J130" i="8" s="1"/>
  <c r="AZ130" i="8"/>
  <c r="AW130" i="8"/>
  <c r="AU130" i="8"/>
  <c r="AS130" i="8"/>
  <c r="AG130" i="8"/>
  <c r="E130" i="8"/>
  <c r="H129" i="8" s="1"/>
  <c r="I129" i="8" s="1"/>
  <c r="J129" i="8" s="1"/>
  <c r="AZ129" i="8"/>
  <c r="AW129" i="8"/>
  <c r="AS129" i="8"/>
  <c r="AG129" i="8"/>
  <c r="E129" i="8"/>
  <c r="H128" i="8" s="1"/>
  <c r="AZ128" i="8"/>
  <c r="AW128" i="8"/>
  <c r="AS128" i="8"/>
  <c r="AG128" i="8"/>
  <c r="T128" i="8"/>
  <c r="K128" i="8"/>
  <c r="L128" i="8" s="1"/>
  <c r="I128" i="8"/>
  <c r="J128" i="8" s="1"/>
  <c r="E128" i="8"/>
  <c r="AZ127" i="8"/>
  <c r="AW127" i="8"/>
  <c r="AV127" i="8"/>
  <c r="AS127" i="8"/>
  <c r="AG127" i="8"/>
  <c r="I127" i="8"/>
  <c r="J127" i="8" s="1"/>
  <c r="H127" i="8"/>
  <c r="E127" i="8"/>
  <c r="H126" i="8" s="1"/>
  <c r="I126" i="8" s="1"/>
  <c r="J126" i="8" s="1"/>
  <c r="AZ126" i="8"/>
  <c r="AW126" i="8"/>
  <c r="AU126" i="8"/>
  <c r="AS126" i="8"/>
  <c r="AG126" i="8"/>
  <c r="E126" i="8"/>
  <c r="H125" i="8" s="1"/>
  <c r="I125" i="8" s="1"/>
  <c r="J125" i="8" s="1"/>
  <c r="AZ125" i="8"/>
  <c r="AW125" i="8"/>
  <c r="AS125" i="8"/>
  <c r="AG125" i="8"/>
  <c r="E125" i="8"/>
  <c r="AZ124" i="8"/>
  <c r="AW124" i="8"/>
  <c r="AS124" i="8"/>
  <c r="AG124" i="8"/>
  <c r="T124" i="8"/>
  <c r="L124" i="8"/>
  <c r="K124" i="8"/>
  <c r="H124" i="8"/>
  <c r="I124" i="8" s="1"/>
  <c r="J124" i="8" s="1"/>
  <c r="E124" i="8"/>
  <c r="AZ123" i="8"/>
  <c r="AW123" i="8"/>
  <c r="AV123" i="8"/>
  <c r="AS123" i="8"/>
  <c r="AG123" i="8"/>
  <c r="T123" i="8"/>
  <c r="H123" i="8"/>
  <c r="I123" i="8" s="1"/>
  <c r="J123" i="8" s="1"/>
  <c r="E123" i="8"/>
  <c r="B123" i="8"/>
  <c r="AV130" i="8" s="1"/>
  <c r="AZ122" i="8"/>
  <c r="AW122" i="8"/>
  <c r="AV122" i="8"/>
  <c r="AS122" i="8"/>
  <c r="AG122" i="8"/>
  <c r="I122" i="8"/>
  <c r="J122" i="8" s="1"/>
  <c r="H122" i="8"/>
  <c r="E122" i="8"/>
  <c r="B122" i="8"/>
  <c r="T125" i="8" s="1"/>
  <c r="AZ121" i="8"/>
  <c r="AW121" i="8"/>
  <c r="AV121" i="8"/>
  <c r="AS121" i="8"/>
  <c r="AG121" i="8"/>
  <c r="T121" i="8"/>
  <c r="H121" i="8"/>
  <c r="I121" i="8" s="1"/>
  <c r="J121" i="8" s="1"/>
  <c r="B121" i="8"/>
  <c r="K132" i="8" s="1"/>
  <c r="L132" i="8" s="1"/>
  <c r="E117" i="8"/>
  <c r="H116" i="8" s="1"/>
  <c r="I116" i="8" s="1"/>
  <c r="J116" i="8" s="1"/>
  <c r="AW116" i="8"/>
  <c r="AS116" i="8"/>
  <c r="AG116" i="8"/>
  <c r="E116" i="8"/>
  <c r="AW115" i="8"/>
  <c r="AS115" i="8"/>
  <c r="AG115" i="8"/>
  <c r="T115" i="8"/>
  <c r="R115" i="8"/>
  <c r="K115" i="8"/>
  <c r="L115" i="8" s="1"/>
  <c r="J115" i="8"/>
  <c r="I115" i="8"/>
  <c r="H115" i="8"/>
  <c r="E115" i="8"/>
  <c r="H114" i="8" s="1"/>
  <c r="I114" i="8" s="1"/>
  <c r="J114" i="8" s="1"/>
  <c r="AW114" i="8"/>
  <c r="AU114" i="8"/>
  <c r="AS114" i="8"/>
  <c r="AG114" i="8"/>
  <c r="E114" i="8"/>
  <c r="H113" i="8" s="1"/>
  <c r="AW113" i="8"/>
  <c r="AS113" i="8"/>
  <c r="AG113" i="8"/>
  <c r="T113" i="8"/>
  <c r="K113" i="8"/>
  <c r="L113" i="8" s="1"/>
  <c r="I113" i="8"/>
  <c r="J113" i="8" s="1"/>
  <c r="E113" i="8"/>
  <c r="H112" i="8" s="1"/>
  <c r="I112" i="8" s="1"/>
  <c r="J112" i="8" s="1"/>
  <c r="AW112" i="8"/>
  <c r="AU112" i="8"/>
  <c r="AS112" i="8"/>
  <c r="AG112" i="8"/>
  <c r="E112" i="8"/>
  <c r="H111" i="8" s="1"/>
  <c r="I111" i="8" s="1"/>
  <c r="J111" i="8" s="1"/>
  <c r="AW111" i="8"/>
  <c r="AS111" i="8"/>
  <c r="AG111" i="8"/>
  <c r="K111" i="8"/>
  <c r="L111" i="8" s="1"/>
  <c r="E111" i="8"/>
  <c r="AW110" i="8"/>
  <c r="AU110" i="8"/>
  <c r="AS110" i="8"/>
  <c r="AG110" i="8"/>
  <c r="I110" i="8"/>
  <c r="J110" i="8" s="1"/>
  <c r="H110" i="8"/>
  <c r="E110" i="8"/>
  <c r="H109" i="8" s="1"/>
  <c r="I109" i="8" s="1"/>
  <c r="J109" i="8" s="1"/>
  <c r="AW109" i="8"/>
  <c r="AS109" i="8"/>
  <c r="AG109" i="8"/>
  <c r="T109" i="8"/>
  <c r="E109" i="8"/>
  <c r="AW108" i="8"/>
  <c r="AV108" i="8"/>
  <c r="AU108" i="8"/>
  <c r="AS108" i="8"/>
  <c r="AG108" i="8"/>
  <c r="H108" i="8"/>
  <c r="I108" i="8" s="1"/>
  <c r="J108" i="8" s="1"/>
  <c r="E108" i="8"/>
  <c r="H107" i="8" s="1"/>
  <c r="I107" i="8" s="1"/>
  <c r="J107" i="8" s="1"/>
  <c r="AW107" i="8"/>
  <c r="AS107" i="8"/>
  <c r="AG107" i="8"/>
  <c r="T107" i="8"/>
  <c r="L107" i="8"/>
  <c r="K107" i="8"/>
  <c r="E107" i="8"/>
  <c r="B107" i="8"/>
  <c r="AV112" i="8" s="1"/>
  <c r="AW106" i="8"/>
  <c r="AU106" i="8"/>
  <c r="AS106" i="8"/>
  <c r="AG106" i="8"/>
  <c r="I106" i="8"/>
  <c r="J106" i="8" s="1"/>
  <c r="H106" i="8"/>
  <c r="E106" i="8"/>
  <c r="H105" i="8" s="1"/>
  <c r="I105" i="8" s="1"/>
  <c r="J105" i="8" s="1"/>
  <c r="B106" i="8"/>
  <c r="T106" i="8" s="1"/>
  <c r="AW105" i="8"/>
  <c r="AS105" i="8"/>
  <c r="AG105" i="8"/>
  <c r="T105" i="8"/>
  <c r="B105" i="8"/>
  <c r="AU116" i="8" s="1"/>
  <c r="E101" i="8"/>
  <c r="H100" i="8" s="1"/>
  <c r="I100" i="8" s="1"/>
  <c r="AM100" i="8"/>
  <c r="T100" i="8"/>
  <c r="J100" i="8"/>
  <c r="E100" i="8"/>
  <c r="AM99" i="8"/>
  <c r="T99" i="8"/>
  <c r="I99" i="8"/>
  <c r="J99" i="8" s="1"/>
  <c r="H99" i="8"/>
  <c r="E99" i="8"/>
  <c r="H98" i="8" s="1"/>
  <c r="I98" i="8" s="1"/>
  <c r="J98" i="8" s="1"/>
  <c r="AM98" i="8"/>
  <c r="AK98" i="8"/>
  <c r="E98" i="8"/>
  <c r="H97" i="8" s="1"/>
  <c r="I97" i="8" s="1"/>
  <c r="J97" i="8" s="1"/>
  <c r="AM97" i="8"/>
  <c r="E97" i="8"/>
  <c r="H96" i="8" s="1"/>
  <c r="I96" i="8" s="1"/>
  <c r="J96" i="8" s="1"/>
  <c r="AM96" i="8"/>
  <c r="T96" i="8"/>
  <c r="K96" i="8"/>
  <c r="L96" i="8" s="1"/>
  <c r="E96" i="8"/>
  <c r="H95" i="8" s="1"/>
  <c r="I95" i="8" s="1"/>
  <c r="J95" i="8" s="1"/>
  <c r="AM95" i="8"/>
  <c r="AK95" i="8"/>
  <c r="K95" i="8"/>
  <c r="L95" i="8" s="1"/>
  <c r="R95" i="8" s="1"/>
  <c r="E95" i="8"/>
  <c r="AM94" i="8"/>
  <c r="H94" i="8"/>
  <c r="I94" i="8" s="1"/>
  <c r="J94" i="8" s="1"/>
  <c r="E94" i="8"/>
  <c r="H93" i="8" s="1"/>
  <c r="I93" i="8" s="1"/>
  <c r="J93" i="8" s="1"/>
  <c r="AM93" i="8"/>
  <c r="E93" i="8"/>
  <c r="AM92" i="8"/>
  <c r="T92" i="8"/>
  <c r="L92" i="8"/>
  <c r="K92" i="8"/>
  <c r="H92" i="8"/>
  <c r="I92" i="8" s="1"/>
  <c r="J92" i="8" s="1"/>
  <c r="E92" i="8"/>
  <c r="AM91" i="8"/>
  <c r="AL91" i="8"/>
  <c r="T91" i="8"/>
  <c r="H91" i="8"/>
  <c r="I91" i="8" s="1"/>
  <c r="J91" i="8" s="1"/>
  <c r="E91" i="8"/>
  <c r="B91" i="8"/>
  <c r="AM90" i="8"/>
  <c r="T90" i="8"/>
  <c r="I90" i="8"/>
  <c r="J90" i="8" s="1"/>
  <c r="H90" i="8"/>
  <c r="E90" i="8"/>
  <c r="H89" i="8" s="1"/>
  <c r="I89" i="8" s="1"/>
  <c r="J89" i="8" s="1"/>
  <c r="B90" i="8"/>
  <c r="T97" i="8" s="1"/>
  <c r="AM89" i="8"/>
  <c r="T89" i="8"/>
  <c r="B89" i="8"/>
  <c r="K100" i="8" s="1"/>
  <c r="L100" i="8" s="1"/>
  <c r="E85" i="8"/>
  <c r="AT84" i="8"/>
  <c r="AP84" i="8"/>
  <c r="AA84" i="8"/>
  <c r="T84" i="8"/>
  <c r="J84" i="8"/>
  <c r="I84" i="8"/>
  <c r="H84" i="8"/>
  <c r="E84" i="8"/>
  <c r="H83" i="8" s="1"/>
  <c r="I83" i="8" s="1"/>
  <c r="J83" i="8" s="1"/>
  <c r="AT83" i="8"/>
  <c r="AP83" i="8"/>
  <c r="AA83" i="8"/>
  <c r="E83" i="8"/>
  <c r="H82" i="8" s="1"/>
  <c r="AT82" i="8"/>
  <c r="AP82" i="8"/>
  <c r="AA82" i="8"/>
  <c r="T82" i="8"/>
  <c r="K82" i="8"/>
  <c r="L82" i="8" s="1"/>
  <c r="I82" i="8"/>
  <c r="J82" i="8" s="1"/>
  <c r="E82" i="8"/>
  <c r="AT81" i="8"/>
  <c r="AR81" i="8"/>
  <c r="AP81" i="8"/>
  <c r="AA81" i="8"/>
  <c r="H81" i="8"/>
  <c r="I81" i="8" s="1"/>
  <c r="J81" i="8" s="1"/>
  <c r="E81" i="8"/>
  <c r="H80" i="8" s="1"/>
  <c r="I80" i="8" s="1"/>
  <c r="AT80" i="8"/>
  <c r="AP80" i="8"/>
  <c r="AA80" i="8"/>
  <c r="K80" i="8"/>
  <c r="L80" i="8" s="1"/>
  <c r="J80" i="8"/>
  <c r="E80" i="8"/>
  <c r="H79" i="8" s="1"/>
  <c r="I79" i="8" s="1"/>
  <c r="J79" i="8" s="1"/>
  <c r="AT79" i="8"/>
  <c r="AR79" i="8"/>
  <c r="AP79" i="8"/>
  <c r="AA79" i="8"/>
  <c r="E79" i="8"/>
  <c r="H78" i="8" s="1"/>
  <c r="AT78" i="8"/>
  <c r="AP78" i="8"/>
  <c r="AA78" i="8"/>
  <c r="T78" i="8"/>
  <c r="K78" i="8"/>
  <c r="L78" i="8" s="1"/>
  <c r="I78" i="8"/>
  <c r="J78" i="8" s="1"/>
  <c r="E78" i="8"/>
  <c r="AT77" i="8"/>
  <c r="AR77" i="8"/>
  <c r="AP77" i="8"/>
  <c r="AA77" i="8"/>
  <c r="H77" i="8"/>
  <c r="I77" i="8" s="1"/>
  <c r="J77" i="8" s="1"/>
  <c r="E77" i="8"/>
  <c r="H76" i="8" s="1"/>
  <c r="I76" i="8" s="1"/>
  <c r="J76" i="8" s="1"/>
  <c r="AT76" i="8"/>
  <c r="AP76" i="8"/>
  <c r="AA76" i="8"/>
  <c r="T76" i="8"/>
  <c r="K76" i="8"/>
  <c r="L76" i="8" s="1"/>
  <c r="E76" i="8"/>
  <c r="AT75" i="8"/>
  <c r="AS75" i="8"/>
  <c r="AP75" i="8"/>
  <c r="AA75" i="8"/>
  <c r="H75" i="8"/>
  <c r="I75" i="8" s="1"/>
  <c r="J75" i="8" s="1"/>
  <c r="E75" i="8"/>
  <c r="B75" i="8"/>
  <c r="AT74" i="8"/>
  <c r="AP74" i="8"/>
  <c r="AA74" i="8"/>
  <c r="K74" i="8"/>
  <c r="L74" i="8" s="1"/>
  <c r="R74" i="8" s="1"/>
  <c r="H74" i="8"/>
  <c r="I74" i="8" s="1"/>
  <c r="J74" i="8" s="1"/>
  <c r="E74" i="8"/>
  <c r="B74" i="8"/>
  <c r="T74" i="8" s="1"/>
  <c r="AT73" i="8"/>
  <c r="AP73" i="8"/>
  <c r="AA73" i="8"/>
  <c r="T73" i="8"/>
  <c r="R73" i="8"/>
  <c r="K73" i="8"/>
  <c r="L73" i="8" s="1"/>
  <c r="O73" i="8" s="1"/>
  <c r="P73" i="8" s="1"/>
  <c r="Q73" i="8" s="1"/>
  <c r="J73" i="8"/>
  <c r="I73" i="8"/>
  <c r="H73" i="8"/>
  <c r="B73" i="8"/>
  <c r="K84" i="8" s="1"/>
  <c r="L84" i="8" s="1"/>
  <c r="R84" i="8" s="1"/>
  <c r="E70" i="8"/>
  <c r="AT69" i="8"/>
  <c r="AP69" i="8"/>
  <c r="AA69" i="8"/>
  <c r="H69" i="8"/>
  <c r="I69" i="8" s="1"/>
  <c r="J69" i="8" s="1"/>
  <c r="E69" i="8"/>
  <c r="AT68" i="8"/>
  <c r="AP68" i="8"/>
  <c r="AA68" i="8"/>
  <c r="K68" i="8"/>
  <c r="L68" i="8" s="1"/>
  <c r="H68" i="8"/>
  <c r="I68" i="8" s="1"/>
  <c r="J68" i="8" s="1"/>
  <c r="E68" i="8"/>
  <c r="AT67" i="8"/>
  <c r="AP67" i="8"/>
  <c r="AA67" i="8"/>
  <c r="I67" i="8"/>
  <c r="J67" i="8" s="1"/>
  <c r="H67" i="8"/>
  <c r="E67" i="8"/>
  <c r="AT66" i="8"/>
  <c r="AP66" i="8"/>
  <c r="AA66" i="8"/>
  <c r="H66" i="8"/>
  <c r="I66" i="8" s="1"/>
  <c r="J66" i="8" s="1"/>
  <c r="E66" i="8"/>
  <c r="H65" i="8" s="1"/>
  <c r="AT65" i="8"/>
  <c r="AR65" i="8"/>
  <c r="AP65" i="8"/>
  <c r="AA65" i="8"/>
  <c r="I65" i="8"/>
  <c r="J65" i="8" s="1"/>
  <c r="E65" i="8"/>
  <c r="H64" i="8" s="1"/>
  <c r="I64" i="8" s="1"/>
  <c r="J64" i="8" s="1"/>
  <c r="AT64" i="8"/>
  <c r="AP64" i="8"/>
  <c r="AA64" i="8"/>
  <c r="K64" i="8"/>
  <c r="L64" i="8" s="1"/>
  <c r="E64" i="8"/>
  <c r="AT63" i="8"/>
  <c r="AP63" i="8"/>
  <c r="AA63" i="8"/>
  <c r="H63" i="8"/>
  <c r="I63" i="8" s="1"/>
  <c r="J63" i="8" s="1"/>
  <c r="E63" i="8"/>
  <c r="AT62" i="8"/>
  <c r="AP62" i="8"/>
  <c r="AA62" i="8"/>
  <c r="I62" i="8"/>
  <c r="J62" i="8" s="1"/>
  <c r="H62" i="8"/>
  <c r="E62" i="8"/>
  <c r="AT61" i="8"/>
  <c r="AS61" i="8"/>
  <c r="AP61" i="8"/>
  <c r="AA61" i="8"/>
  <c r="T61" i="8"/>
  <c r="J61" i="8"/>
  <c r="H61" i="8"/>
  <c r="I61" i="8" s="1"/>
  <c r="E61" i="8"/>
  <c r="AT60" i="8"/>
  <c r="AP60" i="8"/>
  <c r="AA60" i="8"/>
  <c r="H60" i="8"/>
  <c r="I60" i="8" s="1"/>
  <c r="J60" i="8" s="1"/>
  <c r="E60" i="8"/>
  <c r="H59" i="8" s="1"/>
  <c r="I59" i="8" s="1"/>
  <c r="B60" i="8"/>
  <c r="AT59" i="8"/>
  <c r="AP59" i="8"/>
  <c r="AA59" i="8"/>
  <c r="K59" i="8"/>
  <c r="L59" i="8" s="1"/>
  <c r="J59" i="8"/>
  <c r="E59" i="8"/>
  <c r="B59" i="8"/>
  <c r="T65" i="8" s="1"/>
  <c r="AT58" i="8"/>
  <c r="AP58" i="8"/>
  <c r="AA58" i="8"/>
  <c r="R58" i="8"/>
  <c r="K58" i="8"/>
  <c r="L58" i="8" s="1"/>
  <c r="O58" i="8" s="1"/>
  <c r="H58" i="8"/>
  <c r="I58" i="8" s="1"/>
  <c r="J58" i="8" s="1"/>
  <c r="B58" i="8"/>
  <c r="AR60" i="8" s="1"/>
  <c r="E54" i="8"/>
  <c r="H53" i="8" s="1"/>
  <c r="I53" i="8" s="1"/>
  <c r="J53" i="8" s="1"/>
  <c r="AT53" i="8"/>
  <c r="AP53" i="8"/>
  <c r="AG53" i="8"/>
  <c r="AA53" i="8"/>
  <c r="E53" i="8"/>
  <c r="H52" i="8" s="1"/>
  <c r="I52" i="8" s="1"/>
  <c r="J52" i="8" s="1"/>
  <c r="AT52" i="8"/>
  <c r="AP52" i="8"/>
  <c r="AG52" i="8"/>
  <c r="AA52" i="8"/>
  <c r="E52" i="8"/>
  <c r="AT51" i="8"/>
  <c r="AP51" i="8"/>
  <c r="AG51" i="8"/>
  <c r="AA51" i="8"/>
  <c r="J51" i="8"/>
  <c r="H51" i="8"/>
  <c r="I51" i="8" s="1"/>
  <c r="E51" i="8"/>
  <c r="AT50" i="8"/>
  <c r="AP50" i="8"/>
  <c r="AG50" i="8"/>
  <c r="AA50" i="8"/>
  <c r="H50" i="8"/>
  <c r="I50" i="8" s="1"/>
  <c r="J50" i="8" s="1"/>
  <c r="E50" i="8"/>
  <c r="H49" i="8" s="1"/>
  <c r="I49" i="8" s="1"/>
  <c r="J49" i="8" s="1"/>
  <c r="AT49" i="8"/>
  <c r="AP49" i="8"/>
  <c r="AG49" i="8"/>
  <c r="AA49" i="8"/>
  <c r="E49" i="8"/>
  <c r="AT48" i="8"/>
  <c r="AP48" i="8"/>
  <c r="AG48" i="8"/>
  <c r="AA48" i="8"/>
  <c r="I48" i="8"/>
  <c r="J48" i="8" s="1"/>
  <c r="H48" i="8"/>
  <c r="E48" i="8"/>
  <c r="H47" i="8" s="1"/>
  <c r="I47" i="8" s="1"/>
  <c r="J47" i="8" s="1"/>
  <c r="AT47" i="8"/>
  <c r="AP47" i="8"/>
  <c r="AG47" i="8"/>
  <c r="AA47" i="8"/>
  <c r="E47" i="8"/>
  <c r="H46" i="8" s="1"/>
  <c r="I46" i="8" s="1"/>
  <c r="J46" i="8" s="1"/>
  <c r="AT46" i="8"/>
  <c r="AP46" i="8"/>
  <c r="AG46" i="8"/>
  <c r="AA46" i="8"/>
  <c r="E46" i="8"/>
  <c r="AT45" i="8"/>
  <c r="AS45" i="8"/>
  <c r="AP45" i="8"/>
  <c r="AG45" i="8"/>
  <c r="AA45" i="8"/>
  <c r="I45" i="8"/>
  <c r="J45" i="8" s="1"/>
  <c r="H45" i="8"/>
  <c r="E45" i="8"/>
  <c r="H44" i="8" s="1"/>
  <c r="I44" i="8" s="1"/>
  <c r="J44" i="8" s="1"/>
  <c r="AT44" i="8"/>
  <c r="AP44" i="8"/>
  <c r="AG44" i="8"/>
  <c r="AA44" i="8"/>
  <c r="E44" i="8"/>
  <c r="H43" i="8" s="1"/>
  <c r="I43" i="8" s="1"/>
  <c r="J43" i="8" s="1"/>
  <c r="B44" i="8"/>
  <c r="AT43" i="8"/>
  <c r="AP43" i="8"/>
  <c r="AG43" i="8"/>
  <c r="AA43" i="8"/>
  <c r="E43" i="8"/>
  <c r="B43" i="8"/>
  <c r="T52" i="8" s="1"/>
  <c r="AT42" i="8"/>
  <c r="AR42" i="8"/>
  <c r="AP42" i="8"/>
  <c r="AG42" i="8"/>
  <c r="AA42" i="8"/>
  <c r="K42" i="8"/>
  <c r="L42" i="8" s="1"/>
  <c r="H42" i="8"/>
  <c r="I42" i="8" s="1"/>
  <c r="J42" i="8" s="1"/>
  <c r="B42" i="8"/>
  <c r="E38" i="8"/>
  <c r="H37" i="8" s="1"/>
  <c r="I37" i="8" s="1"/>
  <c r="J37" i="8" s="1"/>
  <c r="AT37" i="8"/>
  <c r="AP37" i="8"/>
  <c r="AA37" i="8"/>
  <c r="E37" i="8"/>
  <c r="AT36" i="8"/>
  <c r="AS36" i="8"/>
  <c r="AR36" i="8"/>
  <c r="AP36" i="8"/>
  <c r="AA36" i="8"/>
  <c r="H36" i="8"/>
  <c r="I36" i="8" s="1"/>
  <c r="J36" i="8" s="1"/>
  <c r="E36" i="8"/>
  <c r="AT35" i="8"/>
  <c r="AS35" i="8"/>
  <c r="AP35" i="8"/>
  <c r="AA35" i="8"/>
  <c r="H35" i="8"/>
  <c r="I35" i="8" s="1"/>
  <c r="J35" i="8" s="1"/>
  <c r="E35" i="8"/>
  <c r="AT34" i="8"/>
  <c r="AS34" i="8"/>
  <c r="AP34" i="8"/>
  <c r="AA34" i="8"/>
  <c r="I34" i="8"/>
  <c r="J34" i="8" s="1"/>
  <c r="H34" i="8"/>
  <c r="E34" i="8"/>
  <c r="H33" i="8" s="1"/>
  <c r="I33" i="8" s="1"/>
  <c r="J33" i="8" s="1"/>
  <c r="AT33" i="8"/>
  <c r="AS33" i="8"/>
  <c r="AP33" i="8"/>
  <c r="AA33" i="8"/>
  <c r="E33" i="8"/>
  <c r="AT32" i="8"/>
  <c r="AS32" i="8"/>
  <c r="AP32" i="8"/>
  <c r="AA32" i="8"/>
  <c r="T32" i="8"/>
  <c r="H32" i="8"/>
  <c r="I32" i="8" s="1"/>
  <c r="J32" i="8" s="1"/>
  <c r="E32" i="8"/>
  <c r="AT31" i="8"/>
  <c r="AS31" i="8"/>
  <c r="AP31" i="8"/>
  <c r="AA31" i="8"/>
  <c r="H31" i="8"/>
  <c r="I31" i="8" s="1"/>
  <c r="J31" i="8" s="1"/>
  <c r="E31" i="8"/>
  <c r="AT30" i="8"/>
  <c r="AS30" i="8"/>
  <c r="AP30" i="8"/>
  <c r="AA30" i="8"/>
  <c r="K30" i="8"/>
  <c r="L30" i="8" s="1"/>
  <c r="J30" i="8"/>
  <c r="I30" i="8"/>
  <c r="H30" i="8"/>
  <c r="E30" i="8"/>
  <c r="AT29" i="8"/>
  <c r="AS29" i="8"/>
  <c r="AP29" i="8"/>
  <c r="AA29" i="8"/>
  <c r="I29" i="8"/>
  <c r="J29" i="8" s="1"/>
  <c r="H29" i="8"/>
  <c r="E29" i="8"/>
  <c r="AT28" i="8"/>
  <c r="AS28" i="8"/>
  <c r="AP28" i="8"/>
  <c r="AA28" i="8"/>
  <c r="T28" i="8"/>
  <c r="I28" i="8"/>
  <c r="J28" i="8" s="1"/>
  <c r="H28" i="8"/>
  <c r="E28" i="8"/>
  <c r="B28" i="8"/>
  <c r="AS37" i="8" s="1"/>
  <c r="AT27" i="8"/>
  <c r="AS27" i="8"/>
  <c r="AR27" i="8"/>
  <c r="AP27" i="8"/>
  <c r="AA27" i="8"/>
  <c r="H27" i="8"/>
  <c r="I27" i="8" s="1"/>
  <c r="J27" i="8" s="1"/>
  <c r="E27" i="8"/>
  <c r="H26" i="8" s="1"/>
  <c r="I26" i="8" s="1"/>
  <c r="J26" i="8" s="1"/>
  <c r="B27" i="8"/>
  <c r="T36" i="8" s="1"/>
  <c r="AT26" i="8"/>
  <c r="AS26" i="8"/>
  <c r="AP26" i="8"/>
  <c r="AA26" i="8"/>
  <c r="L26" i="8"/>
  <c r="K26" i="8"/>
  <c r="B26" i="8"/>
  <c r="AR35" i="8" s="1"/>
  <c r="E148" i="7"/>
  <c r="H147" i="7" s="1"/>
  <c r="I147" i="7" s="1"/>
  <c r="J147" i="7" s="1"/>
  <c r="AW147" i="7"/>
  <c r="AS147" i="7"/>
  <c r="AG147" i="7"/>
  <c r="E147" i="7"/>
  <c r="H146" i="7" s="1"/>
  <c r="I146" i="7" s="1"/>
  <c r="J146" i="7" s="1"/>
  <c r="AW146" i="7"/>
  <c r="AV146" i="7"/>
  <c r="AS146" i="7"/>
  <c r="AG146" i="7"/>
  <c r="E146" i="7"/>
  <c r="H145" i="7" s="1"/>
  <c r="I145" i="7" s="1"/>
  <c r="J145" i="7" s="1"/>
  <c r="AW145" i="7"/>
  <c r="AS145" i="7"/>
  <c r="AG145" i="7"/>
  <c r="E145" i="7"/>
  <c r="AW144" i="7"/>
  <c r="AV144" i="7"/>
  <c r="AS144" i="7"/>
  <c r="AG144" i="7"/>
  <c r="H144" i="7"/>
  <c r="I144" i="7" s="1"/>
  <c r="J144" i="7" s="1"/>
  <c r="E144" i="7"/>
  <c r="AW143" i="7"/>
  <c r="AV143" i="7"/>
  <c r="AS143" i="7"/>
  <c r="AG143" i="7"/>
  <c r="H143" i="7"/>
  <c r="I143" i="7" s="1"/>
  <c r="J143" i="7" s="1"/>
  <c r="E143" i="7"/>
  <c r="AW142" i="7"/>
  <c r="AV142" i="7"/>
  <c r="AS142" i="7"/>
  <c r="AG142" i="7"/>
  <c r="I142" i="7"/>
  <c r="J142" i="7" s="1"/>
  <c r="H142" i="7"/>
  <c r="E142" i="7"/>
  <c r="H141" i="7" s="1"/>
  <c r="I141" i="7" s="1"/>
  <c r="J141" i="7" s="1"/>
  <c r="AW141" i="7"/>
  <c r="AV141" i="7"/>
  <c r="AS141" i="7"/>
  <c r="AG141" i="7"/>
  <c r="E141" i="7"/>
  <c r="H140" i="7" s="1"/>
  <c r="I140" i="7" s="1"/>
  <c r="J140" i="7" s="1"/>
  <c r="AW140" i="7"/>
  <c r="AV140" i="7"/>
  <c r="AS140" i="7"/>
  <c r="AG140" i="7"/>
  <c r="E140" i="7"/>
  <c r="H139" i="7" s="1"/>
  <c r="I139" i="7" s="1"/>
  <c r="J139" i="7" s="1"/>
  <c r="AW139" i="7"/>
  <c r="AS139" i="7"/>
  <c r="AG139" i="7"/>
  <c r="E139" i="7"/>
  <c r="H138" i="7" s="1"/>
  <c r="I138" i="7" s="1"/>
  <c r="AW138" i="7"/>
  <c r="AV138" i="7"/>
  <c r="AS138" i="7"/>
  <c r="AG138" i="7"/>
  <c r="J138" i="7"/>
  <c r="E138" i="7"/>
  <c r="B138" i="7"/>
  <c r="AV139" i="7" s="1"/>
  <c r="AW137" i="7"/>
  <c r="AV137" i="7"/>
  <c r="AS137" i="7"/>
  <c r="AG137" i="7"/>
  <c r="T137" i="7"/>
  <c r="J137" i="7"/>
  <c r="I137" i="7"/>
  <c r="H137" i="7"/>
  <c r="E137" i="7"/>
  <c r="H136" i="7" s="1"/>
  <c r="I136" i="7" s="1"/>
  <c r="J136" i="7" s="1"/>
  <c r="B137" i="7"/>
  <c r="T144" i="7" s="1"/>
  <c r="AW136" i="7"/>
  <c r="AV136" i="7"/>
  <c r="AU136" i="7"/>
  <c r="AS136" i="7"/>
  <c r="AG136" i="7"/>
  <c r="B136" i="7"/>
  <c r="E133" i="7"/>
  <c r="AZ132" i="7"/>
  <c r="AW132" i="7"/>
  <c r="AS132" i="7"/>
  <c r="AG132" i="7"/>
  <c r="H132" i="7"/>
  <c r="I132" i="7" s="1"/>
  <c r="J132" i="7" s="1"/>
  <c r="E132" i="7"/>
  <c r="AZ131" i="7"/>
  <c r="AW131" i="7"/>
  <c r="AS131" i="7"/>
  <c r="AG131" i="7"/>
  <c r="K131" i="7"/>
  <c r="L131" i="7" s="1"/>
  <c r="I131" i="7"/>
  <c r="J131" i="7" s="1"/>
  <c r="H131" i="7"/>
  <c r="E131" i="7"/>
  <c r="H130" i="7" s="1"/>
  <c r="I130" i="7" s="1"/>
  <c r="J130" i="7" s="1"/>
  <c r="AZ130" i="7"/>
  <c r="AW130" i="7"/>
  <c r="AS130" i="7"/>
  <c r="AG130" i="7"/>
  <c r="K130" i="7"/>
  <c r="L130" i="7" s="1"/>
  <c r="R130" i="7" s="1"/>
  <c r="E130" i="7"/>
  <c r="AZ129" i="7"/>
  <c r="AW129" i="7"/>
  <c r="AU129" i="7"/>
  <c r="AS129" i="7"/>
  <c r="AG129" i="7"/>
  <c r="H129" i="7"/>
  <c r="I129" i="7" s="1"/>
  <c r="J129" i="7" s="1"/>
  <c r="E129" i="7"/>
  <c r="H128" i="7" s="1"/>
  <c r="AZ128" i="7"/>
  <c r="AW128" i="7"/>
  <c r="AU128" i="7"/>
  <c r="AS128" i="7"/>
  <c r="AG128" i="7"/>
  <c r="I128" i="7"/>
  <c r="J128" i="7" s="1"/>
  <c r="E128" i="7"/>
  <c r="H127" i="7" s="1"/>
  <c r="I127" i="7" s="1"/>
  <c r="J127" i="7" s="1"/>
  <c r="AZ127" i="7"/>
  <c r="AW127" i="7"/>
  <c r="AS127" i="7"/>
  <c r="AG127" i="7"/>
  <c r="E127" i="7"/>
  <c r="H126" i="7" s="1"/>
  <c r="I126" i="7" s="1"/>
  <c r="J126" i="7" s="1"/>
  <c r="AZ126" i="7"/>
  <c r="AW126" i="7"/>
  <c r="AS126" i="7"/>
  <c r="AG126" i="7"/>
  <c r="T126" i="7"/>
  <c r="E126" i="7"/>
  <c r="AZ125" i="7"/>
  <c r="AW125" i="7"/>
  <c r="AV125" i="7"/>
  <c r="AS125" i="7"/>
  <c r="AG125" i="7"/>
  <c r="I125" i="7"/>
  <c r="J125" i="7" s="1"/>
  <c r="H125" i="7"/>
  <c r="E125" i="7"/>
  <c r="H124" i="7" s="1"/>
  <c r="I124" i="7" s="1"/>
  <c r="J124" i="7" s="1"/>
  <c r="AZ124" i="7"/>
  <c r="AW124" i="7"/>
  <c r="AS124" i="7"/>
  <c r="AG124" i="7"/>
  <c r="T124" i="7"/>
  <c r="E124" i="7"/>
  <c r="AZ123" i="7"/>
  <c r="AW123" i="7"/>
  <c r="AV123" i="7"/>
  <c r="AS123" i="7"/>
  <c r="AG123" i="7"/>
  <c r="H123" i="7"/>
  <c r="I123" i="7" s="1"/>
  <c r="J123" i="7" s="1"/>
  <c r="E123" i="7"/>
  <c r="B123" i="7"/>
  <c r="AV128" i="7" s="1"/>
  <c r="AZ122" i="7"/>
  <c r="AW122" i="7"/>
  <c r="AU122" i="7"/>
  <c r="AS122" i="7"/>
  <c r="AG122" i="7"/>
  <c r="L122" i="7"/>
  <c r="K122" i="7"/>
  <c r="I122" i="7"/>
  <c r="J122" i="7" s="1"/>
  <c r="H122" i="7"/>
  <c r="E122" i="7"/>
  <c r="H121" i="7" s="1"/>
  <c r="I121" i="7" s="1"/>
  <c r="J121" i="7" s="1"/>
  <c r="B122" i="7"/>
  <c r="T129" i="7" s="1"/>
  <c r="AZ121" i="7"/>
  <c r="AW121" i="7"/>
  <c r="AS121" i="7"/>
  <c r="AG121" i="7"/>
  <c r="K121" i="7"/>
  <c r="L121" i="7" s="1"/>
  <c r="B121" i="7"/>
  <c r="K125" i="7" s="1"/>
  <c r="L125" i="7" s="1"/>
  <c r="E117" i="7"/>
  <c r="H116" i="7" s="1"/>
  <c r="I116" i="7" s="1"/>
  <c r="J116" i="7" s="1"/>
  <c r="AW116" i="7"/>
  <c r="AS116" i="7"/>
  <c r="AG116" i="7"/>
  <c r="E116" i="7"/>
  <c r="AW115" i="7"/>
  <c r="AS115" i="7"/>
  <c r="AG115" i="7"/>
  <c r="H115" i="7"/>
  <c r="I115" i="7" s="1"/>
  <c r="J115" i="7" s="1"/>
  <c r="E115" i="7"/>
  <c r="AW114" i="7"/>
  <c r="AS114" i="7"/>
  <c r="AG114" i="7"/>
  <c r="T114" i="7"/>
  <c r="I114" i="7"/>
  <c r="J114" i="7" s="1"/>
  <c r="H114" i="7"/>
  <c r="E114" i="7"/>
  <c r="AW113" i="7"/>
  <c r="AU113" i="7"/>
  <c r="AS113" i="7"/>
  <c r="AG113" i="7"/>
  <c r="I113" i="7"/>
  <c r="J113" i="7" s="1"/>
  <c r="H113" i="7"/>
  <c r="E113" i="7"/>
  <c r="H112" i="7" s="1"/>
  <c r="I112" i="7" s="1"/>
  <c r="AW112" i="7"/>
  <c r="AS112" i="7"/>
  <c r="AG112" i="7"/>
  <c r="K112" i="7"/>
  <c r="L112" i="7" s="1"/>
  <c r="R112" i="7" s="1"/>
  <c r="J112" i="7"/>
  <c r="E112" i="7"/>
  <c r="AW111" i="7"/>
  <c r="AS111" i="7"/>
  <c r="AG111" i="7"/>
  <c r="H111" i="7"/>
  <c r="I111" i="7" s="1"/>
  <c r="J111" i="7" s="1"/>
  <c r="E111" i="7"/>
  <c r="AW110" i="7"/>
  <c r="AS110" i="7"/>
  <c r="AG110" i="7"/>
  <c r="T110" i="7"/>
  <c r="I110" i="7"/>
  <c r="J110" i="7" s="1"/>
  <c r="H110" i="7"/>
  <c r="E110" i="7"/>
  <c r="AW109" i="7"/>
  <c r="AU109" i="7"/>
  <c r="AS109" i="7"/>
  <c r="AG109" i="7"/>
  <c r="H109" i="7"/>
  <c r="I109" i="7" s="1"/>
  <c r="J109" i="7" s="1"/>
  <c r="E109" i="7"/>
  <c r="H108" i="7" s="1"/>
  <c r="I108" i="7" s="1"/>
  <c r="J108" i="7" s="1"/>
  <c r="AW108" i="7"/>
  <c r="AS108" i="7"/>
  <c r="AG108" i="7"/>
  <c r="T108" i="7"/>
  <c r="K108" i="7"/>
  <c r="L108" i="7" s="1"/>
  <c r="E108" i="7"/>
  <c r="AW107" i="7"/>
  <c r="AS107" i="7"/>
  <c r="AG107" i="7"/>
  <c r="T107" i="7"/>
  <c r="I107" i="7"/>
  <c r="J107" i="7" s="1"/>
  <c r="H107" i="7"/>
  <c r="E107" i="7"/>
  <c r="B107" i="7"/>
  <c r="AV113" i="7" s="1"/>
  <c r="AW106" i="7"/>
  <c r="AU106" i="7"/>
  <c r="AS106" i="7"/>
  <c r="AG106" i="7"/>
  <c r="K106" i="7"/>
  <c r="L106" i="7" s="1"/>
  <c r="H106" i="7"/>
  <c r="I106" i="7" s="1"/>
  <c r="J106" i="7" s="1"/>
  <c r="E106" i="7"/>
  <c r="H105" i="7" s="1"/>
  <c r="I105" i="7" s="1"/>
  <c r="J105" i="7" s="1"/>
  <c r="B106" i="7"/>
  <c r="T106" i="7" s="1"/>
  <c r="AW105" i="7"/>
  <c r="AS105" i="7"/>
  <c r="AG105" i="7"/>
  <c r="L105" i="7"/>
  <c r="K105" i="7"/>
  <c r="B105" i="7"/>
  <c r="K116" i="7" s="1"/>
  <c r="L116" i="7" s="1"/>
  <c r="E101" i="7"/>
  <c r="H100" i="7" s="1"/>
  <c r="I100" i="7" s="1"/>
  <c r="J100" i="7" s="1"/>
  <c r="AM100" i="7"/>
  <c r="E100" i="7"/>
  <c r="H99" i="7" s="1"/>
  <c r="I99" i="7" s="1"/>
  <c r="J99" i="7" s="1"/>
  <c r="AM99" i="7"/>
  <c r="AL99" i="7"/>
  <c r="T99" i="7"/>
  <c r="E99" i="7"/>
  <c r="H98" i="7" s="1"/>
  <c r="I98" i="7" s="1"/>
  <c r="J98" i="7" s="1"/>
  <c r="AM98" i="7"/>
  <c r="T98" i="7"/>
  <c r="E98" i="7"/>
  <c r="AM97" i="7"/>
  <c r="H97" i="7"/>
  <c r="I97" i="7" s="1"/>
  <c r="J97" i="7" s="1"/>
  <c r="E97" i="7"/>
  <c r="H96" i="7" s="1"/>
  <c r="AM96" i="7"/>
  <c r="AL96" i="7"/>
  <c r="I96" i="7"/>
  <c r="J96" i="7" s="1"/>
  <c r="E96" i="7"/>
  <c r="AM95" i="7"/>
  <c r="H95" i="7"/>
  <c r="I95" i="7" s="1"/>
  <c r="J95" i="7" s="1"/>
  <c r="E95" i="7"/>
  <c r="AM94" i="7"/>
  <c r="J94" i="7"/>
  <c r="H94" i="7"/>
  <c r="I94" i="7" s="1"/>
  <c r="E94" i="7"/>
  <c r="H93" i="7" s="1"/>
  <c r="I93" i="7" s="1"/>
  <c r="J93" i="7" s="1"/>
  <c r="AM93" i="7"/>
  <c r="E93" i="7"/>
  <c r="H92" i="7" s="1"/>
  <c r="I92" i="7" s="1"/>
  <c r="J92" i="7" s="1"/>
  <c r="AM92" i="7"/>
  <c r="AL92" i="7"/>
  <c r="T92" i="7"/>
  <c r="E92" i="7"/>
  <c r="AM91" i="7"/>
  <c r="T91" i="7"/>
  <c r="H91" i="7"/>
  <c r="I91" i="7" s="1"/>
  <c r="J91" i="7" s="1"/>
  <c r="E91" i="7"/>
  <c r="B91" i="7"/>
  <c r="AL97" i="7" s="1"/>
  <c r="AM90" i="7"/>
  <c r="AL90" i="7"/>
  <c r="H90" i="7"/>
  <c r="I90" i="7" s="1"/>
  <c r="J90" i="7" s="1"/>
  <c r="E90" i="7"/>
  <c r="H89" i="7" s="1"/>
  <c r="I89" i="7" s="1"/>
  <c r="J89" i="7" s="1"/>
  <c r="B90" i="7"/>
  <c r="T97" i="7" s="1"/>
  <c r="AM89" i="7"/>
  <c r="AL89" i="7"/>
  <c r="B89" i="7"/>
  <c r="E85" i="7"/>
  <c r="H84" i="7" s="1"/>
  <c r="I84" i="7" s="1"/>
  <c r="J84" i="7" s="1"/>
  <c r="AT84" i="7"/>
  <c r="AP84" i="7"/>
  <c r="AA84" i="7"/>
  <c r="E84" i="7"/>
  <c r="AT83" i="7"/>
  <c r="AP83" i="7"/>
  <c r="AA83" i="7"/>
  <c r="T83" i="7"/>
  <c r="I83" i="7"/>
  <c r="J83" i="7" s="1"/>
  <c r="H83" i="7"/>
  <c r="E83" i="7"/>
  <c r="AT82" i="7"/>
  <c r="AR82" i="7"/>
  <c r="AP82" i="7"/>
  <c r="AA82" i="7"/>
  <c r="I82" i="7"/>
  <c r="J82" i="7" s="1"/>
  <c r="H82" i="7"/>
  <c r="E82" i="7"/>
  <c r="H81" i="7" s="1"/>
  <c r="I81" i="7" s="1"/>
  <c r="J81" i="7" s="1"/>
  <c r="AT81" i="7"/>
  <c r="AP81" i="7"/>
  <c r="AA81" i="7"/>
  <c r="K81" i="7"/>
  <c r="L81" i="7" s="1"/>
  <c r="E81" i="7"/>
  <c r="AT80" i="7"/>
  <c r="AP80" i="7"/>
  <c r="AA80" i="7"/>
  <c r="H80" i="7"/>
  <c r="I80" i="7" s="1"/>
  <c r="J80" i="7" s="1"/>
  <c r="E80" i="7"/>
  <c r="AT79" i="7"/>
  <c r="AP79" i="7"/>
  <c r="AA79" i="7"/>
  <c r="T79" i="7"/>
  <c r="I79" i="7"/>
  <c r="J79" i="7" s="1"/>
  <c r="H79" i="7"/>
  <c r="E79" i="7"/>
  <c r="AT78" i="7"/>
  <c r="AR78" i="7"/>
  <c r="AP78" i="7"/>
  <c r="AA78" i="7"/>
  <c r="I78" i="7"/>
  <c r="J78" i="7" s="1"/>
  <c r="H78" i="7"/>
  <c r="E78" i="7"/>
  <c r="H77" i="7" s="1"/>
  <c r="I77" i="7" s="1"/>
  <c r="J77" i="7" s="1"/>
  <c r="AT77" i="7"/>
  <c r="AP77" i="7"/>
  <c r="AA77" i="7"/>
  <c r="K77" i="7"/>
  <c r="L77" i="7" s="1"/>
  <c r="E77" i="7"/>
  <c r="AT76" i="7"/>
  <c r="AP76" i="7"/>
  <c r="AA76" i="7"/>
  <c r="T76" i="7"/>
  <c r="H76" i="7"/>
  <c r="I76" i="7" s="1"/>
  <c r="J76" i="7" s="1"/>
  <c r="E76" i="7"/>
  <c r="AT75" i="7"/>
  <c r="AP75" i="7"/>
  <c r="AA75" i="7"/>
  <c r="J75" i="7"/>
  <c r="I75" i="7"/>
  <c r="H75" i="7"/>
  <c r="E75" i="7"/>
  <c r="B75" i="7"/>
  <c r="AS74" i="7" s="1"/>
  <c r="AT74" i="7"/>
  <c r="AP74" i="7"/>
  <c r="AA74" i="7"/>
  <c r="K74" i="7"/>
  <c r="L74" i="7" s="1"/>
  <c r="H74" i="7"/>
  <c r="I74" i="7" s="1"/>
  <c r="J74" i="7" s="1"/>
  <c r="E74" i="7"/>
  <c r="B74" i="7"/>
  <c r="T75" i="7" s="1"/>
  <c r="AT73" i="7"/>
  <c r="AP73" i="7"/>
  <c r="AA73" i="7"/>
  <c r="T73" i="7"/>
  <c r="I73" i="7"/>
  <c r="J73" i="7" s="1"/>
  <c r="H73" i="7"/>
  <c r="B73" i="7"/>
  <c r="AR74" i="7" s="1"/>
  <c r="E70" i="7"/>
  <c r="H69" i="7" s="1"/>
  <c r="I69" i="7" s="1"/>
  <c r="J69" i="7" s="1"/>
  <c r="AT69" i="7"/>
  <c r="AP69" i="7"/>
  <c r="AA69" i="7"/>
  <c r="E69" i="7"/>
  <c r="AT68" i="7"/>
  <c r="AS68" i="7"/>
  <c r="AR68" i="7"/>
  <c r="AP68" i="7"/>
  <c r="AA68" i="7"/>
  <c r="K68" i="7"/>
  <c r="L68" i="7" s="1"/>
  <c r="H68" i="7"/>
  <c r="I68" i="7" s="1"/>
  <c r="J68" i="7" s="1"/>
  <c r="E68" i="7"/>
  <c r="AT67" i="7"/>
  <c r="AP67" i="7"/>
  <c r="AA67" i="7"/>
  <c r="H67" i="7"/>
  <c r="I67" i="7" s="1"/>
  <c r="J67" i="7" s="1"/>
  <c r="E67" i="7"/>
  <c r="AT66" i="7"/>
  <c r="AR66" i="7"/>
  <c r="AP66" i="7"/>
  <c r="AA66" i="7"/>
  <c r="I66" i="7"/>
  <c r="J66" i="7" s="1"/>
  <c r="H66" i="7"/>
  <c r="E66" i="7"/>
  <c r="H65" i="7" s="1"/>
  <c r="I65" i="7" s="1"/>
  <c r="J65" i="7" s="1"/>
  <c r="AT65" i="7"/>
  <c r="AR65" i="7"/>
  <c r="AP65" i="7"/>
  <c r="AA65" i="7"/>
  <c r="K65" i="7"/>
  <c r="L65" i="7" s="1"/>
  <c r="E65" i="7"/>
  <c r="H64" i="7" s="1"/>
  <c r="I64" i="7" s="1"/>
  <c r="J64" i="7" s="1"/>
  <c r="AT64" i="7"/>
  <c r="AS64" i="7"/>
  <c r="AP64" i="7"/>
  <c r="AA64" i="7"/>
  <c r="K64" i="7"/>
  <c r="L64" i="7" s="1"/>
  <c r="E64" i="7"/>
  <c r="AT63" i="7"/>
  <c r="AP63" i="7"/>
  <c r="AA63" i="7"/>
  <c r="H63" i="7"/>
  <c r="I63" i="7" s="1"/>
  <c r="J63" i="7" s="1"/>
  <c r="E63" i="7"/>
  <c r="AT62" i="7"/>
  <c r="AR62" i="7"/>
  <c r="AP62" i="7"/>
  <c r="AA62" i="7"/>
  <c r="H62" i="7"/>
  <c r="I62" i="7" s="1"/>
  <c r="J62" i="7" s="1"/>
  <c r="E62" i="7"/>
  <c r="AT61" i="7"/>
  <c r="AS61" i="7"/>
  <c r="AP61" i="7"/>
  <c r="AA61" i="7"/>
  <c r="H61" i="7"/>
  <c r="I61" i="7" s="1"/>
  <c r="J61" i="7" s="1"/>
  <c r="E61" i="7"/>
  <c r="AT60" i="7"/>
  <c r="AP60" i="7"/>
  <c r="AA60" i="7"/>
  <c r="I60" i="7"/>
  <c r="J60" i="7" s="1"/>
  <c r="H60" i="7"/>
  <c r="E60" i="7"/>
  <c r="H59" i="7" s="1"/>
  <c r="I59" i="7" s="1"/>
  <c r="J59" i="7" s="1"/>
  <c r="B60" i="7"/>
  <c r="AS60" i="7" s="1"/>
  <c r="AT59" i="7"/>
  <c r="AR59" i="7"/>
  <c r="AP59" i="7"/>
  <c r="AA59" i="7"/>
  <c r="E59" i="7"/>
  <c r="H58" i="7" s="1"/>
  <c r="I58" i="7" s="1"/>
  <c r="J58" i="7" s="1"/>
  <c r="B59" i="7"/>
  <c r="T66" i="7" s="1"/>
  <c r="AT58" i="7"/>
  <c r="AS58" i="7"/>
  <c r="AP58" i="7"/>
  <c r="AA58" i="7"/>
  <c r="T58" i="7"/>
  <c r="L58" i="7"/>
  <c r="R58" i="7" s="1"/>
  <c r="K58" i="7"/>
  <c r="B58" i="7"/>
  <c r="AR61" i="7" s="1"/>
  <c r="E54" i="7"/>
  <c r="H53" i="7" s="1"/>
  <c r="I53" i="7" s="1"/>
  <c r="J53" i="7" s="1"/>
  <c r="AT53" i="7"/>
  <c r="AP53" i="7"/>
  <c r="AG53" i="7"/>
  <c r="AA53" i="7"/>
  <c r="K53" i="7"/>
  <c r="E53" i="7"/>
  <c r="AT52" i="7"/>
  <c r="AP52" i="7"/>
  <c r="AG52" i="7"/>
  <c r="AA52" i="7"/>
  <c r="I52" i="7"/>
  <c r="J52" i="7" s="1"/>
  <c r="H52" i="7"/>
  <c r="E52" i="7"/>
  <c r="AT51" i="7"/>
  <c r="AR51" i="7"/>
  <c r="AP51" i="7"/>
  <c r="AG51" i="7"/>
  <c r="AA51" i="7"/>
  <c r="H51" i="7"/>
  <c r="I51" i="7" s="1"/>
  <c r="J51" i="7" s="1"/>
  <c r="E51" i="7"/>
  <c r="AT50" i="7"/>
  <c r="AP50" i="7"/>
  <c r="AG50" i="7"/>
  <c r="AA50" i="7"/>
  <c r="K50" i="7"/>
  <c r="J50" i="7"/>
  <c r="H50" i="7"/>
  <c r="I50" i="7" s="1"/>
  <c r="E50" i="7"/>
  <c r="AT49" i="7"/>
  <c r="AP49" i="7"/>
  <c r="AG49" i="7"/>
  <c r="AA49" i="7"/>
  <c r="H49" i="7"/>
  <c r="I49" i="7" s="1"/>
  <c r="J49" i="7" s="1"/>
  <c r="E49" i="7"/>
  <c r="H48" i="7" s="1"/>
  <c r="I48" i="7" s="1"/>
  <c r="J48" i="7" s="1"/>
  <c r="AT48" i="7"/>
  <c r="AP48" i="7"/>
  <c r="AG48" i="7"/>
  <c r="AA48" i="7"/>
  <c r="K48" i="7"/>
  <c r="E48" i="7"/>
  <c r="H47" i="7" s="1"/>
  <c r="AT47" i="7"/>
  <c r="AS47" i="7"/>
  <c r="AP47" i="7"/>
  <c r="AG47" i="7"/>
  <c r="AA47" i="7"/>
  <c r="I47" i="7"/>
  <c r="J47" i="7" s="1"/>
  <c r="E47" i="7"/>
  <c r="AT46" i="7"/>
  <c r="AP46" i="7"/>
  <c r="AG46" i="7"/>
  <c r="AA46" i="7"/>
  <c r="J46" i="7"/>
  <c r="I46" i="7"/>
  <c r="H46" i="7"/>
  <c r="E46" i="7"/>
  <c r="H45" i="7" s="1"/>
  <c r="I45" i="7" s="1"/>
  <c r="J45" i="7" s="1"/>
  <c r="AT45" i="7"/>
  <c r="AP45" i="7"/>
  <c r="AG45" i="7"/>
  <c r="AA45" i="7"/>
  <c r="K45" i="7"/>
  <c r="E45" i="7"/>
  <c r="H44" i="7" s="1"/>
  <c r="I44" i="7" s="1"/>
  <c r="J44" i="7" s="1"/>
  <c r="AT44" i="7"/>
  <c r="AS44" i="7"/>
  <c r="AP44" i="7"/>
  <c r="AG44" i="7"/>
  <c r="AA44" i="7"/>
  <c r="E44" i="7"/>
  <c r="B44" i="7"/>
  <c r="AS53" i="7" s="1"/>
  <c r="AT43" i="7"/>
  <c r="AS43" i="7"/>
  <c r="AP43" i="7"/>
  <c r="AG43" i="7"/>
  <c r="AA43" i="7"/>
  <c r="J43" i="7"/>
  <c r="I43" i="7"/>
  <c r="H43" i="7"/>
  <c r="E43" i="7"/>
  <c r="B43" i="7"/>
  <c r="T49" i="7" s="1"/>
  <c r="AT42" i="7"/>
  <c r="AS42" i="7"/>
  <c r="AR42" i="7"/>
  <c r="AP42" i="7"/>
  <c r="AG42" i="7"/>
  <c r="AA42" i="7"/>
  <c r="H42" i="7"/>
  <c r="I42" i="7" s="1"/>
  <c r="J42" i="7" s="1"/>
  <c r="B42" i="7"/>
  <c r="K47" i="7" s="1"/>
  <c r="L47" i="7" s="1"/>
  <c r="E38" i="7"/>
  <c r="H37" i="7" s="1"/>
  <c r="I37" i="7" s="1"/>
  <c r="J37" i="7" s="1"/>
  <c r="AT37" i="7"/>
  <c r="AP37" i="7"/>
  <c r="AA37" i="7"/>
  <c r="K37" i="7"/>
  <c r="E37" i="7"/>
  <c r="AT36" i="7"/>
  <c r="AP36" i="7"/>
  <c r="AA36" i="7"/>
  <c r="T36" i="7"/>
  <c r="H36" i="7"/>
  <c r="I36" i="7" s="1"/>
  <c r="J36" i="7" s="1"/>
  <c r="E36" i="7"/>
  <c r="H35" i="7" s="1"/>
  <c r="I35" i="7" s="1"/>
  <c r="J35" i="7" s="1"/>
  <c r="AT35" i="7"/>
  <c r="AR35" i="7"/>
  <c r="AP35" i="7"/>
  <c r="AA35" i="7"/>
  <c r="K35" i="7"/>
  <c r="E35" i="7"/>
  <c r="AT34" i="7"/>
  <c r="AS34" i="7"/>
  <c r="AP34" i="7"/>
  <c r="AA34" i="7"/>
  <c r="K34" i="7"/>
  <c r="H34" i="7"/>
  <c r="I34" i="7" s="1"/>
  <c r="J34" i="7" s="1"/>
  <c r="E34" i="7"/>
  <c r="AT33" i="7"/>
  <c r="AP33" i="7"/>
  <c r="AA33" i="7"/>
  <c r="H33" i="7"/>
  <c r="I33" i="7" s="1"/>
  <c r="J33" i="7" s="1"/>
  <c r="E33" i="7"/>
  <c r="AT32" i="7"/>
  <c r="AR32" i="7"/>
  <c r="AP32" i="7"/>
  <c r="AA32" i="7"/>
  <c r="H32" i="7"/>
  <c r="I32" i="7" s="1"/>
  <c r="J32" i="7" s="1"/>
  <c r="E32" i="7"/>
  <c r="H31" i="7" s="1"/>
  <c r="I31" i="7" s="1"/>
  <c r="J31" i="7" s="1"/>
  <c r="AT31" i="7"/>
  <c r="AR31" i="7"/>
  <c r="AP31" i="7"/>
  <c r="AA31" i="7"/>
  <c r="K31" i="7"/>
  <c r="E31" i="7"/>
  <c r="H30" i="7" s="1"/>
  <c r="I30" i="7" s="1"/>
  <c r="J30" i="7" s="1"/>
  <c r="AT30" i="7"/>
  <c r="AS30" i="7"/>
  <c r="AP30" i="7"/>
  <c r="AA30" i="7"/>
  <c r="E30" i="7"/>
  <c r="H29" i="7" s="1"/>
  <c r="I29" i="7" s="1"/>
  <c r="J29" i="7" s="1"/>
  <c r="AT29" i="7"/>
  <c r="AP29" i="7"/>
  <c r="AA29" i="7"/>
  <c r="E29" i="7"/>
  <c r="AT28" i="7"/>
  <c r="AS28" i="7"/>
  <c r="AP28" i="7"/>
  <c r="AA28" i="7"/>
  <c r="H28" i="7"/>
  <c r="I28" i="7" s="1"/>
  <c r="J28" i="7" s="1"/>
  <c r="E28" i="7"/>
  <c r="H27" i="7" s="1"/>
  <c r="B28" i="7"/>
  <c r="AS27" i="7" s="1"/>
  <c r="AT27" i="7"/>
  <c r="AR27" i="7"/>
  <c r="AP27" i="7"/>
  <c r="AA27" i="7"/>
  <c r="I27" i="7"/>
  <c r="J27" i="7" s="1"/>
  <c r="E27" i="7"/>
  <c r="H26" i="7" s="1"/>
  <c r="I26" i="7" s="1"/>
  <c r="J26" i="7" s="1"/>
  <c r="B27" i="7"/>
  <c r="T37" i="7" s="1"/>
  <c r="AT26" i="7"/>
  <c r="AS26" i="7"/>
  <c r="AP26" i="7"/>
  <c r="AA26" i="7"/>
  <c r="K26" i="7"/>
  <c r="B26" i="7"/>
  <c r="K30" i="7" s="1"/>
  <c r="L30" i="7" s="1"/>
  <c r="E148" i="6"/>
  <c r="AW147" i="6"/>
  <c r="AS147" i="6"/>
  <c r="AG147" i="6"/>
  <c r="H147" i="6"/>
  <c r="I147" i="6" s="1"/>
  <c r="J147" i="6" s="1"/>
  <c r="E147" i="6"/>
  <c r="AW146" i="6"/>
  <c r="AV146" i="6"/>
  <c r="AU146" i="6"/>
  <c r="AS146" i="6"/>
  <c r="AG146" i="6"/>
  <c r="K146" i="6"/>
  <c r="L146" i="6" s="1"/>
  <c r="H146" i="6"/>
  <c r="I146" i="6" s="1"/>
  <c r="J146" i="6" s="1"/>
  <c r="E146" i="6"/>
  <c r="AW145" i="6"/>
  <c r="AS145" i="6"/>
  <c r="AG145" i="6"/>
  <c r="H145" i="6"/>
  <c r="I145" i="6" s="1"/>
  <c r="J145" i="6" s="1"/>
  <c r="E145" i="6"/>
  <c r="AW144" i="6"/>
  <c r="AU144" i="6"/>
  <c r="AS144" i="6"/>
  <c r="AG144" i="6"/>
  <c r="H144" i="6"/>
  <c r="I144" i="6" s="1"/>
  <c r="J144" i="6" s="1"/>
  <c r="E144" i="6"/>
  <c r="H143" i="6" s="1"/>
  <c r="I143" i="6" s="1"/>
  <c r="J143" i="6" s="1"/>
  <c r="AW143" i="6"/>
  <c r="AU143" i="6"/>
  <c r="AS143" i="6"/>
  <c r="AG143" i="6"/>
  <c r="K143" i="6"/>
  <c r="L143" i="6" s="1"/>
  <c r="E143" i="6"/>
  <c r="H142" i="6" s="1"/>
  <c r="I142" i="6" s="1"/>
  <c r="J142" i="6" s="1"/>
  <c r="AW142" i="6"/>
  <c r="AV142" i="6"/>
  <c r="AS142" i="6"/>
  <c r="AG142" i="6"/>
  <c r="K142" i="6"/>
  <c r="L142" i="6" s="1"/>
  <c r="E142" i="6"/>
  <c r="AW141" i="6"/>
  <c r="AS141" i="6"/>
  <c r="AG141" i="6"/>
  <c r="I141" i="6"/>
  <c r="J141" i="6" s="1"/>
  <c r="H141" i="6"/>
  <c r="E141" i="6"/>
  <c r="AW140" i="6"/>
  <c r="AU140" i="6"/>
  <c r="AS140" i="6"/>
  <c r="AG140" i="6"/>
  <c r="H140" i="6"/>
  <c r="I140" i="6" s="1"/>
  <c r="J140" i="6" s="1"/>
  <c r="E140" i="6"/>
  <c r="AW139" i="6"/>
  <c r="AV139" i="6"/>
  <c r="AS139" i="6"/>
  <c r="AG139" i="6"/>
  <c r="H139" i="6"/>
  <c r="I139" i="6" s="1"/>
  <c r="J139" i="6" s="1"/>
  <c r="E139" i="6"/>
  <c r="AW138" i="6"/>
  <c r="AS138" i="6"/>
  <c r="AG138" i="6"/>
  <c r="I138" i="6"/>
  <c r="J138" i="6" s="1"/>
  <c r="H138" i="6"/>
  <c r="E138" i="6"/>
  <c r="B138" i="6"/>
  <c r="AV138" i="6" s="1"/>
  <c r="AW137" i="6"/>
  <c r="AS137" i="6"/>
  <c r="AG137" i="6"/>
  <c r="H137" i="6"/>
  <c r="I137" i="6" s="1"/>
  <c r="J137" i="6" s="1"/>
  <c r="E137" i="6"/>
  <c r="B137" i="6"/>
  <c r="T144" i="6" s="1"/>
  <c r="AW136" i="6"/>
  <c r="AV136" i="6"/>
  <c r="AS136" i="6"/>
  <c r="AG136" i="6"/>
  <c r="T136" i="6"/>
  <c r="J136" i="6"/>
  <c r="H136" i="6"/>
  <c r="I136" i="6" s="1"/>
  <c r="B136" i="6"/>
  <c r="AU139" i="6" s="1"/>
  <c r="E133" i="6"/>
  <c r="H132" i="6" s="1"/>
  <c r="I132" i="6" s="1"/>
  <c r="J132" i="6" s="1"/>
  <c r="AZ132" i="6"/>
  <c r="AW132" i="6"/>
  <c r="AS132" i="6"/>
  <c r="AG132" i="6"/>
  <c r="E132" i="6"/>
  <c r="AZ131" i="6"/>
  <c r="AW131" i="6"/>
  <c r="AS131" i="6"/>
  <c r="AG131" i="6"/>
  <c r="T131" i="6"/>
  <c r="H131" i="6"/>
  <c r="I131" i="6" s="1"/>
  <c r="J131" i="6" s="1"/>
  <c r="E131" i="6"/>
  <c r="AZ130" i="6"/>
  <c r="AW130" i="6"/>
  <c r="AS130" i="6"/>
  <c r="AG130" i="6"/>
  <c r="J130" i="6"/>
  <c r="I130" i="6"/>
  <c r="H130" i="6"/>
  <c r="E130" i="6"/>
  <c r="AZ129" i="6"/>
  <c r="AW129" i="6"/>
  <c r="AS129" i="6"/>
  <c r="AG129" i="6"/>
  <c r="T129" i="6"/>
  <c r="I129" i="6"/>
  <c r="J129" i="6" s="1"/>
  <c r="H129" i="6"/>
  <c r="E129" i="6"/>
  <c r="AZ128" i="6"/>
  <c r="AW128" i="6"/>
  <c r="AV128" i="6"/>
  <c r="AS128" i="6"/>
  <c r="AG128" i="6"/>
  <c r="H128" i="6"/>
  <c r="I128" i="6" s="1"/>
  <c r="J128" i="6" s="1"/>
  <c r="E128" i="6"/>
  <c r="AZ127" i="6"/>
  <c r="AW127" i="6"/>
  <c r="AS127" i="6"/>
  <c r="AG127" i="6"/>
  <c r="T127" i="6"/>
  <c r="L127" i="6"/>
  <c r="K127" i="6"/>
  <c r="H127" i="6"/>
  <c r="I127" i="6" s="1"/>
  <c r="J127" i="6" s="1"/>
  <c r="E127" i="6"/>
  <c r="AZ126" i="6"/>
  <c r="AW126" i="6"/>
  <c r="AV126" i="6"/>
  <c r="AS126" i="6"/>
  <c r="AG126" i="6"/>
  <c r="T126" i="6"/>
  <c r="H126" i="6"/>
  <c r="I126" i="6" s="1"/>
  <c r="J126" i="6" s="1"/>
  <c r="E126" i="6"/>
  <c r="AZ125" i="6"/>
  <c r="AW125" i="6"/>
  <c r="AV125" i="6"/>
  <c r="AU125" i="6"/>
  <c r="AS125" i="6"/>
  <c r="AG125" i="6"/>
  <c r="K125" i="6"/>
  <c r="L125" i="6" s="1"/>
  <c r="H125" i="6"/>
  <c r="I125" i="6" s="1"/>
  <c r="J125" i="6" s="1"/>
  <c r="E125" i="6"/>
  <c r="AZ124" i="6"/>
  <c r="AW124" i="6"/>
  <c r="AS124" i="6"/>
  <c r="AG124" i="6"/>
  <c r="H124" i="6"/>
  <c r="I124" i="6" s="1"/>
  <c r="J124" i="6" s="1"/>
  <c r="E124" i="6"/>
  <c r="AZ123" i="6"/>
  <c r="AW123" i="6"/>
  <c r="AU123" i="6"/>
  <c r="AS123" i="6"/>
  <c r="AG123" i="6"/>
  <c r="K123" i="6"/>
  <c r="L123" i="6" s="1"/>
  <c r="H123" i="6"/>
  <c r="I123" i="6" s="1"/>
  <c r="J123" i="6" s="1"/>
  <c r="E123" i="6"/>
  <c r="H122" i="6" s="1"/>
  <c r="I122" i="6" s="1"/>
  <c r="J122" i="6" s="1"/>
  <c r="B123" i="6"/>
  <c r="AV130" i="6" s="1"/>
  <c r="AZ122" i="6"/>
  <c r="AW122" i="6"/>
  <c r="AV122" i="6"/>
  <c r="AS122" i="6"/>
  <c r="AG122" i="6"/>
  <c r="T122" i="6"/>
  <c r="K122" i="6"/>
  <c r="L122" i="6" s="1"/>
  <c r="E122" i="6"/>
  <c r="B122" i="6"/>
  <c r="T123" i="6" s="1"/>
  <c r="AZ121" i="6"/>
  <c r="AW121" i="6"/>
  <c r="AV121" i="6"/>
  <c r="AS121" i="6"/>
  <c r="AG121" i="6"/>
  <c r="T121" i="6"/>
  <c r="I121" i="6"/>
  <c r="J121" i="6" s="1"/>
  <c r="H121" i="6"/>
  <c r="B121" i="6"/>
  <c r="K130" i="6" s="1"/>
  <c r="L130" i="6" s="1"/>
  <c r="E117" i="6"/>
  <c r="AW116" i="6"/>
  <c r="AV116" i="6"/>
  <c r="AS116" i="6"/>
  <c r="AG116" i="6"/>
  <c r="I116" i="6"/>
  <c r="J116" i="6" s="1"/>
  <c r="H116" i="6"/>
  <c r="E116" i="6"/>
  <c r="AW115" i="6"/>
  <c r="AS115" i="6"/>
  <c r="AG115" i="6"/>
  <c r="H115" i="6"/>
  <c r="I115" i="6" s="1"/>
  <c r="J115" i="6" s="1"/>
  <c r="E115" i="6"/>
  <c r="AW114" i="6"/>
  <c r="AV114" i="6"/>
  <c r="AS114" i="6"/>
  <c r="AG114" i="6"/>
  <c r="H114" i="6"/>
  <c r="I114" i="6" s="1"/>
  <c r="J114" i="6" s="1"/>
  <c r="E114" i="6"/>
  <c r="AW113" i="6"/>
  <c r="AV113" i="6"/>
  <c r="AS113" i="6"/>
  <c r="AG113" i="6"/>
  <c r="H113" i="6"/>
  <c r="I113" i="6" s="1"/>
  <c r="J113" i="6" s="1"/>
  <c r="E113" i="6"/>
  <c r="AW112" i="6"/>
  <c r="AS112" i="6"/>
  <c r="AG112" i="6"/>
  <c r="J112" i="6"/>
  <c r="I112" i="6"/>
  <c r="H112" i="6"/>
  <c r="E112" i="6"/>
  <c r="AW111" i="6"/>
  <c r="AS111" i="6"/>
  <c r="AG111" i="6"/>
  <c r="H111" i="6"/>
  <c r="I111" i="6" s="1"/>
  <c r="J111" i="6" s="1"/>
  <c r="E111" i="6"/>
  <c r="AW110" i="6"/>
  <c r="AV110" i="6"/>
  <c r="AS110" i="6"/>
  <c r="AG110" i="6"/>
  <c r="H110" i="6"/>
  <c r="I110" i="6" s="1"/>
  <c r="J110" i="6" s="1"/>
  <c r="E110" i="6"/>
  <c r="AW109" i="6"/>
  <c r="AV109" i="6"/>
  <c r="AS109" i="6"/>
  <c r="AG109" i="6"/>
  <c r="I109" i="6"/>
  <c r="J109" i="6" s="1"/>
  <c r="H109" i="6"/>
  <c r="E109" i="6"/>
  <c r="H108" i="6" s="1"/>
  <c r="I108" i="6" s="1"/>
  <c r="J108" i="6" s="1"/>
  <c r="AW108" i="6"/>
  <c r="AS108" i="6"/>
  <c r="AG108" i="6"/>
  <c r="E108" i="6"/>
  <c r="AW107" i="6"/>
  <c r="AS107" i="6"/>
  <c r="AG107" i="6"/>
  <c r="H107" i="6"/>
  <c r="I107" i="6" s="1"/>
  <c r="J107" i="6" s="1"/>
  <c r="E107" i="6"/>
  <c r="H106" i="6" s="1"/>
  <c r="I106" i="6" s="1"/>
  <c r="J106" i="6" s="1"/>
  <c r="B107" i="6"/>
  <c r="AV112" i="6" s="1"/>
  <c r="AW106" i="6"/>
  <c r="AV106" i="6"/>
  <c r="AS106" i="6"/>
  <c r="AG106" i="6"/>
  <c r="E106" i="6"/>
  <c r="B106" i="6"/>
  <c r="T106" i="6" s="1"/>
  <c r="AW105" i="6"/>
  <c r="AV105" i="6"/>
  <c r="AS105" i="6"/>
  <c r="AG105" i="6"/>
  <c r="T105" i="6"/>
  <c r="K105" i="6"/>
  <c r="L105" i="6" s="1"/>
  <c r="I105" i="6"/>
  <c r="J105" i="6" s="1"/>
  <c r="H105" i="6"/>
  <c r="B105" i="6"/>
  <c r="E101" i="6"/>
  <c r="AM100" i="6"/>
  <c r="AL100" i="6"/>
  <c r="I100" i="6"/>
  <c r="J100" i="6" s="1"/>
  <c r="H100" i="6"/>
  <c r="E100" i="6"/>
  <c r="H99" i="6" s="1"/>
  <c r="I99" i="6" s="1"/>
  <c r="J99" i="6" s="1"/>
  <c r="AM99" i="6"/>
  <c r="E99" i="6"/>
  <c r="H98" i="6" s="1"/>
  <c r="I98" i="6" s="1"/>
  <c r="J98" i="6" s="1"/>
  <c r="AM98" i="6"/>
  <c r="T98" i="6"/>
  <c r="E98" i="6"/>
  <c r="H97" i="6" s="1"/>
  <c r="I97" i="6" s="1"/>
  <c r="J97" i="6" s="1"/>
  <c r="AM97" i="6"/>
  <c r="E97" i="6"/>
  <c r="AM96" i="6"/>
  <c r="AL96" i="6"/>
  <c r="T96" i="6"/>
  <c r="H96" i="6"/>
  <c r="I96" i="6" s="1"/>
  <c r="J96" i="6" s="1"/>
  <c r="E96" i="6"/>
  <c r="AM95" i="6"/>
  <c r="AL95" i="6"/>
  <c r="T95" i="6"/>
  <c r="H95" i="6"/>
  <c r="I95" i="6" s="1"/>
  <c r="J95" i="6" s="1"/>
  <c r="E95" i="6"/>
  <c r="AM94" i="6"/>
  <c r="AL94" i="6"/>
  <c r="H94" i="6"/>
  <c r="I94" i="6" s="1"/>
  <c r="J94" i="6" s="1"/>
  <c r="E94" i="6"/>
  <c r="AM93" i="6"/>
  <c r="AL93" i="6"/>
  <c r="I93" i="6"/>
  <c r="J93" i="6" s="1"/>
  <c r="H93" i="6"/>
  <c r="E93" i="6"/>
  <c r="AM92" i="6"/>
  <c r="AL92" i="6"/>
  <c r="H92" i="6"/>
  <c r="I92" i="6" s="1"/>
  <c r="J92" i="6" s="1"/>
  <c r="E92" i="6"/>
  <c r="AM91" i="6"/>
  <c r="H91" i="6"/>
  <c r="I91" i="6" s="1"/>
  <c r="J91" i="6" s="1"/>
  <c r="E91" i="6"/>
  <c r="H90" i="6" s="1"/>
  <c r="I90" i="6" s="1"/>
  <c r="J90" i="6" s="1"/>
  <c r="B91" i="6"/>
  <c r="AL99" i="6" s="1"/>
  <c r="AM90" i="6"/>
  <c r="AL90" i="6"/>
  <c r="T90" i="6"/>
  <c r="E90" i="6"/>
  <c r="H89" i="6" s="1"/>
  <c r="I89" i="6" s="1"/>
  <c r="J89" i="6" s="1"/>
  <c r="B90" i="6"/>
  <c r="T94" i="6" s="1"/>
  <c r="AM89" i="6"/>
  <c r="AL89" i="6"/>
  <c r="T89" i="6"/>
  <c r="B89" i="6"/>
  <c r="E85" i="6"/>
  <c r="AT84" i="6"/>
  <c r="AP84" i="6"/>
  <c r="AA84" i="6"/>
  <c r="I84" i="6"/>
  <c r="J84" i="6" s="1"/>
  <c r="H84" i="6"/>
  <c r="E84" i="6"/>
  <c r="H83" i="6" s="1"/>
  <c r="I83" i="6" s="1"/>
  <c r="J83" i="6" s="1"/>
  <c r="AT83" i="6"/>
  <c r="AP83" i="6"/>
  <c r="AA83" i="6"/>
  <c r="E83" i="6"/>
  <c r="AT82" i="6"/>
  <c r="AP82" i="6"/>
  <c r="AA82" i="6"/>
  <c r="T82" i="6"/>
  <c r="H82" i="6"/>
  <c r="I82" i="6" s="1"/>
  <c r="J82" i="6" s="1"/>
  <c r="E82" i="6"/>
  <c r="AT81" i="6"/>
  <c r="AP81" i="6"/>
  <c r="AA81" i="6"/>
  <c r="J81" i="6"/>
  <c r="H81" i="6"/>
  <c r="I81" i="6" s="1"/>
  <c r="E81" i="6"/>
  <c r="AT80" i="6"/>
  <c r="AS80" i="6"/>
  <c r="AP80" i="6"/>
  <c r="AA80" i="6"/>
  <c r="H80" i="6"/>
  <c r="I80" i="6" s="1"/>
  <c r="J80" i="6" s="1"/>
  <c r="E80" i="6"/>
  <c r="H79" i="6" s="1"/>
  <c r="I79" i="6" s="1"/>
  <c r="J79" i="6" s="1"/>
  <c r="AT79" i="6"/>
  <c r="AP79" i="6"/>
  <c r="AA79" i="6"/>
  <c r="T79" i="6"/>
  <c r="E79" i="6"/>
  <c r="AT78" i="6"/>
  <c r="AP78" i="6"/>
  <c r="AA78" i="6"/>
  <c r="T78" i="6"/>
  <c r="H78" i="6"/>
  <c r="I78" i="6" s="1"/>
  <c r="J78" i="6" s="1"/>
  <c r="E78" i="6"/>
  <c r="AT77" i="6"/>
  <c r="AS77" i="6"/>
  <c r="AP77" i="6"/>
  <c r="AA77" i="6"/>
  <c r="K77" i="6"/>
  <c r="L77" i="6" s="1"/>
  <c r="I77" i="6"/>
  <c r="J77" i="6" s="1"/>
  <c r="H77" i="6"/>
  <c r="E77" i="6"/>
  <c r="H76" i="6" s="1"/>
  <c r="I76" i="6" s="1"/>
  <c r="J76" i="6" s="1"/>
  <c r="AT76" i="6"/>
  <c r="AS76" i="6"/>
  <c r="AP76" i="6"/>
  <c r="AA76" i="6"/>
  <c r="K76" i="6"/>
  <c r="L76" i="6" s="1"/>
  <c r="E76" i="6"/>
  <c r="AT75" i="6"/>
  <c r="AP75" i="6"/>
  <c r="AA75" i="6"/>
  <c r="I75" i="6"/>
  <c r="J75" i="6" s="1"/>
  <c r="H75" i="6"/>
  <c r="E75" i="6"/>
  <c r="B75" i="6"/>
  <c r="AS84" i="6" s="1"/>
  <c r="AT74" i="6"/>
  <c r="AS74" i="6"/>
  <c r="AP74" i="6"/>
  <c r="AA74" i="6"/>
  <c r="T74" i="6"/>
  <c r="H74" i="6"/>
  <c r="I74" i="6" s="1"/>
  <c r="J74" i="6" s="1"/>
  <c r="E74" i="6"/>
  <c r="B74" i="6"/>
  <c r="T81" i="6" s="1"/>
  <c r="AT73" i="6"/>
  <c r="AS73" i="6"/>
  <c r="AP73" i="6"/>
  <c r="AA73" i="6"/>
  <c r="I73" i="6"/>
  <c r="J73" i="6" s="1"/>
  <c r="H73" i="6"/>
  <c r="B73" i="6"/>
  <c r="AR84" i="6" s="1"/>
  <c r="E70" i="6"/>
  <c r="H69" i="6" s="1"/>
  <c r="I69" i="6" s="1"/>
  <c r="J69" i="6" s="1"/>
  <c r="AT69" i="6"/>
  <c r="AP69" i="6"/>
  <c r="AA69" i="6"/>
  <c r="E69" i="6"/>
  <c r="AT68" i="6"/>
  <c r="AR68" i="6"/>
  <c r="AP68" i="6"/>
  <c r="AA68" i="6"/>
  <c r="H68" i="6"/>
  <c r="I68" i="6" s="1"/>
  <c r="J68" i="6" s="1"/>
  <c r="E68" i="6"/>
  <c r="AT67" i="6"/>
  <c r="AS67" i="6"/>
  <c r="AP67" i="6"/>
  <c r="AA67" i="6"/>
  <c r="H67" i="6"/>
  <c r="I67" i="6" s="1"/>
  <c r="J67" i="6" s="1"/>
  <c r="E67" i="6"/>
  <c r="H66" i="6" s="1"/>
  <c r="I66" i="6" s="1"/>
  <c r="J66" i="6" s="1"/>
  <c r="AT66" i="6"/>
  <c r="AP66" i="6"/>
  <c r="AA66" i="6"/>
  <c r="E66" i="6"/>
  <c r="AT65" i="6"/>
  <c r="AP65" i="6"/>
  <c r="AA65" i="6"/>
  <c r="H65" i="6"/>
  <c r="I65" i="6" s="1"/>
  <c r="J65" i="6" s="1"/>
  <c r="E65" i="6"/>
  <c r="AT64" i="6"/>
  <c r="AS64" i="6"/>
  <c r="AP64" i="6"/>
  <c r="AA64" i="6"/>
  <c r="T64" i="6"/>
  <c r="H64" i="6"/>
  <c r="I64" i="6" s="1"/>
  <c r="J64" i="6" s="1"/>
  <c r="E64" i="6"/>
  <c r="AT63" i="6"/>
  <c r="AS63" i="6"/>
  <c r="AP63" i="6"/>
  <c r="AA63" i="6"/>
  <c r="H63" i="6"/>
  <c r="I63" i="6" s="1"/>
  <c r="J63" i="6" s="1"/>
  <c r="E63" i="6"/>
  <c r="H62" i="6" s="1"/>
  <c r="I62" i="6" s="1"/>
  <c r="J62" i="6" s="1"/>
  <c r="AT62" i="6"/>
  <c r="AP62" i="6"/>
  <c r="AA62" i="6"/>
  <c r="R62" i="6"/>
  <c r="K62" i="6"/>
  <c r="L62" i="6" s="1"/>
  <c r="E62" i="6"/>
  <c r="AT61" i="6"/>
  <c r="AP61" i="6"/>
  <c r="AA61" i="6"/>
  <c r="I61" i="6"/>
  <c r="J61" i="6" s="1"/>
  <c r="H61" i="6"/>
  <c r="E61" i="6"/>
  <c r="AT60" i="6"/>
  <c r="AR60" i="6"/>
  <c r="AP60" i="6"/>
  <c r="AA60" i="6"/>
  <c r="T60" i="6"/>
  <c r="I60" i="6"/>
  <c r="J60" i="6" s="1"/>
  <c r="H60" i="6"/>
  <c r="E60" i="6"/>
  <c r="B60" i="6"/>
  <c r="AS66" i="6" s="1"/>
  <c r="AT59" i="6"/>
  <c r="AS59" i="6"/>
  <c r="AR59" i="6"/>
  <c r="AP59" i="6"/>
  <c r="AA59" i="6"/>
  <c r="T59" i="6"/>
  <c r="H59" i="6"/>
  <c r="I59" i="6" s="1"/>
  <c r="J59" i="6" s="1"/>
  <c r="E59" i="6"/>
  <c r="H58" i="6" s="1"/>
  <c r="I58" i="6" s="1"/>
  <c r="J58" i="6" s="1"/>
  <c r="B59" i="6"/>
  <c r="T68" i="6" s="1"/>
  <c r="AT58" i="6"/>
  <c r="AS58" i="6"/>
  <c r="AP58" i="6"/>
  <c r="AA58" i="6"/>
  <c r="B58" i="6"/>
  <c r="AR67" i="6" s="1"/>
  <c r="E54" i="6"/>
  <c r="AT53" i="6"/>
  <c r="AP53" i="6"/>
  <c r="AG53" i="6"/>
  <c r="AA53" i="6"/>
  <c r="H53" i="6"/>
  <c r="I53" i="6" s="1"/>
  <c r="J53" i="6" s="1"/>
  <c r="E53" i="6"/>
  <c r="AT52" i="6"/>
  <c r="AS52" i="6"/>
  <c r="AR52" i="6"/>
  <c r="AP52" i="6"/>
  <c r="AG52" i="6"/>
  <c r="AA52" i="6"/>
  <c r="L52" i="6"/>
  <c r="I52" i="6"/>
  <c r="J52" i="6" s="1"/>
  <c r="H52" i="6"/>
  <c r="E52" i="6"/>
  <c r="AT51" i="6"/>
  <c r="AP51" i="6"/>
  <c r="AG51" i="6"/>
  <c r="AA51" i="6"/>
  <c r="I51" i="6"/>
  <c r="J51" i="6" s="1"/>
  <c r="H51" i="6"/>
  <c r="E51" i="6"/>
  <c r="AT50" i="6"/>
  <c r="AP50" i="6"/>
  <c r="AG50" i="6"/>
  <c r="AA50" i="6"/>
  <c r="J50" i="6"/>
  <c r="H50" i="6"/>
  <c r="I50" i="6" s="1"/>
  <c r="E50" i="6"/>
  <c r="AT49" i="6"/>
  <c r="AS49" i="6"/>
  <c r="AR49" i="6"/>
  <c r="AP49" i="6"/>
  <c r="AG49" i="6"/>
  <c r="AA49" i="6"/>
  <c r="K49" i="6"/>
  <c r="L49" i="6" s="1"/>
  <c r="H49" i="6"/>
  <c r="I49" i="6" s="1"/>
  <c r="J49" i="6" s="1"/>
  <c r="E49" i="6"/>
  <c r="AT48" i="6"/>
  <c r="AP48" i="6"/>
  <c r="AG48" i="6"/>
  <c r="AA48" i="6"/>
  <c r="H48" i="6"/>
  <c r="I48" i="6" s="1"/>
  <c r="J48" i="6" s="1"/>
  <c r="E48" i="6"/>
  <c r="H47" i="6" s="1"/>
  <c r="I47" i="6" s="1"/>
  <c r="J47" i="6" s="1"/>
  <c r="AT47" i="6"/>
  <c r="AS47" i="6"/>
  <c r="AP47" i="6"/>
  <c r="AG47" i="6"/>
  <c r="AA47" i="6"/>
  <c r="T47" i="6"/>
  <c r="E47" i="6"/>
  <c r="AT46" i="6"/>
  <c r="AR46" i="6"/>
  <c r="AP46" i="6"/>
  <c r="AG46" i="6"/>
  <c r="AA46" i="6"/>
  <c r="K46" i="6"/>
  <c r="L46" i="6" s="1"/>
  <c r="H46" i="6"/>
  <c r="I46" i="6" s="1"/>
  <c r="J46" i="6" s="1"/>
  <c r="E46" i="6"/>
  <c r="AT45" i="6"/>
  <c r="AP45" i="6"/>
  <c r="AG45" i="6"/>
  <c r="AA45" i="6"/>
  <c r="H45" i="6"/>
  <c r="I45" i="6" s="1"/>
  <c r="J45" i="6" s="1"/>
  <c r="E45" i="6"/>
  <c r="AT44" i="6"/>
  <c r="AS44" i="6"/>
  <c r="AP44" i="6"/>
  <c r="AG44" i="6"/>
  <c r="AA44" i="6"/>
  <c r="T44" i="6"/>
  <c r="I44" i="6"/>
  <c r="J44" i="6" s="1"/>
  <c r="H44" i="6"/>
  <c r="E44" i="6"/>
  <c r="B44" i="6"/>
  <c r="AS46" i="6" s="1"/>
  <c r="AT43" i="6"/>
  <c r="AS43" i="6"/>
  <c r="AR43" i="6"/>
  <c r="AP43" i="6"/>
  <c r="AG43" i="6"/>
  <c r="AA43" i="6"/>
  <c r="K43" i="6"/>
  <c r="L43" i="6" s="1"/>
  <c r="H43" i="6"/>
  <c r="I43" i="6" s="1"/>
  <c r="J43" i="6" s="1"/>
  <c r="E43" i="6"/>
  <c r="H42" i="6" s="1"/>
  <c r="I42" i="6" s="1"/>
  <c r="J42" i="6" s="1"/>
  <c r="B43" i="6"/>
  <c r="T53" i="6" s="1"/>
  <c r="AT42" i="6"/>
  <c r="AS42" i="6"/>
  <c r="AP42" i="6"/>
  <c r="AG42" i="6"/>
  <c r="AA42" i="6"/>
  <c r="T42" i="6"/>
  <c r="K42" i="6"/>
  <c r="L42" i="6" s="1"/>
  <c r="B42" i="6"/>
  <c r="K52" i="6" s="1"/>
  <c r="E38" i="6"/>
  <c r="AT37" i="6"/>
  <c r="AP37" i="6"/>
  <c r="AA37" i="6"/>
  <c r="I37" i="6"/>
  <c r="J37" i="6" s="1"/>
  <c r="H37" i="6"/>
  <c r="E37" i="6"/>
  <c r="H36" i="6" s="1"/>
  <c r="I36" i="6" s="1"/>
  <c r="J36" i="6" s="1"/>
  <c r="AT36" i="6"/>
  <c r="AS36" i="6"/>
  <c r="AP36" i="6"/>
  <c r="AA36" i="6"/>
  <c r="E36" i="6"/>
  <c r="AT35" i="6"/>
  <c r="AP35" i="6"/>
  <c r="AA35" i="6"/>
  <c r="H35" i="6"/>
  <c r="I35" i="6" s="1"/>
  <c r="J35" i="6" s="1"/>
  <c r="E35" i="6"/>
  <c r="AT34" i="6"/>
  <c r="AS34" i="6"/>
  <c r="AP34" i="6"/>
  <c r="AA34" i="6"/>
  <c r="H34" i="6"/>
  <c r="I34" i="6" s="1"/>
  <c r="J34" i="6" s="1"/>
  <c r="E34" i="6"/>
  <c r="AT33" i="6"/>
  <c r="AS33" i="6"/>
  <c r="AP33" i="6"/>
  <c r="AA33" i="6"/>
  <c r="H33" i="6"/>
  <c r="I33" i="6" s="1"/>
  <c r="J33" i="6" s="1"/>
  <c r="E33" i="6"/>
  <c r="AT32" i="6"/>
  <c r="AP32" i="6"/>
  <c r="AA32" i="6"/>
  <c r="I32" i="6"/>
  <c r="J32" i="6" s="1"/>
  <c r="H32" i="6"/>
  <c r="E32" i="6"/>
  <c r="AT31" i="6"/>
  <c r="AP31" i="6"/>
  <c r="AA31" i="6"/>
  <c r="H31" i="6"/>
  <c r="I31" i="6" s="1"/>
  <c r="J31" i="6" s="1"/>
  <c r="E31" i="6"/>
  <c r="AT30" i="6"/>
  <c r="AS30" i="6"/>
  <c r="AP30" i="6"/>
  <c r="AA30" i="6"/>
  <c r="I30" i="6"/>
  <c r="J30" i="6" s="1"/>
  <c r="H30" i="6"/>
  <c r="E30" i="6"/>
  <c r="H29" i="6" s="1"/>
  <c r="AT29" i="6"/>
  <c r="AP29" i="6"/>
  <c r="AA29" i="6"/>
  <c r="I29" i="6"/>
  <c r="J29" i="6" s="1"/>
  <c r="E29" i="6"/>
  <c r="H28" i="6" s="1"/>
  <c r="I28" i="6" s="1"/>
  <c r="J28" i="6" s="1"/>
  <c r="AT28" i="6"/>
  <c r="AP28" i="6"/>
  <c r="AA28" i="6"/>
  <c r="E28" i="6"/>
  <c r="B28" i="6"/>
  <c r="AS29" i="6" s="1"/>
  <c r="AT27" i="6"/>
  <c r="AS27" i="6"/>
  <c r="AP27" i="6"/>
  <c r="AA27" i="6"/>
  <c r="T27" i="6"/>
  <c r="H27" i="6"/>
  <c r="I27" i="6" s="1"/>
  <c r="J27" i="6" s="1"/>
  <c r="E27" i="6"/>
  <c r="B27" i="6"/>
  <c r="AT26" i="6"/>
  <c r="AS26" i="6"/>
  <c r="AP26" i="6"/>
  <c r="AA26" i="6"/>
  <c r="K26" i="6"/>
  <c r="L26" i="6" s="1"/>
  <c r="I26" i="6"/>
  <c r="J26" i="6" s="1"/>
  <c r="H26" i="6"/>
  <c r="B26" i="6"/>
  <c r="AR26" i="6" s="1"/>
  <c r="E148" i="5"/>
  <c r="H147" i="5" s="1"/>
  <c r="I147" i="5" s="1"/>
  <c r="J147" i="5" s="1"/>
  <c r="AW147" i="5"/>
  <c r="AS147" i="5"/>
  <c r="AG147" i="5"/>
  <c r="E147" i="5"/>
  <c r="AW146" i="5"/>
  <c r="AU146" i="5"/>
  <c r="AS146" i="5"/>
  <c r="AG146" i="5"/>
  <c r="H146" i="5"/>
  <c r="I146" i="5" s="1"/>
  <c r="J146" i="5" s="1"/>
  <c r="E146" i="5"/>
  <c r="AW145" i="5"/>
  <c r="AV145" i="5"/>
  <c r="AS145" i="5"/>
  <c r="AG145" i="5"/>
  <c r="H145" i="5"/>
  <c r="I145" i="5" s="1"/>
  <c r="J145" i="5" s="1"/>
  <c r="E145" i="5"/>
  <c r="AW144" i="5"/>
  <c r="AS144" i="5"/>
  <c r="AG144" i="5"/>
  <c r="I144" i="5"/>
  <c r="J144" i="5" s="1"/>
  <c r="H144" i="5"/>
  <c r="E144" i="5"/>
  <c r="AW143" i="5"/>
  <c r="AS143" i="5"/>
  <c r="AG143" i="5"/>
  <c r="H143" i="5"/>
  <c r="I143" i="5" s="1"/>
  <c r="J143" i="5" s="1"/>
  <c r="E143" i="5"/>
  <c r="AW142" i="5"/>
  <c r="AV142" i="5"/>
  <c r="AS142" i="5"/>
  <c r="AG142" i="5"/>
  <c r="T142" i="5"/>
  <c r="H142" i="5"/>
  <c r="I142" i="5" s="1"/>
  <c r="J142" i="5" s="1"/>
  <c r="E142" i="5"/>
  <c r="AW141" i="5"/>
  <c r="AV141" i="5"/>
  <c r="AS141" i="5"/>
  <c r="AG141" i="5"/>
  <c r="H141" i="5"/>
  <c r="I141" i="5" s="1"/>
  <c r="J141" i="5" s="1"/>
  <c r="E141" i="5"/>
  <c r="AW140" i="5"/>
  <c r="AS140" i="5"/>
  <c r="AG140" i="5"/>
  <c r="K140" i="5"/>
  <c r="L140" i="5" s="1"/>
  <c r="J140" i="5"/>
  <c r="I140" i="5"/>
  <c r="H140" i="5"/>
  <c r="E140" i="5"/>
  <c r="AW139" i="5"/>
  <c r="AS139" i="5"/>
  <c r="AG139" i="5"/>
  <c r="H139" i="5"/>
  <c r="I139" i="5" s="1"/>
  <c r="J139" i="5" s="1"/>
  <c r="E139" i="5"/>
  <c r="AW138" i="5"/>
  <c r="AS138" i="5"/>
  <c r="AG138" i="5"/>
  <c r="T138" i="5"/>
  <c r="I138" i="5"/>
  <c r="J138" i="5" s="1"/>
  <c r="H138" i="5"/>
  <c r="E138" i="5"/>
  <c r="B138" i="5"/>
  <c r="AV144" i="5" s="1"/>
  <c r="AW137" i="5"/>
  <c r="AV137" i="5"/>
  <c r="AU137" i="5"/>
  <c r="AS137" i="5"/>
  <c r="AG137" i="5"/>
  <c r="J137" i="5"/>
  <c r="H137" i="5"/>
  <c r="I137" i="5" s="1"/>
  <c r="E137" i="5"/>
  <c r="H136" i="5" s="1"/>
  <c r="I136" i="5" s="1"/>
  <c r="J136" i="5" s="1"/>
  <c r="B137" i="5"/>
  <c r="T146" i="5" s="1"/>
  <c r="AW136" i="5"/>
  <c r="AV136" i="5"/>
  <c r="AS136" i="5"/>
  <c r="AG136" i="5"/>
  <c r="T136" i="5"/>
  <c r="B136" i="5"/>
  <c r="AU145" i="5" s="1"/>
  <c r="E133" i="5"/>
  <c r="AZ132" i="5"/>
  <c r="AW132" i="5"/>
  <c r="AV132" i="5"/>
  <c r="AS132" i="5"/>
  <c r="AG132" i="5"/>
  <c r="H132" i="5"/>
  <c r="I132" i="5" s="1"/>
  <c r="J132" i="5" s="1"/>
  <c r="E132" i="5"/>
  <c r="H131" i="5" s="1"/>
  <c r="I131" i="5" s="1"/>
  <c r="J131" i="5" s="1"/>
  <c r="AZ131" i="5"/>
  <c r="AW131" i="5"/>
  <c r="AS131" i="5"/>
  <c r="AG131" i="5"/>
  <c r="T131" i="5"/>
  <c r="E131" i="5"/>
  <c r="AZ130" i="5"/>
  <c r="AW130" i="5"/>
  <c r="AS130" i="5"/>
  <c r="AG130" i="5"/>
  <c r="T130" i="5"/>
  <c r="I130" i="5"/>
  <c r="J130" i="5" s="1"/>
  <c r="H130" i="5"/>
  <c r="E130" i="5"/>
  <c r="AZ129" i="5"/>
  <c r="AW129" i="5"/>
  <c r="AV129" i="5"/>
  <c r="AS129" i="5"/>
  <c r="AG129" i="5"/>
  <c r="K129" i="5"/>
  <c r="L129" i="5" s="1"/>
  <c r="H129" i="5"/>
  <c r="I129" i="5" s="1"/>
  <c r="J129" i="5" s="1"/>
  <c r="E129" i="5"/>
  <c r="AZ128" i="5"/>
  <c r="AW128" i="5"/>
  <c r="AS128" i="5"/>
  <c r="AG128" i="5"/>
  <c r="H128" i="5"/>
  <c r="I128" i="5" s="1"/>
  <c r="J128" i="5" s="1"/>
  <c r="E128" i="5"/>
  <c r="AZ127" i="5"/>
  <c r="AW127" i="5"/>
  <c r="AU127" i="5"/>
  <c r="AS127" i="5"/>
  <c r="AG127" i="5"/>
  <c r="K127" i="5"/>
  <c r="L127" i="5" s="1"/>
  <c r="I127" i="5"/>
  <c r="J127" i="5" s="1"/>
  <c r="H127" i="5"/>
  <c r="E127" i="5"/>
  <c r="H126" i="5" s="1"/>
  <c r="I126" i="5" s="1"/>
  <c r="J126" i="5" s="1"/>
  <c r="AZ126" i="5"/>
  <c r="AW126" i="5"/>
  <c r="AS126" i="5"/>
  <c r="AG126" i="5"/>
  <c r="K126" i="5"/>
  <c r="L126" i="5" s="1"/>
  <c r="E126" i="5"/>
  <c r="AZ125" i="5"/>
  <c r="AW125" i="5"/>
  <c r="AU125" i="5"/>
  <c r="AS125" i="5"/>
  <c r="AG125" i="5"/>
  <c r="H125" i="5"/>
  <c r="I125" i="5" s="1"/>
  <c r="J125" i="5" s="1"/>
  <c r="E125" i="5"/>
  <c r="AZ124" i="5"/>
  <c r="AW124" i="5"/>
  <c r="AV124" i="5"/>
  <c r="AU124" i="5"/>
  <c r="AS124" i="5"/>
  <c r="AG124" i="5"/>
  <c r="J124" i="5"/>
  <c r="H124" i="5"/>
  <c r="I124" i="5" s="1"/>
  <c r="E124" i="5"/>
  <c r="H123" i="5" s="1"/>
  <c r="I123" i="5" s="1"/>
  <c r="J123" i="5" s="1"/>
  <c r="AZ123" i="5"/>
  <c r="AW123" i="5"/>
  <c r="AS123" i="5"/>
  <c r="AG123" i="5"/>
  <c r="E123" i="5"/>
  <c r="H122" i="5" s="1"/>
  <c r="I122" i="5" s="1"/>
  <c r="J122" i="5" s="1"/>
  <c r="B123" i="5"/>
  <c r="AV126" i="5" s="1"/>
  <c r="AZ122" i="5"/>
  <c r="AW122" i="5"/>
  <c r="AV122" i="5"/>
  <c r="AU122" i="5"/>
  <c r="AS122" i="5"/>
  <c r="AG122" i="5"/>
  <c r="K122" i="5"/>
  <c r="L122" i="5" s="1"/>
  <c r="E122" i="5"/>
  <c r="H121" i="5" s="1"/>
  <c r="I121" i="5" s="1"/>
  <c r="J121" i="5" s="1"/>
  <c r="B122" i="5"/>
  <c r="T125" i="5" s="1"/>
  <c r="AZ121" i="5"/>
  <c r="AW121" i="5"/>
  <c r="AV121" i="5"/>
  <c r="AS121" i="5"/>
  <c r="AG121" i="5"/>
  <c r="T121" i="5"/>
  <c r="K121" i="5"/>
  <c r="L121" i="5" s="1"/>
  <c r="B121" i="5"/>
  <c r="AU132" i="5" s="1"/>
  <c r="E117" i="5"/>
  <c r="AW116" i="5"/>
  <c r="AV116" i="5"/>
  <c r="AS116" i="5"/>
  <c r="AG116" i="5"/>
  <c r="T116" i="5"/>
  <c r="H116" i="5"/>
  <c r="I116" i="5" s="1"/>
  <c r="J116" i="5" s="1"/>
  <c r="E116" i="5"/>
  <c r="H115" i="5" s="1"/>
  <c r="I115" i="5" s="1"/>
  <c r="J115" i="5" s="1"/>
  <c r="AW115" i="5"/>
  <c r="AV115" i="5"/>
  <c r="AS115" i="5"/>
  <c r="AG115" i="5"/>
  <c r="E115" i="5"/>
  <c r="H114" i="5" s="1"/>
  <c r="I114" i="5" s="1"/>
  <c r="J114" i="5" s="1"/>
  <c r="AW114" i="5"/>
  <c r="AS114" i="5"/>
  <c r="AG114" i="5"/>
  <c r="K114" i="5"/>
  <c r="L114" i="5" s="1"/>
  <c r="E114" i="5"/>
  <c r="AW113" i="5"/>
  <c r="AS113" i="5"/>
  <c r="AG113" i="5"/>
  <c r="H113" i="5"/>
  <c r="I113" i="5" s="1"/>
  <c r="J113" i="5" s="1"/>
  <c r="E113" i="5"/>
  <c r="AW112" i="5"/>
  <c r="AS112" i="5"/>
  <c r="AG112" i="5"/>
  <c r="T112" i="5"/>
  <c r="I112" i="5"/>
  <c r="J112" i="5" s="1"/>
  <c r="H112" i="5"/>
  <c r="E112" i="5"/>
  <c r="AW111" i="5"/>
  <c r="AU111" i="5"/>
  <c r="AS111" i="5"/>
  <c r="AG111" i="5"/>
  <c r="I111" i="5"/>
  <c r="J111" i="5" s="1"/>
  <c r="H111" i="5"/>
  <c r="E111" i="5"/>
  <c r="H110" i="5" s="1"/>
  <c r="I110" i="5" s="1"/>
  <c r="J110" i="5" s="1"/>
  <c r="AW110" i="5"/>
  <c r="AS110" i="5"/>
  <c r="AG110" i="5"/>
  <c r="K110" i="5"/>
  <c r="L110" i="5" s="1"/>
  <c r="R110" i="5" s="1"/>
  <c r="E110" i="5"/>
  <c r="AW109" i="5"/>
  <c r="AS109" i="5"/>
  <c r="AG109" i="5"/>
  <c r="H109" i="5"/>
  <c r="I109" i="5" s="1"/>
  <c r="J109" i="5" s="1"/>
  <c r="E109" i="5"/>
  <c r="AW108" i="5"/>
  <c r="AS108" i="5"/>
  <c r="AG108" i="5"/>
  <c r="H108" i="5"/>
  <c r="I108" i="5" s="1"/>
  <c r="J108" i="5" s="1"/>
  <c r="E108" i="5"/>
  <c r="AW107" i="5"/>
  <c r="AV107" i="5"/>
  <c r="AU107" i="5"/>
  <c r="AS107" i="5"/>
  <c r="AG107" i="5"/>
  <c r="J107" i="5"/>
  <c r="H107" i="5"/>
  <c r="I107" i="5" s="1"/>
  <c r="E107" i="5"/>
  <c r="H106" i="5" s="1"/>
  <c r="I106" i="5" s="1"/>
  <c r="J106" i="5" s="1"/>
  <c r="B107" i="5"/>
  <c r="AV111" i="5" s="1"/>
  <c r="AW106" i="5"/>
  <c r="AV106" i="5"/>
  <c r="AS106" i="5"/>
  <c r="AG106" i="5"/>
  <c r="E106" i="5"/>
  <c r="B106" i="5"/>
  <c r="T108" i="5" s="1"/>
  <c r="AW105" i="5"/>
  <c r="AV105" i="5"/>
  <c r="AS105" i="5"/>
  <c r="AG105" i="5"/>
  <c r="T105" i="5"/>
  <c r="H105" i="5"/>
  <c r="I105" i="5" s="1"/>
  <c r="J105" i="5" s="1"/>
  <c r="B105" i="5"/>
  <c r="AU115" i="5" s="1"/>
  <c r="E101" i="5"/>
  <c r="AM100" i="5"/>
  <c r="AL100" i="5"/>
  <c r="AK100" i="5"/>
  <c r="H100" i="5"/>
  <c r="I100" i="5" s="1"/>
  <c r="J100" i="5" s="1"/>
  <c r="E100" i="5"/>
  <c r="AM99" i="5"/>
  <c r="K99" i="5"/>
  <c r="L99" i="5" s="1"/>
  <c r="H99" i="5"/>
  <c r="I99" i="5" s="1"/>
  <c r="J99" i="5" s="1"/>
  <c r="E99" i="5"/>
  <c r="AM98" i="5"/>
  <c r="K98" i="5"/>
  <c r="L98" i="5" s="1"/>
  <c r="R98" i="5" s="1"/>
  <c r="H98" i="5"/>
  <c r="I98" i="5" s="1"/>
  <c r="J98" i="5" s="1"/>
  <c r="E98" i="5"/>
  <c r="AM97" i="5"/>
  <c r="I97" i="5"/>
  <c r="J97" i="5" s="1"/>
  <c r="H97" i="5"/>
  <c r="E97" i="5"/>
  <c r="AM96" i="5"/>
  <c r="AK96" i="5"/>
  <c r="H96" i="5"/>
  <c r="I96" i="5" s="1"/>
  <c r="J96" i="5" s="1"/>
  <c r="E96" i="5"/>
  <c r="AM95" i="5"/>
  <c r="I95" i="5"/>
  <c r="J95" i="5" s="1"/>
  <c r="H95" i="5"/>
  <c r="E95" i="5"/>
  <c r="H94" i="5" s="1"/>
  <c r="AM94" i="5"/>
  <c r="AK94" i="5"/>
  <c r="T94" i="5"/>
  <c r="I94" i="5"/>
  <c r="J94" i="5" s="1"/>
  <c r="E94" i="5"/>
  <c r="AM93" i="5"/>
  <c r="AK93" i="5"/>
  <c r="H93" i="5"/>
  <c r="I93" i="5" s="1"/>
  <c r="J93" i="5" s="1"/>
  <c r="E93" i="5"/>
  <c r="AM92" i="5"/>
  <c r="H92" i="5"/>
  <c r="I92" i="5" s="1"/>
  <c r="J92" i="5" s="1"/>
  <c r="E92" i="5"/>
  <c r="H91" i="5" s="1"/>
  <c r="I91" i="5" s="1"/>
  <c r="J91" i="5" s="1"/>
  <c r="AM91" i="5"/>
  <c r="E91" i="5"/>
  <c r="B91" i="5"/>
  <c r="AL93" i="5" s="1"/>
  <c r="AM90" i="5"/>
  <c r="H90" i="5"/>
  <c r="I90" i="5" s="1"/>
  <c r="J90" i="5" s="1"/>
  <c r="E90" i="5"/>
  <c r="H89" i="5" s="1"/>
  <c r="I89" i="5" s="1"/>
  <c r="J89" i="5" s="1"/>
  <c r="B90" i="5"/>
  <c r="T95" i="5" s="1"/>
  <c r="AM89" i="5"/>
  <c r="AL89" i="5"/>
  <c r="T89" i="5"/>
  <c r="K89" i="5"/>
  <c r="L89" i="5" s="1"/>
  <c r="B89" i="5"/>
  <c r="K91" i="5" s="1"/>
  <c r="L91" i="5" s="1"/>
  <c r="E85" i="5"/>
  <c r="AT84" i="5"/>
  <c r="AS84" i="5"/>
  <c r="AP84" i="5"/>
  <c r="AA84" i="5"/>
  <c r="H84" i="5"/>
  <c r="I84" i="5" s="1"/>
  <c r="J84" i="5" s="1"/>
  <c r="E84" i="5"/>
  <c r="AT83" i="5"/>
  <c r="AP83" i="5"/>
  <c r="AA83" i="5"/>
  <c r="K83" i="5"/>
  <c r="L83" i="5" s="1"/>
  <c r="R83" i="5" s="1"/>
  <c r="H83" i="5"/>
  <c r="I83" i="5" s="1"/>
  <c r="J83" i="5" s="1"/>
  <c r="E83" i="5"/>
  <c r="AT82" i="5"/>
  <c r="AP82" i="5"/>
  <c r="AA82" i="5"/>
  <c r="I82" i="5"/>
  <c r="J82" i="5" s="1"/>
  <c r="H82" i="5"/>
  <c r="E82" i="5"/>
  <c r="AT81" i="5"/>
  <c r="AP81" i="5"/>
  <c r="AA81" i="5"/>
  <c r="T81" i="5"/>
  <c r="I81" i="5"/>
  <c r="J81" i="5" s="1"/>
  <c r="H81" i="5"/>
  <c r="E81" i="5"/>
  <c r="H80" i="5" s="1"/>
  <c r="AT80" i="5"/>
  <c r="AR80" i="5"/>
  <c r="AP80" i="5"/>
  <c r="AA80" i="5"/>
  <c r="I80" i="5"/>
  <c r="J80" i="5" s="1"/>
  <c r="E80" i="5"/>
  <c r="H79" i="5" s="1"/>
  <c r="I79" i="5" s="1"/>
  <c r="J79" i="5" s="1"/>
  <c r="AT79" i="5"/>
  <c r="AP79" i="5"/>
  <c r="AA79" i="5"/>
  <c r="K79" i="5"/>
  <c r="L79" i="5" s="1"/>
  <c r="R79" i="5" s="1"/>
  <c r="E79" i="5"/>
  <c r="AT78" i="5"/>
  <c r="AP78" i="5"/>
  <c r="AA78" i="5"/>
  <c r="H78" i="5"/>
  <c r="I78" i="5" s="1"/>
  <c r="J78" i="5" s="1"/>
  <c r="E78" i="5"/>
  <c r="AT77" i="5"/>
  <c r="AP77" i="5"/>
  <c r="AA77" i="5"/>
  <c r="T77" i="5"/>
  <c r="J77" i="5"/>
  <c r="H77" i="5"/>
  <c r="I77" i="5" s="1"/>
  <c r="E77" i="5"/>
  <c r="AT76" i="5"/>
  <c r="AS76" i="5"/>
  <c r="AR76" i="5"/>
  <c r="AP76" i="5"/>
  <c r="AA76" i="5"/>
  <c r="J76" i="5"/>
  <c r="H76" i="5"/>
  <c r="I76" i="5" s="1"/>
  <c r="E76" i="5"/>
  <c r="H75" i="5" s="1"/>
  <c r="I75" i="5" s="1"/>
  <c r="J75" i="5" s="1"/>
  <c r="AT75" i="5"/>
  <c r="AP75" i="5"/>
  <c r="AA75" i="5"/>
  <c r="T75" i="5"/>
  <c r="K75" i="5"/>
  <c r="L75" i="5" s="1"/>
  <c r="E75" i="5"/>
  <c r="B75" i="5"/>
  <c r="AS80" i="5" s="1"/>
  <c r="AT74" i="5"/>
  <c r="AR74" i="5"/>
  <c r="AP74" i="5"/>
  <c r="AA74" i="5"/>
  <c r="H74" i="5"/>
  <c r="I74" i="5" s="1"/>
  <c r="J74" i="5" s="1"/>
  <c r="E74" i="5"/>
  <c r="H73" i="5" s="1"/>
  <c r="I73" i="5" s="1"/>
  <c r="J73" i="5" s="1"/>
  <c r="B74" i="5"/>
  <c r="T74" i="5" s="1"/>
  <c r="AT73" i="5"/>
  <c r="AS73" i="5"/>
  <c r="AP73" i="5"/>
  <c r="AA73" i="5"/>
  <c r="B73" i="5"/>
  <c r="AR84" i="5" s="1"/>
  <c r="E70" i="5"/>
  <c r="H69" i="5" s="1"/>
  <c r="I69" i="5" s="1"/>
  <c r="J69" i="5" s="1"/>
  <c r="AT69" i="5"/>
  <c r="AP69" i="5"/>
  <c r="AA69" i="5"/>
  <c r="K69" i="5"/>
  <c r="L69" i="5" s="1"/>
  <c r="E69" i="5"/>
  <c r="AT68" i="5"/>
  <c r="AP68" i="5"/>
  <c r="AA68" i="5"/>
  <c r="T68" i="5"/>
  <c r="H68" i="5"/>
  <c r="I68" i="5" s="1"/>
  <c r="J68" i="5" s="1"/>
  <c r="E68" i="5"/>
  <c r="H67" i="5" s="1"/>
  <c r="I67" i="5" s="1"/>
  <c r="J67" i="5" s="1"/>
  <c r="AT67" i="5"/>
  <c r="AR67" i="5"/>
  <c r="AP67" i="5"/>
  <c r="AA67" i="5"/>
  <c r="K67" i="5"/>
  <c r="E67" i="5"/>
  <c r="AT66" i="5"/>
  <c r="AS66" i="5"/>
  <c r="AP66" i="5"/>
  <c r="AA66" i="5"/>
  <c r="K66" i="5"/>
  <c r="I66" i="5"/>
  <c r="J66" i="5" s="1"/>
  <c r="H66" i="5"/>
  <c r="E66" i="5"/>
  <c r="H65" i="5" s="1"/>
  <c r="I65" i="5" s="1"/>
  <c r="J65" i="5" s="1"/>
  <c r="AT65" i="5"/>
  <c r="AP65" i="5"/>
  <c r="AA65" i="5"/>
  <c r="E65" i="5"/>
  <c r="AT64" i="5"/>
  <c r="AR64" i="5"/>
  <c r="AP64" i="5"/>
  <c r="AA64" i="5"/>
  <c r="I64" i="5"/>
  <c r="J64" i="5" s="1"/>
  <c r="H64" i="5"/>
  <c r="E64" i="5"/>
  <c r="H63" i="5" s="1"/>
  <c r="I63" i="5" s="1"/>
  <c r="J63" i="5" s="1"/>
  <c r="AT63" i="5"/>
  <c r="AR63" i="5"/>
  <c r="AP63" i="5"/>
  <c r="AA63" i="5"/>
  <c r="K63" i="5"/>
  <c r="E63" i="5"/>
  <c r="H62" i="5" s="1"/>
  <c r="I62" i="5" s="1"/>
  <c r="J62" i="5" s="1"/>
  <c r="AT62" i="5"/>
  <c r="AS62" i="5"/>
  <c r="AP62" i="5"/>
  <c r="AA62" i="5"/>
  <c r="L62" i="5"/>
  <c r="E62" i="5"/>
  <c r="AT61" i="5"/>
  <c r="AP61" i="5"/>
  <c r="AA61" i="5"/>
  <c r="H61" i="5"/>
  <c r="I61" i="5" s="1"/>
  <c r="J61" i="5" s="1"/>
  <c r="E61" i="5"/>
  <c r="AT60" i="5"/>
  <c r="AS60" i="5"/>
  <c r="AP60" i="5"/>
  <c r="AA60" i="5"/>
  <c r="T60" i="5"/>
  <c r="H60" i="5"/>
  <c r="I60" i="5" s="1"/>
  <c r="J60" i="5" s="1"/>
  <c r="E60" i="5"/>
  <c r="B60" i="5"/>
  <c r="AS69" i="5" s="1"/>
  <c r="AT59" i="5"/>
  <c r="AS59" i="5"/>
  <c r="AR59" i="5"/>
  <c r="AP59" i="5"/>
  <c r="AA59" i="5"/>
  <c r="I59" i="5"/>
  <c r="J59" i="5" s="1"/>
  <c r="H59" i="5"/>
  <c r="E59" i="5"/>
  <c r="H58" i="5" s="1"/>
  <c r="I58" i="5" s="1"/>
  <c r="J58" i="5" s="1"/>
  <c r="B59" i="5"/>
  <c r="AT58" i="5"/>
  <c r="AS58" i="5"/>
  <c r="AP58" i="5"/>
  <c r="AA58" i="5"/>
  <c r="T58" i="5"/>
  <c r="K58" i="5"/>
  <c r="L58" i="5" s="1"/>
  <c r="B58" i="5"/>
  <c r="K62" i="5" s="1"/>
  <c r="E54" i="5"/>
  <c r="AT53" i="5"/>
  <c r="AP53" i="5"/>
  <c r="AG53" i="5"/>
  <c r="AA53" i="5"/>
  <c r="T53" i="5"/>
  <c r="H53" i="5"/>
  <c r="I53" i="5" s="1"/>
  <c r="J53" i="5" s="1"/>
  <c r="E53" i="5"/>
  <c r="AT52" i="5"/>
  <c r="AP52" i="5"/>
  <c r="AG52" i="5"/>
  <c r="AA52" i="5"/>
  <c r="T52" i="5"/>
  <c r="I52" i="5"/>
  <c r="J52" i="5" s="1"/>
  <c r="H52" i="5"/>
  <c r="E52" i="5"/>
  <c r="AT51" i="5"/>
  <c r="AP51" i="5"/>
  <c r="AG51" i="5"/>
  <c r="AA51" i="5"/>
  <c r="T51" i="5"/>
  <c r="J51" i="5"/>
  <c r="I51" i="5"/>
  <c r="H51" i="5"/>
  <c r="E51" i="5"/>
  <c r="H50" i="5" s="1"/>
  <c r="I50" i="5" s="1"/>
  <c r="J50" i="5" s="1"/>
  <c r="AT50" i="5"/>
  <c r="AP50" i="5"/>
  <c r="AG50" i="5"/>
  <c r="AA50" i="5"/>
  <c r="T50" i="5"/>
  <c r="E50" i="5"/>
  <c r="AT49" i="5"/>
  <c r="AS49" i="5"/>
  <c r="AP49" i="5"/>
  <c r="AG49" i="5"/>
  <c r="AA49" i="5"/>
  <c r="T49" i="5"/>
  <c r="H49" i="5"/>
  <c r="I49" i="5" s="1"/>
  <c r="J49" i="5" s="1"/>
  <c r="E49" i="5"/>
  <c r="AT48" i="5"/>
  <c r="AS48" i="5"/>
  <c r="AP48" i="5"/>
  <c r="AG48" i="5"/>
  <c r="AA48" i="5"/>
  <c r="T48" i="5"/>
  <c r="I48" i="5"/>
  <c r="J48" i="5" s="1"/>
  <c r="H48" i="5"/>
  <c r="E48" i="5"/>
  <c r="AT47" i="5"/>
  <c r="AS47" i="5"/>
  <c r="AP47" i="5"/>
  <c r="AG47" i="5"/>
  <c r="AA47" i="5"/>
  <c r="T47" i="5"/>
  <c r="I47" i="5"/>
  <c r="J47" i="5" s="1"/>
  <c r="H47" i="5"/>
  <c r="E47" i="5"/>
  <c r="AT46" i="5"/>
  <c r="AP46" i="5"/>
  <c r="AG46" i="5"/>
  <c r="AA46" i="5"/>
  <c r="T46" i="5"/>
  <c r="H46" i="5"/>
  <c r="I46" i="5" s="1"/>
  <c r="J46" i="5" s="1"/>
  <c r="E46" i="5"/>
  <c r="AT45" i="5"/>
  <c r="AS45" i="5"/>
  <c r="AP45" i="5"/>
  <c r="AG45" i="5"/>
  <c r="AA45" i="5"/>
  <c r="T45" i="5"/>
  <c r="I45" i="5"/>
  <c r="J45" i="5" s="1"/>
  <c r="H45" i="5"/>
  <c r="E45" i="5"/>
  <c r="AT44" i="5"/>
  <c r="AS44" i="5"/>
  <c r="AP44" i="5"/>
  <c r="AG44" i="5"/>
  <c r="AA44" i="5"/>
  <c r="T44" i="5"/>
  <c r="K44" i="5"/>
  <c r="L44" i="5" s="1"/>
  <c r="I44" i="5"/>
  <c r="J44" i="5" s="1"/>
  <c r="H44" i="5"/>
  <c r="E44" i="5"/>
  <c r="B44" i="5"/>
  <c r="AS46" i="5" s="1"/>
  <c r="AT43" i="5"/>
  <c r="AS43" i="5"/>
  <c r="AP43" i="5"/>
  <c r="AG43" i="5"/>
  <c r="AA43" i="5"/>
  <c r="T43" i="5"/>
  <c r="H43" i="5"/>
  <c r="I43" i="5" s="1"/>
  <c r="J43" i="5" s="1"/>
  <c r="E43" i="5"/>
  <c r="H42" i="5" s="1"/>
  <c r="I42" i="5" s="1"/>
  <c r="J42" i="5" s="1"/>
  <c r="B43" i="5"/>
  <c r="AT42" i="5"/>
  <c r="AS42" i="5"/>
  <c r="AP42" i="5"/>
  <c r="AG42" i="5"/>
  <c r="AA42" i="5"/>
  <c r="T42" i="5"/>
  <c r="B42" i="5"/>
  <c r="E38" i="5"/>
  <c r="AT37" i="5"/>
  <c r="AP37" i="5"/>
  <c r="AA37" i="5"/>
  <c r="K37" i="5"/>
  <c r="L37" i="5" s="1"/>
  <c r="I37" i="5"/>
  <c r="J37" i="5" s="1"/>
  <c r="H37" i="5"/>
  <c r="E37" i="5"/>
  <c r="AT36" i="5"/>
  <c r="AR36" i="5"/>
  <c r="AP36" i="5"/>
  <c r="AA36" i="5"/>
  <c r="K36" i="5"/>
  <c r="I36" i="5"/>
  <c r="J36" i="5" s="1"/>
  <c r="H36" i="5"/>
  <c r="E36" i="5"/>
  <c r="AT35" i="5"/>
  <c r="AR35" i="5"/>
  <c r="AP35" i="5"/>
  <c r="AA35" i="5"/>
  <c r="I35" i="5"/>
  <c r="J35" i="5" s="1"/>
  <c r="H35" i="5"/>
  <c r="E35" i="5"/>
  <c r="AT34" i="5"/>
  <c r="AS34" i="5"/>
  <c r="AR34" i="5"/>
  <c r="AP34" i="5"/>
  <c r="AA34" i="5"/>
  <c r="K34" i="5"/>
  <c r="H34" i="5"/>
  <c r="I34" i="5" s="1"/>
  <c r="J34" i="5" s="1"/>
  <c r="E34" i="5"/>
  <c r="H33" i="5" s="1"/>
  <c r="I33" i="5" s="1"/>
  <c r="J33" i="5" s="1"/>
  <c r="AT33" i="5"/>
  <c r="AR33" i="5"/>
  <c r="AP33" i="5"/>
  <c r="AA33" i="5"/>
  <c r="K33" i="5"/>
  <c r="E33" i="5"/>
  <c r="AT32" i="5"/>
  <c r="AP32" i="5"/>
  <c r="AA32" i="5"/>
  <c r="T32" i="5"/>
  <c r="K32" i="5"/>
  <c r="I32" i="5"/>
  <c r="J32" i="5" s="1"/>
  <c r="H32" i="5"/>
  <c r="E32" i="5"/>
  <c r="AT31" i="5"/>
  <c r="AR31" i="5"/>
  <c r="AP31" i="5"/>
  <c r="AA31" i="5"/>
  <c r="I31" i="5"/>
  <c r="J31" i="5" s="1"/>
  <c r="H31" i="5"/>
  <c r="E31" i="5"/>
  <c r="AT30" i="5"/>
  <c r="AS30" i="5"/>
  <c r="AR30" i="5"/>
  <c r="AP30" i="5"/>
  <c r="AA30" i="5"/>
  <c r="K30" i="5"/>
  <c r="L30" i="5" s="1"/>
  <c r="I30" i="5"/>
  <c r="J30" i="5" s="1"/>
  <c r="H30" i="5"/>
  <c r="E30" i="5"/>
  <c r="H29" i="5" s="1"/>
  <c r="I29" i="5" s="1"/>
  <c r="J29" i="5" s="1"/>
  <c r="AT29" i="5"/>
  <c r="AR29" i="5"/>
  <c r="AP29" i="5"/>
  <c r="AA29" i="5"/>
  <c r="K29" i="5"/>
  <c r="E29" i="5"/>
  <c r="H28" i="5" s="1"/>
  <c r="I28" i="5" s="1"/>
  <c r="J28" i="5" s="1"/>
  <c r="AT28" i="5"/>
  <c r="AR28" i="5"/>
  <c r="AP28" i="5"/>
  <c r="AA28" i="5"/>
  <c r="K28" i="5"/>
  <c r="L28" i="5" s="1"/>
  <c r="E28" i="5"/>
  <c r="B28" i="5"/>
  <c r="AS29" i="5" s="1"/>
  <c r="AT27" i="5"/>
  <c r="AS27" i="5"/>
  <c r="AR27" i="5"/>
  <c r="AP27" i="5"/>
  <c r="AA27" i="5"/>
  <c r="K27" i="5"/>
  <c r="L27" i="5" s="1"/>
  <c r="H27" i="5"/>
  <c r="I27" i="5" s="1"/>
  <c r="J27" i="5" s="1"/>
  <c r="E27" i="5"/>
  <c r="B27" i="5"/>
  <c r="AT26" i="5"/>
  <c r="AP26" i="5"/>
  <c r="AA26" i="5"/>
  <c r="K26" i="5"/>
  <c r="L26" i="5" s="1"/>
  <c r="R26" i="5" s="1"/>
  <c r="I26" i="5"/>
  <c r="J26" i="5" s="1"/>
  <c r="H26" i="5"/>
  <c r="B26" i="5"/>
  <c r="K35" i="5" s="1"/>
  <c r="L35" i="5" s="1"/>
  <c r="E148" i="4"/>
  <c r="AW147" i="4"/>
  <c r="AV147" i="4"/>
  <c r="AS147" i="4"/>
  <c r="AG147" i="4"/>
  <c r="H147" i="4"/>
  <c r="I147" i="4" s="1"/>
  <c r="J147" i="4" s="1"/>
  <c r="E147" i="4"/>
  <c r="AW146" i="4"/>
  <c r="AU146" i="4"/>
  <c r="AS146" i="4"/>
  <c r="AG146" i="4"/>
  <c r="J146" i="4"/>
  <c r="H146" i="4"/>
  <c r="I146" i="4" s="1"/>
  <c r="E146" i="4"/>
  <c r="H145" i="4" s="1"/>
  <c r="I145" i="4" s="1"/>
  <c r="J145" i="4" s="1"/>
  <c r="AW145" i="4"/>
  <c r="AS145" i="4"/>
  <c r="AG145" i="4"/>
  <c r="E145" i="4"/>
  <c r="H144" i="4" s="1"/>
  <c r="I144" i="4" s="1"/>
  <c r="J144" i="4" s="1"/>
  <c r="AW144" i="4"/>
  <c r="AS144" i="4"/>
  <c r="AG144" i="4"/>
  <c r="T144" i="4"/>
  <c r="E144" i="4"/>
  <c r="AW143" i="4"/>
  <c r="AS143" i="4"/>
  <c r="AG143" i="4"/>
  <c r="I143" i="4"/>
  <c r="J143" i="4" s="1"/>
  <c r="H143" i="4"/>
  <c r="E143" i="4"/>
  <c r="AW142" i="4"/>
  <c r="AV142" i="4"/>
  <c r="AS142" i="4"/>
  <c r="AG142" i="4"/>
  <c r="T142" i="4"/>
  <c r="H142" i="4"/>
  <c r="I142" i="4" s="1"/>
  <c r="J142" i="4" s="1"/>
  <c r="E142" i="4"/>
  <c r="H141" i="4" s="1"/>
  <c r="I141" i="4" s="1"/>
  <c r="J141" i="4" s="1"/>
  <c r="AW141" i="4"/>
  <c r="AS141" i="4"/>
  <c r="AG141" i="4"/>
  <c r="T141" i="4"/>
  <c r="E141" i="4"/>
  <c r="H140" i="4" s="1"/>
  <c r="I140" i="4" s="1"/>
  <c r="J140" i="4" s="1"/>
  <c r="AW140" i="4"/>
  <c r="AS140" i="4"/>
  <c r="AG140" i="4"/>
  <c r="T140" i="4"/>
  <c r="E140" i="4"/>
  <c r="H139" i="4" s="1"/>
  <c r="I139" i="4" s="1"/>
  <c r="J139" i="4" s="1"/>
  <c r="AW139" i="4"/>
  <c r="AU139" i="4"/>
  <c r="AS139" i="4"/>
  <c r="AG139" i="4"/>
  <c r="E139" i="4"/>
  <c r="H138" i="4" s="1"/>
  <c r="I138" i="4" s="1"/>
  <c r="J138" i="4" s="1"/>
  <c r="AW138" i="4"/>
  <c r="AS138" i="4"/>
  <c r="AG138" i="4"/>
  <c r="T138" i="4"/>
  <c r="K138" i="4"/>
  <c r="L138" i="4" s="1"/>
  <c r="E138" i="4"/>
  <c r="B138" i="4"/>
  <c r="AV144" i="4" s="1"/>
  <c r="AW137" i="4"/>
  <c r="AV137" i="4"/>
  <c r="AU137" i="4"/>
  <c r="AS137" i="4"/>
  <c r="AG137" i="4"/>
  <c r="T137" i="4"/>
  <c r="H137" i="4"/>
  <c r="I137" i="4" s="1"/>
  <c r="J137" i="4" s="1"/>
  <c r="E137" i="4"/>
  <c r="B137" i="4"/>
  <c r="T146" i="4" s="1"/>
  <c r="AW136" i="4"/>
  <c r="AV136" i="4"/>
  <c r="AS136" i="4"/>
  <c r="AG136" i="4"/>
  <c r="H136" i="4"/>
  <c r="I136" i="4" s="1"/>
  <c r="J136" i="4" s="1"/>
  <c r="B136" i="4"/>
  <c r="AU145" i="4" s="1"/>
  <c r="E133" i="4"/>
  <c r="H132" i="4" s="1"/>
  <c r="I132" i="4" s="1"/>
  <c r="J132" i="4" s="1"/>
  <c r="AZ132" i="4"/>
  <c r="AW132" i="4"/>
  <c r="AS132" i="4"/>
  <c r="AG132" i="4"/>
  <c r="E132" i="4"/>
  <c r="AZ131" i="4"/>
  <c r="AW131" i="4"/>
  <c r="AS131" i="4"/>
  <c r="AG131" i="4"/>
  <c r="T131" i="4"/>
  <c r="H131" i="4"/>
  <c r="I131" i="4" s="1"/>
  <c r="J131" i="4" s="1"/>
  <c r="E131" i="4"/>
  <c r="H130" i="4" s="1"/>
  <c r="AZ130" i="4"/>
  <c r="AW130" i="4"/>
  <c r="AS130" i="4"/>
  <c r="AG130" i="4"/>
  <c r="T130" i="4"/>
  <c r="K130" i="4"/>
  <c r="L130" i="4" s="1"/>
  <c r="I130" i="4"/>
  <c r="J130" i="4" s="1"/>
  <c r="E130" i="4"/>
  <c r="AZ129" i="4"/>
  <c r="AW129" i="4"/>
  <c r="AS129" i="4"/>
  <c r="AG129" i="4"/>
  <c r="H129" i="4"/>
  <c r="I129" i="4" s="1"/>
  <c r="J129" i="4" s="1"/>
  <c r="E129" i="4"/>
  <c r="AZ128" i="4"/>
  <c r="AW128" i="4"/>
  <c r="AU128" i="4"/>
  <c r="AS128" i="4"/>
  <c r="AG128" i="4"/>
  <c r="J128" i="4"/>
  <c r="I128" i="4"/>
  <c r="H128" i="4"/>
  <c r="E128" i="4"/>
  <c r="H127" i="4" s="1"/>
  <c r="I127" i="4" s="1"/>
  <c r="J127" i="4" s="1"/>
  <c r="AZ127" i="4"/>
  <c r="AW127" i="4"/>
  <c r="AS127" i="4"/>
  <c r="AG127" i="4"/>
  <c r="K127" i="4"/>
  <c r="L127" i="4" s="1"/>
  <c r="R127" i="4" s="1"/>
  <c r="E127" i="4"/>
  <c r="H126" i="4" s="1"/>
  <c r="I126" i="4" s="1"/>
  <c r="J126" i="4" s="1"/>
  <c r="AZ126" i="4"/>
  <c r="AW126" i="4"/>
  <c r="AS126" i="4"/>
  <c r="AG126" i="4"/>
  <c r="E126" i="4"/>
  <c r="AZ125" i="4"/>
  <c r="AW125" i="4"/>
  <c r="AU125" i="4"/>
  <c r="AS125" i="4"/>
  <c r="AG125" i="4"/>
  <c r="H125" i="4"/>
  <c r="I125" i="4" s="1"/>
  <c r="J125" i="4" s="1"/>
  <c r="E125" i="4"/>
  <c r="AZ124" i="4"/>
  <c r="AW124" i="4"/>
  <c r="AS124" i="4"/>
  <c r="AG124" i="4"/>
  <c r="H124" i="4"/>
  <c r="I124" i="4" s="1"/>
  <c r="J124" i="4" s="1"/>
  <c r="E124" i="4"/>
  <c r="H123" i="4" s="1"/>
  <c r="I123" i="4" s="1"/>
  <c r="J123" i="4" s="1"/>
  <c r="AZ123" i="4"/>
  <c r="AW123" i="4"/>
  <c r="AS123" i="4"/>
  <c r="AG123" i="4"/>
  <c r="E123" i="4"/>
  <c r="B123" i="4"/>
  <c r="AZ122" i="4"/>
  <c r="AW122" i="4"/>
  <c r="AS122" i="4"/>
  <c r="AG122" i="4"/>
  <c r="K122" i="4"/>
  <c r="L122" i="4" s="1"/>
  <c r="I122" i="4"/>
  <c r="J122" i="4" s="1"/>
  <c r="H122" i="4"/>
  <c r="E122" i="4"/>
  <c r="B122" i="4"/>
  <c r="T125" i="4" s="1"/>
  <c r="AZ121" i="4"/>
  <c r="AW121" i="4"/>
  <c r="AS121" i="4"/>
  <c r="AG121" i="4"/>
  <c r="T121" i="4"/>
  <c r="H121" i="4"/>
  <c r="I121" i="4" s="1"/>
  <c r="J121" i="4" s="1"/>
  <c r="B121" i="4"/>
  <c r="AU132" i="4" s="1"/>
  <c r="E117" i="4"/>
  <c r="AW116" i="4"/>
  <c r="AV116" i="4"/>
  <c r="AS116" i="4"/>
  <c r="AG116" i="4"/>
  <c r="J116" i="4"/>
  <c r="H116" i="4"/>
  <c r="I116" i="4" s="1"/>
  <c r="E116" i="4"/>
  <c r="AW115" i="4"/>
  <c r="AS115" i="4"/>
  <c r="AG115" i="4"/>
  <c r="H115" i="4"/>
  <c r="I115" i="4" s="1"/>
  <c r="J115" i="4" s="1"/>
  <c r="E115" i="4"/>
  <c r="H114" i="4" s="1"/>
  <c r="I114" i="4" s="1"/>
  <c r="J114" i="4" s="1"/>
  <c r="AW114" i="4"/>
  <c r="AS114" i="4"/>
  <c r="AG114" i="4"/>
  <c r="E114" i="4"/>
  <c r="H113" i="4" s="1"/>
  <c r="I113" i="4" s="1"/>
  <c r="J113" i="4" s="1"/>
  <c r="AW113" i="4"/>
  <c r="AU113" i="4"/>
  <c r="AS113" i="4"/>
  <c r="AG113" i="4"/>
  <c r="E113" i="4"/>
  <c r="H112" i="4" s="1"/>
  <c r="I112" i="4" s="1"/>
  <c r="J112" i="4" s="1"/>
  <c r="AW112" i="4"/>
  <c r="AS112" i="4"/>
  <c r="AG112" i="4"/>
  <c r="T112" i="4"/>
  <c r="K112" i="4"/>
  <c r="L112" i="4" s="1"/>
  <c r="E112" i="4"/>
  <c r="AW111" i="4"/>
  <c r="AS111" i="4"/>
  <c r="AG111" i="4"/>
  <c r="T111" i="4"/>
  <c r="H111" i="4"/>
  <c r="I111" i="4" s="1"/>
  <c r="J111" i="4" s="1"/>
  <c r="E111" i="4"/>
  <c r="H110" i="4" s="1"/>
  <c r="I110" i="4" s="1"/>
  <c r="J110" i="4" s="1"/>
  <c r="AW110" i="4"/>
  <c r="AS110" i="4"/>
  <c r="AG110" i="4"/>
  <c r="E110" i="4"/>
  <c r="AW109" i="4"/>
  <c r="AU109" i="4"/>
  <c r="AS109" i="4"/>
  <c r="AG109" i="4"/>
  <c r="T109" i="4"/>
  <c r="K109" i="4"/>
  <c r="L109" i="4" s="1"/>
  <c r="H109" i="4"/>
  <c r="I109" i="4" s="1"/>
  <c r="J109" i="4" s="1"/>
  <c r="E109" i="4"/>
  <c r="AW108" i="4"/>
  <c r="AV108" i="4"/>
  <c r="AU108" i="4"/>
  <c r="AS108" i="4"/>
  <c r="AG108" i="4"/>
  <c r="J108" i="4"/>
  <c r="H108" i="4"/>
  <c r="I108" i="4" s="1"/>
  <c r="E108" i="4"/>
  <c r="AW107" i="4"/>
  <c r="AV107" i="4"/>
  <c r="AU107" i="4"/>
  <c r="AS107" i="4"/>
  <c r="AG107" i="4"/>
  <c r="T107" i="4"/>
  <c r="R107" i="4"/>
  <c r="K107" i="4"/>
  <c r="L107" i="4" s="1"/>
  <c r="H107" i="4"/>
  <c r="I107" i="4" s="1"/>
  <c r="J107" i="4" s="1"/>
  <c r="E107" i="4"/>
  <c r="B107" i="4"/>
  <c r="AV111" i="4" s="1"/>
  <c r="AW106" i="4"/>
  <c r="AV106" i="4"/>
  <c r="AU106" i="4"/>
  <c r="AS106" i="4"/>
  <c r="AG106" i="4"/>
  <c r="H106" i="4"/>
  <c r="I106" i="4" s="1"/>
  <c r="J106" i="4" s="1"/>
  <c r="E106" i="4"/>
  <c r="B106" i="4"/>
  <c r="T116" i="4" s="1"/>
  <c r="AW105" i="4"/>
  <c r="AV105" i="4"/>
  <c r="AS105" i="4"/>
  <c r="AG105" i="4"/>
  <c r="T105" i="4"/>
  <c r="H105" i="4"/>
  <c r="I105" i="4" s="1"/>
  <c r="J105" i="4" s="1"/>
  <c r="B105" i="4"/>
  <c r="AU115" i="4" s="1"/>
  <c r="E101" i="4"/>
  <c r="H100" i="4" s="1"/>
  <c r="I100" i="4" s="1"/>
  <c r="J100" i="4" s="1"/>
  <c r="AM100" i="4"/>
  <c r="AK100" i="4"/>
  <c r="E100" i="4"/>
  <c r="AM99" i="4"/>
  <c r="H99" i="4"/>
  <c r="I99" i="4" s="1"/>
  <c r="J99" i="4" s="1"/>
  <c r="E99" i="4"/>
  <c r="H98" i="4" s="1"/>
  <c r="I98" i="4" s="1"/>
  <c r="J98" i="4" s="1"/>
  <c r="AM98" i="4"/>
  <c r="AL98" i="4"/>
  <c r="K98" i="4"/>
  <c r="L98" i="4" s="1"/>
  <c r="E98" i="4"/>
  <c r="AM97" i="4"/>
  <c r="AK97" i="4"/>
  <c r="H97" i="4"/>
  <c r="I97" i="4" s="1"/>
  <c r="J97" i="4" s="1"/>
  <c r="E97" i="4"/>
  <c r="H96" i="4" s="1"/>
  <c r="I96" i="4" s="1"/>
  <c r="J96" i="4" s="1"/>
  <c r="AM96" i="4"/>
  <c r="AK96" i="4"/>
  <c r="T96" i="4"/>
  <c r="E96" i="4"/>
  <c r="H95" i="4" s="1"/>
  <c r="I95" i="4" s="1"/>
  <c r="J95" i="4" s="1"/>
  <c r="AM95" i="4"/>
  <c r="T95" i="4"/>
  <c r="E95" i="4"/>
  <c r="H94" i="4" s="1"/>
  <c r="AM94" i="4"/>
  <c r="T94" i="4"/>
  <c r="K94" i="4"/>
  <c r="L94" i="4" s="1"/>
  <c r="I94" i="4"/>
  <c r="J94" i="4" s="1"/>
  <c r="E94" i="4"/>
  <c r="H93" i="4" s="1"/>
  <c r="I93" i="4" s="1"/>
  <c r="J93" i="4" s="1"/>
  <c r="AM93" i="4"/>
  <c r="AK93" i="4"/>
  <c r="E93" i="4"/>
  <c r="AM92" i="4"/>
  <c r="T92" i="4"/>
  <c r="R92" i="4"/>
  <c r="K92" i="4"/>
  <c r="L92" i="4" s="1"/>
  <c r="H92" i="4"/>
  <c r="I92" i="4" s="1"/>
  <c r="J92" i="4" s="1"/>
  <c r="E92" i="4"/>
  <c r="H91" i="4" s="1"/>
  <c r="I91" i="4" s="1"/>
  <c r="J91" i="4" s="1"/>
  <c r="AM91" i="4"/>
  <c r="AK91" i="4"/>
  <c r="T91" i="4"/>
  <c r="R91" i="4"/>
  <c r="K91" i="4"/>
  <c r="L91" i="4" s="1"/>
  <c r="E91" i="4"/>
  <c r="B91" i="4"/>
  <c r="AL93" i="4" s="1"/>
  <c r="AM90" i="4"/>
  <c r="AK90" i="4"/>
  <c r="H90" i="4"/>
  <c r="I90" i="4" s="1"/>
  <c r="J90" i="4" s="1"/>
  <c r="E90" i="4"/>
  <c r="B90" i="4"/>
  <c r="T93" i="4" s="1"/>
  <c r="AM89" i="4"/>
  <c r="AL89" i="4"/>
  <c r="K89" i="4"/>
  <c r="L89" i="4" s="1"/>
  <c r="H89" i="4"/>
  <c r="I89" i="4" s="1"/>
  <c r="J89" i="4" s="1"/>
  <c r="B89" i="4"/>
  <c r="K97" i="4" s="1"/>
  <c r="L97" i="4" s="1"/>
  <c r="E85" i="4"/>
  <c r="H84" i="4" s="1"/>
  <c r="I84" i="4" s="1"/>
  <c r="J84" i="4" s="1"/>
  <c r="AT84" i="4"/>
  <c r="AP84" i="4"/>
  <c r="AA84" i="4"/>
  <c r="E84" i="4"/>
  <c r="H83" i="4" s="1"/>
  <c r="I83" i="4" s="1"/>
  <c r="J83" i="4" s="1"/>
  <c r="AT83" i="4"/>
  <c r="AP83" i="4"/>
  <c r="AA83" i="4"/>
  <c r="T83" i="4"/>
  <c r="E83" i="4"/>
  <c r="H82" i="4" s="1"/>
  <c r="I82" i="4" s="1"/>
  <c r="J82" i="4" s="1"/>
  <c r="AT82" i="4"/>
  <c r="AR82" i="4"/>
  <c r="AP82" i="4"/>
  <c r="AA82" i="4"/>
  <c r="E82" i="4"/>
  <c r="H81" i="4" s="1"/>
  <c r="AT81" i="4"/>
  <c r="AP81" i="4"/>
  <c r="AA81" i="4"/>
  <c r="T81" i="4"/>
  <c r="K81" i="4"/>
  <c r="L81" i="4" s="1"/>
  <c r="I81" i="4"/>
  <c r="J81" i="4" s="1"/>
  <c r="E81" i="4"/>
  <c r="AT80" i="4"/>
  <c r="AP80" i="4"/>
  <c r="AA80" i="4"/>
  <c r="T80" i="4"/>
  <c r="H80" i="4"/>
  <c r="I80" i="4" s="1"/>
  <c r="J80" i="4" s="1"/>
  <c r="E80" i="4"/>
  <c r="H79" i="4" s="1"/>
  <c r="I79" i="4" s="1"/>
  <c r="J79" i="4" s="1"/>
  <c r="AT79" i="4"/>
  <c r="AP79" i="4"/>
  <c r="AA79" i="4"/>
  <c r="E79" i="4"/>
  <c r="H78" i="4" s="1"/>
  <c r="I78" i="4" s="1"/>
  <c r="J78" i="4" s="1"/>
  <c r="AT78" i="4"/>
  <c r="AR78" i="4"/>
  <c r="AP78" i="4"/>
  <c r="AA78" i="4"/>
  <c r="T78" i="4"/>
  <c r="E78" i="4"/>
  <c r="H77" i="4" s="1"/>
  <c r="I77" i="4" s="1"/>
  <c r="AT77" i="4"/>
  <c r="AP77" i="4"/>
  <c r="AA77" i="4"/>
  <c r="T77" i="4"/>
  <c r="J77" i="4"/>
  <c r="E77" i="4"/>
  <c r="AT76" i="4"/>
  <c r="AS76" i="4"/>
  <c r="AR76" i="4"/>
  <c r="AP76" i="4"/>
  <c r="AA76" i="4"/>
  <c r="H76" i="4"/>
  <c r="I76" i="4" s="1"/>
  <c r="J76" i="4" s="1"/>
  <c r="E76" i="4"/>
  <c r="H75" i="4" s="1"/>
  <c r="I75" i="4" s="1"/>
  <c r="J75" i="4" s="1"/>
  <c r="AT75" i="4"/>
  <c r="AS75" i="4"/>
  <c r="AR75" i="4"/>
  <c r="AP75" i="4"/>
  <c r="AA75" i="4"/>
  <c r="T75" i="4"/>
  <c r="K75" i="4"/>
  <c r="L75" i="4" s="1"/>
  <c r="E75" i="4"/>
  <c r="H74" i="4" s="1"/>
  <c r="I74" i="4" s="1"/>
  <c r="J74" i="4" s="1"/>
  <c r="B75" i="4"/>
  <c r="AS80" i="4" s="1"/>
  <c r="AT74" i="4"/>
  <c r="AR74" i="4"/>
  <c r="AP74" i="4"/>
  <c r="AA74" i="4"/>
  <c r="T74" i="4"/>
  <c r="E74" i="4"/>
  <c r="H73" i="4" s="1"/>
  <c r="I73" i="4" s="1"/>
  <c r="J73" i="4" s="1"/>
  <c r="B74" i="4"/>
  <c r="T84" i="4" s="1"/>
  <c r="AT73" i="4"/>
  <c r="AP73" i="4"/>
  <c r="AA73" i="4"/>
  <c r="T73" i="4"/>
  <c r="B73" i="4"/>
  <c r="AR84" i="4" s="1"/>
  <c r="E70" i="4"/>
  <c r="H69" i="4" s="1"/>
  <c r="I69" i="4" s="1"/>
  <c r="J69" i="4" s="1"/>
  <c r="AT69" i="4"/>
  <c r="AP69" i="4"/>
  <c r="AA69" i="4"/>
  <c r="T69" i="4"/>
  <c r="E69" i="4"/>
  <c r="H68" i="4" s="1"/>
  <c r="AT68" i="4"/>
  <c r="AS68" i="4"/>
  <c r="AP68" i="4"/>
  <c r="AA68" i="4"/>
  <c r="I68" i="4"/>
  <c r="J68" i="4" s="1"/>
  <c r="E68" i="4"/>
  <c r="H67" i="4" s="1"/>
  <c r="I67" i="4" s="1"/>
  <c r="J67" i="4" s="1"/>
  <c r="AT67" i="4"/>
  <c r="AP67" i="4"/>
  <c r="AA67" i="4"/>
  <c r="K67" i="4"/>
  <c r="L67" i="4" s="1"/>
  <c r="E67" i="4"/>
  <c r="AT66" i="4"/>
  <c r="AS66" i="4"/>
  <c r="AP66" i="4"/>
  <c r="AA66" i="4"/>
  <c r="H66" i="4"/>
  <c r="I66" i="4" s="1"/>
  <c r="J66" i="4" s="1"/>
  <c r="E66" i="4"/>
  <c r="AT65" i="4"/>
  <c r="AS65" i="4"/>
  <c r="AP65" i="4"/>
  <c r="AA65" i="4"/>
  <c r="H65" i="4"/>
  <c r="I65" i="4" s="1"/>
  <c r="J65" i="4" s="1"/>
  <c r="E65" i="4"/>
  <c r="H64" i="4" s="1"/>
  <c r="I64" i="4" s="1"/>
  <c r="J64" i="4" s="1"/>
  <c r="AT64" i="4"/>
  <c r="AR64" i="4"/>
  <c r="AP64" i="4"/>
  <c r="AA64" i="4"/>
  <c r="E64" i="4"/>
  <c r="H63" i="4" s="1"/>
  <c r="I63" i="4" s="1"/>
  <c r="J63" i="4" s="1"/>
  <c r="AT63" i="4"/>
  <c r="AP63" i="4"/>
  <c r="AA63" i="4"/>
  <c r="K63" i="4"/>
  <c r="L63" i="4" s="1"/>
  <c r="R63" i="4" s="1"/>
  <c r="E63" i="4"/>
  <c r="AT62" i="4"/>
  <c r="AS62" i="4"/>
  <c r="AP62" i="4"/>
  <c r="AA62" i="4"/>
  <c r="I62" i="4"/>
  <c r="J62" i="4" s="1"/>
  <c r="H62" i="4"/>
  <c r="E62" i="4"/>
  <c r="AT61" i="4"/>
  <c r="AP61" i="4"/>
  <c r="AA61" i="4"/>
  <c r="I61" i="4"/>
  <c r="J61" i="4" s="1"/>
  <c r="H61" i="4"/>
  <c r="E61" i="4"/>
  <c r="AT60" i="4"/>
  <c r="AS60" i="4"/>
  <c r="AP60" i="4"/>
  <c r="AA60" i="4"/>
  <c r="J60" i="4"/>
  <c r="H60" i="4"/>
  <c r="I60" i="4" s="1"/>
  <c r="E60" i="4"/>
  <c r="B60" i="4"/>
  <c r="AS69" i="4" s="1"/>
  <c r="AT59" i="4"/>
  <c r="AS59" i="4"/>
  <c r="AP59" i="4"/>
  <c r="AA59" i="4"/>
  <c r="T59" i="4"/>
  <c r="H59" i="4"/>
  <c r="I59" i="4" s="1"/>
  <c r="J59" i="4" s="1"/>
  <c r="E59" i="4"/>
  <c r="B59" i="4"/>
  <c r="T64" i="4" s="1"/>
  <c r="AT58" i="4"/>
  <c r="AS58" i="4"/>
  <c r="AR58" i="4"/>
  <c r="AP58" i="4"/>
  <c r="AA58" i="4"/>
  <c r="T58" i="4"/>
  <c r="H58" i="4"/>
  <c r="I58" i="4" s="1"/>
  <c r="J58" i="4" s="1"/>
  <c r="B58" i="4"/>
  <c r="E54" i="4"/>
  <c r="H53" i="4" s="1"/>
  <c r="AT53" i="4"/>
  <c r="AS53" i="4"/>
  <c r="AP53" i="4"/>
  <c r="AG53" i="4"/>
  <c r="AA53" i="4"/>
  <c r="T53" i="4"/>
  <c r="K53" i="4"/>
  <c r="L53" i="4" s="1"/>
  <c r="I53" i="4"/>
  <c r="J53" i="4" s="1"/>
  <c r="E53" i="4"/>
  <c r="AT52" i="4"/>
  <c r="AP52" i="4"/>
  <c r="AG52" i="4"/>
  <c r="AA52" i="4"/>
  <c r="H52" i="4"/>
  <c r="I52" i="4" s="1"/>
  <c r="J52" i="4" s="1"/>
  <c r="E52" i="4"/>
  <c r="H51" i="4" s="1"/>
  <c r="AT51" i="4"/>
  <c r="AS51" i="4"/>
  <c r="AP51" i="4"/>
  <c r="AG51" i="4"/>
  <c r="AA51" i="4"/>
  <c r="I51" i="4"/>
  <c r="J51" i="4" s="1"/>
  <c r="E51" i="4"/>
  <c r="H50" i="4" s="1"/>
  <c r="AT50" i="4"/>
  <c r="AS50" i="4"/>
  <c r="AP50" i="4"/>
  <c r="AG50" i="4"/>
  <c r="AA50" i="4"/>
  <c r="T50" i="4"/>
  <c r="K50" i="4"/>
  <c r="L50" i="4" s="1"/>
  <c r="I50" i="4"/>
  <c r="J50" i="4" s="1"/>
  <c r="E50" i="4"/>
  <c r="AT49" i="4"/>
  <c r="AP49" i="4"/>
  <c r="AG49" i="4"/>
  <c r="AA49" i="4"/>
  <c r="H49" i="4"/>
  <c r="I49" i="4" s="1"/>
  <c r="J49" i="4" s="1"/>
  <c r="E49" i="4"/>
  <c r="AT48" i="4"/>
  <c r="AR48" i="4"/>
  <c r="AP48" i="4"/>
  <c r="AG48" i="4"/>
  <c r="AA48" i="4"/>
  <c r="H48" i="4"/>
  <c r="I48" i="4" s="1"/>
  <c r="J48" i="4" s="1"/>
  <c r="E48" i="4"/>
  <c r="AT47" i="4"/>
  <c r="AR47" i="4"/>
  <c r="AP47" i="4"/>
  <c r="AG47" i="4"/>
  <c r="AA47" i="4"/>
  <c r="H47" i="4"/>
  <c r="I47" i="4" s="1"/>
  <c r="J47" i="4" s="1"/>
  <c r="E47" i="4"/>
  <c r="AT46" i="4"/>
  <c r="AP46" i="4"/>
  <c r="AG46" i="4"/>
  <c r="AA46" i="4"/>
  <c r="T46" i="4"/>
  <c r="K46" i="4"/>
  <c r="L46" i="4" s="1"/>
  <c r="R46" i="4" s="1"/>
  <c r="I46" i="4"/>
  <c r="J46" i="4" s="1"/>
  <c r="H46" i="4"/>
  <c r="E46" i="4"/>
  <c r="H45" i="4" s="1"/>
  <c r="I45" i="4" s="1"/>
  <c r="J45" i="4" s="1"/>
  <c r="AT45" i="4"/>
  <c r="AS45" i="4"/>
  <c r="AR45" i="4"/>
  <c r="AP45" i="4"/>
  <c r="AG45" i="4"/>
  <c r="AA45" i="4"/>
  <c r="L45" i="4"/>
  <c r="K45" i="4"/>
  <c r="E45" i="4"/>
  <c r="AT44" i="4"/>
  <c r="AR44" i="4"/>
  <c r="AP44" i="4"/>
  <c r="AG44" i="4"/>
  <c r="AA44" i="4"/>
  <c r="H44" i="4"/>
  <c r="I44" i="4" s="1"/>
  <c r="J44" i="4" s="1"/>
  <c r="E44" i="4"/>
  <c r="B44" i="4"/>
  <c r="AS52" i="4" s="1"/>
  <c r="AT43" i="4"/>
  <c r="AS43" i="4"/>
  <c r="AR43" i="4"/>
  <c r="AP43" i="4"/>
  <c r="AG43" i="4"/>
  <c r="AA43" i="4"/>
  <c r="R43" i="4"/>
  <c r="K43" i="4"/>
  <c r="L43" i="4" s="1"/>
  <c r="H43" i="4"/>
  <c r="I43" i="4" s="1"/>
  <c r="J43" i="4" s="1"/>
  <c r="E43" i="4"/>
  <c r="H42" i="4" s="1"/>
  <c r="B43" i="4"/>
  <c r="T47" i="4" s="1"/>
  <c r="AT42" i="4"/>
  <c r="AS42" i="4"/>
  <c r="AR42" i="4"/>
  <c r="AP42" i="4"/>
  <c r="AG42" i="4"/>
  <c r="AA42" i="4"/>
  <c r="I42" i="4"/>
  <c r="J42" i="4" s="1"/>
  <c r="B42" i="4"/>
  <c r="AR46" i="4" s="1"/>
  <c r="E38" i="4"/>
  <c r="H37" i="4" s="1"/>
  <c r="I37" i="4" s="1"/>
  <c r="AT37" i="4"/>
  <c r="AP37" i="4"/>
  <c r="AA37" i="4"/>
  <c r="J37" i="4"/>
  <c r="E37" i="4"/>
  <c r="AT36" i="4"/>
  <c r="AR36" i="4"/>
  <c r="AP36" i="4"/>
  <c r="AA36" i="4"/>
  <c r="H36" i="4"/>
  <c r="I36" i="4" s="1"/>
  <c r="J36" i="4" s="1"/>
  <c r="E36" i="4"/>
  <c r="AT35" i="4"/>
  <c r="AS35" i="4"/>
  <c r="AP35" i="4"/>
  <c r="AA35" i="4"/>
  <c r="H35" i="4"/>
  <c r="I35" i="4" s="1"/>
  <c r="J35" i="4" s="1"/>
  <c r="E35" i="4"/>
  <c r="AT34" i="4"/>
  <c r="AR34" i="4"/>
  <c r="AP34" i="4"/>
  <c r="AA34" i="4"/>
  <c r="I34" i="4"/>
  <c r="J34" i="4" s="1"/>
  <c r="H34" i="4"/>
  <c r="E34" i="4"/>
  <c r="H33" i="4" s="1"/>
  <c r="I33" i="4" s="1"/>
  <c r="J33" i="4" s="1"/>
  <c r="AT33" i="4"/>
  <c r="AP33" i="4"/>
  <c r="AA33" i="4"/>
  <c r="R33" i="4"/>
  <c r="K33" i="4"/>
  <c r="L33" i="4" s="1"/>
  <c r="E33" i="4"/>
  <c r="AT32" i="4"/>
  <c r="AS32" i="4"/>
  <c r="AP32" i="4"/>
  <c r="AA32" i="4"/>
  <c r="H32" i="4"/>
  <c r="I32" i="4" s="1"/>
  <c r="J32" i="4" s="1"/>
  <c r="E32" i="4"/>
  <c r="AT31" i="4"/>
  <c r="AS31" i="4"/>
  <c r="AP31" i="4"/>
  <c r="AA31" i="4"/>
  <c r="L31" i="4"/>
  <c r="K31" i="4"/>
  <c r="H31" i="4"/>
  <c r="I31" i="4" s="1"/>
  <c r="J31" i="4" s="1"/>
  <c r="E31" i="4"/>
  <c r="AT30" i="4"/>
  <c r="AR30" i="4"/>
  <c r="AP30" i="4"/>
  <c r="AA30" i="4"/>
  <c r="J30" i="4"/>
  <c r="H30" i="4"/>
  <c r="I30" i="4" s="1"/>
  <c r="E30" i="4"/>
  <c r="H29" i="4" s="1"/>
  <c r="I29" i="4" s="1"/>
  <c r="J29" i="4" s="1"/>
  <c r="AT29" i="4"/>
  <c r="AP29" i="4"/>
  <c r="AA29" i="4"/>
  <c r="E29" i="4"/>
  <c r="AT28" i="4"/>
  <c r="AS28" i="4"/>
  <c r="AP28" i="4"/>
  <c r="AA28" i="4"/>
  <c r="T28" i="4"/>
  <c r="I28" i="4"/>
  <c r="J28" i="4" s="1"/>
  <c r="H28" i="4"/>
  <c r="E28" i="4"/>
  <c r="B28" i="4"/>
  <c r="AS36" i="4" s="1"/>
  <c r="AT27" i="4"/>
  <c r="AR27" i="4"/>
  <c r="AP27" i="4"/>
  <c r="AA27" i="4"/>
  <c r="T27" i="4"/>
  <c r="J27" i="4"/>
  <c r="H27" i="4"/>
  <c r="I27" i="4" s="1"/>
  <c r="E27" i="4"/>
  <c r="H26" i="4" s="1"/>
  <c r="I26" i="4" s="1"/>
  <c r="B27" i="4"/>
  <c r="T34" i="4" s="1"/>
  <c r="AT26" i="4"/>
  <c r="AP26" i="4"/>
  <c r="AA26" i="4"/>
  <c r="T26" i="4"/>
  <c r="J26" i="4"/>
  <c r="B26" i="4"/>
  <c r="AR29" i="4" s="1"/>
  <c r="E148" i="3"/>
  <c r="H147" i="3" s="1"/>
  <c r="I147" i="3" s="1"/>
  <c r="J147" i="3" s="1"/>
  <c r="AW147" i="3"/>
  <c r="AU147" i="3"/>
  <c r="AS147" i="3"/>
  <c r="AG147" i="3"/>
  <c r="T147" i="3"/>
  <c r="K147" i="3"/>
  <c r="L147" i="3" s="1"/>
  <c r="E147" i="3"/>
  <c r="H146" i="3" s="1"/>
  <c r="AW146" i="3"/>
  <c r="AV146" i="3"/>
  <c r="AS146" i="3"/>
  <c r="AG146" i="3"/>
  <c r="I146" i="3"/>
  <c r="J146" i="3" s="1"/>
  <c r="E146" i="3"/>
  <c r="H145" i="3" s="1"/>
  <c r="I145" i="3" s="1"/>
  <c r="J145" i="3" s="1"/>
  <c r="AW145" i="3"/>
  <c r="AS145" i="3"/>
  <c r="AG145" i="3"/>
  <c r="K145" i="3"/>
  <c r="L145" i="3" s="1"/>
  <c r="R145" i="3" s="1"/>
  <c r="E145" i="3"/>
  <c r="AW144" i="3"/>
  <c r="AV144" i="3"/>
  <c r="AS144" i="3"/>
  <c r="AG144" i="3"/>
  <c r="H144" i="3"/>
  <c r="I144" i="3" s="1"/>
  <c r="J144" i="3" s="1"/>
  <c r="E144" i="3"/>
  <c r="AW143" i="3"/>
  <c r="AV143" i="3"/>
  <c r="AS143" i="3"/>
  <c r="AG143" i="3"/>
  <c r="H143" i="3"/>
  <c r="I143" i="3" s="1"/>
  <c r="J143" i="3" s="1"/>
  <c r="E143" i="3"/>
  <c r="AW142" i="3"/>
  <c r="AU142" i="3"/>
  <c r="AS142" i="3"/>
  <c r="AG142" i="3"/>
  <c r="I142" i="3"/>
  <c r="J142" i="3" s="1"/>
  <c r="H142" i="3"/>
  <c r="E142" i="3"/>
  <c r="H141" i="3" s="1"/>
  <c r="I141" i="3" s="1"/>
  <c r="J141" i="3" s="1"/>
  <c r="AW141" i="3"/>
  <c r="AS141" i="3"/>
  <c r="AG141" i="3"/>
  <c r="K141" i="3"/>
  <c r="L141" i="3" s="1"/>
  <c r="R141" i="3" s="1"/>
  <c r="E141" i="3"/>
  <c r="AW140" i="3"/>
  <c r="AV140" i="3"/>
  <c r="AS140" i="3"/>
  <c r="AG140" i="3"/>
  <c r="I140" i="3"/>
  <c r="J140" i="3" s="1"/>
  <c r="H140" i="3"/>
  <c r="E140" i="3"/>
  <c r="AW139" i="3"/>
  <c r="AS139" i="3"/>
  <c r="AG139" i="3"/>
  <c r="I139" i="3"/>
  <c r="J139" i="3" s="1"/>
  <c r="H139" i="3"/>
  <c r="E139" i="3"/>
  <c r="AW138" i="3"/>
  <c r="AV138" i="3"/>
  <c r="AS138" i="3"/>
  <c r="AG138" i="3"/>
  <c r="H138" i="3"/>
  <c r="I138" i="3" s="1"/>
  <c r="J138" i="3" s="1"/>
  <c r="E138" i="3"/>
  <c r="B138" i="3"/>
  <c r="AV147" i="3" s="1"/>
  <c r="AW137" i="3"/>
  <c r="AV137" i="3"/>
  <c r="AS137" i="3"/>
  <c r="AG137" i="3"/>
  <c r="T137" i="3"/>
  <c r="H137" i="3"/>
  <c r="I137" i="3" s="1"/>
  <c r="J137" i="3" s="1"/>
  <c r="E137" i="3"/>
  <c r="B137" i="3"/>
  <c r="AW136" i="3"/>
  <c r="AV136" i="3"/>
  <c r="AU136" i="3"/>
  <c r="AS136" i="3"/>
  <c r="AG136" i="3"/>
  <c r="T136" i="3"/>
  <c r="K136" i="3"/>
  <c r="L136" i="3" s="1"/>
  <c r="H136" i="3"/>
  <c r="I136" i="3" s="1"/>
  <c r="J136" i="3" s="1"/>
  <c r="B136" i="3"/>
  <c r="E133" i="3"/>
  <c r="AZ132" i="3"/>
  <c r="AW132" i="3"/>
  <c r="AS132" i="3"/>
  <c r="AG132" i="3"/>
  <c r="R132" i="3"/>
  <c r="K132" i="3"/>
  <c r="L132" i="3" s="1"/>
  <c r="H132" i="3"/>
  <c r="I132" i="3" s="1"/>
  <c r="J132" i="3" s="1"/>
  <c r="E132" i="3"/>
  <c r="AZ131" i="3"/>
  <c r="AW131" i="3"/>
  <c r="AS131" i="3"/>
  <c r="AG131" i="3"/>
  <c r="T131" i="3"/>
  <c r="K131" i="3"/>
  <c r="L131" i="3" s="1"/>
  <c r="H131" i="3"/>
  <c r="I131" i="3" s="1"/>
  <c r="J131" i="3" s="1"/>
  <c r="E131" i="3"/>
  <c r="H130" i="3" s="1"/>
  <c r="I130" i="3" s="1"/>
  <c r="J130" i="3" s="1"/>
  <c r="AZ130" i="3"/>
  <c r="AW130" i="3"/>
  <c r="AV130" i="3"/>
  <c r="AS130" i="3"/>
  <c r="AG130" i="3"/>
  <c r="T130" i="3"/>
  <c r="E130" i="3"/>
  <c r="AZ129" i="3"/>
  <c r="AW129" i="3"/>
  <c r="AU129" i="3"/>
  <c r="AS129" i="3"/>
  <c r="AG129" i="3"/>
  <c r="T129" i="3"/>
  <c r="H129" i="3"/>
  <c r="I129" i="3" s="1"/>
  <c r="J129" i="3" s="1"/>
  <c r="E129" i="3"/>
  <c r="H128" i="3" s="1"/>
  <c r="I128" i="3" s="1"/>
  <c r="J128" i="3" s="1"/>
  <c r="AZ128" i="3"/>
  <c r="AW128" i="3"/>
  <c r="AS128" i="3"/>
  <c r="AG128" i="3"/>
  <c r="T128" i="3"/>
  <c r="E128" i="3"/>
  <c r="AZ127" i="3"/>
  <c r="AW127" i="3"/>
  <c r="AS127" i="3"/>
  <c r="AG127" i="3"/>
  <c r="T127" i="3"/>
  <c r="H127" i="3"/>
  <c r="I127" i="3" s="1"/>
  <c r="J127" i="3" s="1"/>
  <c r="E127" i="3"/>
  <c r="AZ126" i="3"/>
  <c r="AW126" i="3"/>
  <c r="AV126" i="3"/>
  <c r="AS126" i="3"/>
  <c r="AG126" i="3"/>
  <c r="T126" i="3"/>
  <c r="I126" i="3"/>
  <c r="J126" i="3" s="1"/>
  <c r="H126" i="3"/>
  <c r="E126" i="3"/>
  <c r="AZ125" i="3"/>
  <c r="AW125" i="3"/>
  <c r="AV125" i="3"/>
  <c r="AS125" i="3"/>
  <c r="AG125" i="3"/>
  <c r="I125" i="3"/>
  <c r="J125" i="3" s="1"/>
  <c r="H125" i="3"/>
  <c r="E125" i="3"/>
  <c r="H124" i="3" s="1"/>
  <c r="I124" i="3" s="1"/>
  <c r="J124" i="3" s="1"/>
  <c r="AZ124" i="3"/>
  <c r="AW124" i="3"/>
  <c r="AV124" i="3"/>
  <c r="AS124" i="3"/>
  <c r="AG124" i="3"/>
  <c r="T124" i="3"/>
  <c r="E124" i="3"/>
  <c r="AZ123" i="3"/>
  <c r="AW123" i="3"/>
  <c r="AV123" i="3"/>
  <c r="AS123" i="3"/>
  <c r="AG123" i="3"/>
  <c r="T123" i="3"/>
  <c r="L123" i="3"/>
  <c r="K123" i="3"/>
  <c r="H123" i="3"/>
  <c r="I123" i="3" s="1"/>
  <c r="J123" i="3" s="1"/>
  <c r="E123" i="3"/>
  <c r="B123" i="3"/>
  <c r="AV129" i="3" s="1"/>
  <c r="AZ122" i="3"/>
  <c r="AW122" i="3"/>
  <c r="AS122" i="3"/>
  <c r="AG122" i="3"/>
  <c r="T122" i="3"/>
  <c r="H122" i="3"/>
  <c r="I122" i="3" s="1"/>
  <c r="J122" i="3" s="1"/>
  <c r="E122" i="3"/>
  <c r="H121" i="3" s="1"/>
  <c r="B122" i="3"/>
  <c r="T132" i="3" s="1"/>
  <c r="AZ121" i="3"/>
  <c r="AW121" i="3"/>
  <c r="AS121" i="3"/>
  <c r="AG121" i="3"/>
  <c r="T121" i="3"/>
  <c r="K121" i="3"/>
  <c r="L121" i="3" s="1"/>
  <c r="J121" i="3"/>
  <c r="I121" i="3"/>
  <c r="B121" i="3"/>
  <c r="K126" i="3" s="1"/>
  <c r="L126" i="3" s="1"/>
  <c r="E117" i="3"/>
  <c r="H116" i="3" s="1"/>
  <c r="I116" i="3" s="1"/>
  <c r="J116" i="3" s="1"/>
  <c r="AW116" i="3"/>
  <c r="AS116" i="3"/>
  <c r="AG116" i="3"/>
  <c r="E116" i="3"/>
  <c r="H115" i="3" s="1"/>
  <c r="I115" i="3" s="1"/>
  <c r="J115" i="3" s="1"/>
  <c r="AW115" i="3"/>
  <c r="AV115" i="3"/>
  <c r="AS115" i="3"/>
  <c r="AG115" i="3"/>
  <c r="E115" i="3"/>
  <c r="H114" i="3" s="1"/>
  <c r="I114" i="3" s="1"/>
  <c r="J114" i="3" s="1"/>
  <c r="AW114" i="3"/>
  <c r="AV114" i="3"/>
  <c r="AS114" i="3"/>
  <c r="AG114" i="3"/>
  <c r="E114" i="3"/>
  <c r="AW113" i="3"/>
  <c r="AS113" i="3"/>
  <c r="AG113" i="3"/>
  <c r="I113" i="3"/>
  <c r="J113" i="3" s="1"/>
  <c r="H113" i="3"/>
  <c r="E113" i="3"/>
  <c r="AW112" i="3"/>
  <c r="AV112" i="3"/>
  <c r="AS112" i="3"/>
  <c r="AG112" i="3"/>
  <c r="T112" i="3"/>
  <c r="H112" i="3"/>
  <c r="I112" i="3" s="1"/>
  <c r="J112" i="3" s="1"/>
  <c r="E112" i="3"/>
  <c r="H111" i="3" s="1"/>
  <c r="AW111" i="3"/>
  <c r="AS111" i="3"/>
  <c r="AG111" i="3"/>
  <c r="J111" i="3"/>
  <c r="I111" i="3"/>
  <c r="E111" i="3"/>
  <c r="H110" i="3" s="1"/>
  <c r="I110" i="3" s="1"/>
  <c r="J110" i="3" s="1"/>
  <c r="AW110" i="3"/>
  <c r="AV110" i="3"/>
  <c r="AS110" i="3"/>
  <c r="AG110" i="3"/>
  <c r="T110" i="3"/>
  <c r="E110" i="3"/>
  <c r="AW109" i="3"/>
  <c r="AV109" i="3"/>
  <c r="AS109" i="3"/>
  <c r="AG109" i="3"/>
  <c r="H109" i="3"/>
  <c r="I109" i="3" s="1"/>
  <c r="J109" i="3" s="1"/>
  <c r="E109" i="3"/>
  <c r="H108" i="3" s="1"/>
  <c r="I108" i="3" s="1"/>
  <c r="J108" i="3" s="1"/>
  <c r="AW108" i="3"/>
  <c r="AV108" i="3"/>
  <c r="AS108" i="3"/>
  <c r="AG108" i="3"/>
  <c r="T108" i="3"/>
  <c r="E108" i="3"/>
  <c r="H107" i="3" s="1"/>
  <c r="I107" i="3" s="1"/>
  <c r="J107" i="3" s="1"/>
  <c r="AW107" i="3"/>
  <c r="AS107" i="3"/>
  <c r="AG107" i="3"/>
  <c r="E107" i="3"/>
  <c r="B107" i="3"/>
  <c r="AV113" i="3" s="1"/>
  <c r="AW106" i="3"/>
  <c r="AV106" i="3"/>
  <c r="AS106" i="3"/>
  <c r="AG106" i="3"/>
  <c r="T106" i="3"/>
  <c r="H106" i="3"/>
  <c r="I106" i="3" s="1"/>
  <c r="J106" i="3" s="1"/>
  <c r="E106" i="3"/>
  <c r="H105" i="3" s="1"/>
  <c r="I105" i="3" s="1"/>
  <c r="J105" i="3" s="1"/>
  <c r="B106" i="3"/>
  <c r="T107" i="3" s="1"/>
  <c r="AW105" i="3"/>
  <c r="AV105" i="3"/>
  <c r="AS105" i="3"/>
  <c r="AG105" i="3"/>
  <c r="K105" i="3"/>
  <c r="L105" i="3" s="1"/>
  <c r="B105" i="3"/>
  <c r="AU111" i="3" s="1"/>
  <c r="E101" i="3"/>
  <c r="AM100" i="3"/>
  <c r="K100" i="3"/>
  <c r="L100" i="3" s="1"/>
  <c r="I100" i="3"/>
  <c r="J100" i="3" s="1"/>
  <c r="H100" i="3"/>
  <c r="E100" i="3"/>
  <c r="AM99" i="3"/>
  <c r="K99" i="3"/>
  <c r="H99" i="3"/>
  <c r="I99" i="3" s="1"/>
  <c r="J99" i="3" s="1"/>
  <c r="E99" i="3"/>
  <c r="H98" i="3" s="1"/>
  <c r="I98" i="3" s="1"/>
  <c r="J98" i="3" s="1"/>
  <c r="AM98" i="3"/>
  <c r="E98" i="3"/>
  <c r="AM97" i="3"/>
  <c r="AL97" i="3"/>
  <c r="T97" i="3"/>
  <c r="H97" i="3"/>
  <c r="I97" i="3" s="1"/>
  <c r="J97" i="3" s="1"/>
  <c r="E97" i="3"/>
  <c r="AM96" i="3"/>
  <c r="AL96" i="3"/>
  <c r="H96" i="3"/>
  <c r="I96" i="3" s="1"/>
  <c r="J96" i="3" s="1"/>
  <c r="E96" i="3"/>
  <c r="AM95" i="3"/>
  <c r="AL95" i="3"/>
  <c r="J95" i="3"/>
  <c r="H95" i="3"/>
  <c r="I95" i="3" s="1"/>
  <c r="E95" i="3"/>
  <c r="AM94" i="3"/>
  <c r="AL94" i="3"/>
  <c r="AK94" i="3"/>
  <c r="H94" i="3"/>
  <c r="I94" i="3" s="1"/>
  <c r="J94" i="3" s="1"/>
  <c r="E94" i="3"/>
  <c r="AM93" i="3"/>
  <c r="K93" i="3"/>
  <c r="I93" i="3"/>
  <c r="J93" i="3" s="1"/>
  <c r="H93" i="3"/>
  <c r="E93" i="3"/>
  <c r="H92" i="3" s="1"/>
  <c r="I92" i="3" s="1"/>
  <c r="J92" i="3" s="1"/>
  <c r="AM92" i="3"/>
  <c r="AL92" i="3"/>
  <c r="K92" i="3"/>
  <c r="E92" i="3"/>
  <c r="H91" i="3" s="1"/>
  <c r="I91" i="3" s="1"/>
  <c r="J91" i="3" s="1"/>
  <c r="AM91" i="3"/>
  <c r="E91" i="3"/>
  <c r="B91" i="3"/>
  <c r="AL93" i="3" s="1"/>
  <c r="AM90" i="3"/>
  <c r="AL90" i="3"/>
  <c r="H90" i="3"/>
  <c r="I90" i="3" s="1"/>
  <c r="J90" i="3" s="1"/>
  <c r="E90" i="3"/>
  <c r="B90" i="3"/>
  <c r="AM89" i="3"/>
  <c r="AK89" i="3"/>
  <c r="I89" i="3"/>
  <c r="J89" i="3" s="1"/>
  <c r="H89" i="3"/>
  <c r="B89" i="3"/>
  <c r="AK95" i="3" s="1"/>
  <c r="E85" i="3"/>
  <c r="AT84" i="3"/>
  <c r="AS84" i="3"/>
  <c r="AP84" i="3"/>
  <c r="AA84" i="3"/>
  <c r="K84" i="3"/>
  <c r="I84" i="3"/>
  <c r="J84" i="3" s="1"/>
  <c r="H84" i="3"/>
  <c r="E84" i="3"/>
  <c r="H83" i="3" s="1"/>
  <c r="I83" i="3" s="1"/>
  <c r="J83" i="3" s="1"/>
  <c r="AT83" i="3"/>
  <c r="AP83" i="3"/>
  <c r="AA83" i="3"/>
  <c r="E83" i="3"/>
  <c r="AT82" i="3"/>
  <c r="AS82" i="3"/>
  <c r="AP82" i="3"/>
  <c r="AA82" i="3"/>
  <c r="H82" i="3"/>
  <c r="I82" i="3" s="1"/>
  <c r="J82" i="3" s="1"/>
  <c r="E82" i="3"/>
  <c r="AT81" i="3"/>
  <c r="AS81" i="3"/>
  <c r="AP81" i="3"/>
  <c r="AA81" i="3"/>
  <c r="H81" i="3"/>
  <c r="I81" i="3" s="1"/>
  <c r="J81" i="3" s="1"/>
  <c r="E81" i="3"/>
  <c r="H80" i="3" s="1"/>
  <c r="I80" i="3" s="1"/>
  <c r="J80" i="3" s="1"/>
  <c r="AT80" i="3"/>
  <c r="AP80" i="3"/>
  <c r="AA80" i="3"/>
  <c r="E80" i="3"/>
  <c r="H79" i="3" s="1"/>
  <c r="I79" i="3" s="1"/>
  <c r="J79" i="3" s="1"/>
  <c r="AT79" i="3"/>
  <c r="AP79" i="3"/>
  <c r="AA79" i="3"/>
  <c r="E79" i="3"/>
  <c r="AT78" i="3"/>
  <c r="AS78" i="3"/>
  <c r="AP78" i="3"/>
  <c r="AA78" i="3"/>
  <c r="H78" i="3"/>
  <c r="I78" i="3" s="1"/>
  <c r="J78" i="3" s="1"/>
  <c r="E78" i="3"/>
  <c r="AT77" i="3"/>
  <c r="AS77" i="3"/>
  <c r="AR77" i="3"/>
  <c r="AP77" i="3"/>
  <c r="AA77" i="3"/>
  <c r="I77" i="3"/>
  <c r="J77" i="3" s="1"/>
  <c r="H77" i="3"/>
  <c r="E77" i="3"/>
  <c r="H76" i="3" s="1"/>
  <c r="I76" i="3" s="1"/>
  <c r="J76" i="3" s="1"/>
  <c r="AT76" i="3"/>
  <c r="AP76" i="3"/>
  <c r="AA76" i="3"/>
  <c r="K76" i="3"/>
  <c r="L76" i="3" s="1"/>
  <c r="R76" i="3" s="1"/>
  <c r="E76" i="3"/>
  <c r="H75" i="3" s="1"/>
  <c r="I75" i="3" s="1"/>
  <c r="J75" i="3" s="1"/>
  <c r="AT75" i="3"/>
  <c r="AP75" i="3"/>
  <c r="AA75" i="3"/>
  <c r="E75" i="3"/>
  <c r="B75" i="3"/>
  <c r="AS80" i="3" s="1"/>
  <c r="AT74" i="3"/>
  <c r="AS74" i="3"/>
  <c r="AP74" i="3"/>
  <c r="AA74" i="3"/>
  <c r="J74" i="3"/>
  <c r="H74" i="3"/>
  <c r="I74" i="3" s="1"/>
  <c r="E74" i="3"/>
  <c r="B74" i="3"/>
  <c r="AT73" i="3"/>
  <c r="AS73" i="3"/>
  <c r="AP73" i="3"/>
  <c r="AA73" i="3"/>
  <c r="K73" i="3"/>
  <c r="L73" i="3" s="1"/>
  <c r="I73" i="3"/>
  <c r="J73" i="3" s="1"/>
  <c r="H73" i="3"/>
  <c r="B73" i="3"/>
  <c r="AR81" i="3" s="1"/>
  <c r="E70" i="3"/>
  <c r="AT69" i="3"/>
  <c r="AP69" i="3"/>
  <c r="AA69" i="3"/>
  <c r="H69" i="3"/>
  <c r="I69" i="3" s="1"/>
  <c r="J69" i="3" s="1"/>
  <c r="E69" i="3"/>
  <c r="AT68" i="3"/>
  <c r="AP68" i="3"/>
  <c r="AA68" i="3"/>
  <c r="T68" i="3"/>
  <c r="J68" i="3"/>
  <c r="H68" i="3"/>
  <c r="I68" i="3" s="1"/>
  <c r="E68" i="3"/>
  <c r="AT67" i="3"/>
  <c r="AS67" i="3"/>
  <c r="AR67" i="3"/>
  <c r="AP67" i="3"/>
  <c r="AA67" i="3"/>
  <c r="J67" i="3"/>
  <c r="H67" i="3"/>
  <c r="I67" i="3" s="1"/>
  <c r="E67" i="3"/>
  <c r="H66" i="3" s="1"/>
  <c r="I66" i="3" s="1"/>
  <c r="J66" i="3" s="1"/>
  <c r="AT66" i="3"/>
  <c r="AP66" i="3"/>
  <c r="AA66" i="3"/>
  <c r="T66" i="3"/>
  <c r="L66" i="3"/>
  <c r="K66" i="3"/>
  <c r="E66" i="3"/>
  <c r="H65" i="3" s="1"/>
  <c r="I65" i="3" s="1"/>
  <c r="J65" i="3" s="1"/>
  <c r="AT65" i="3"/>
  <c r="AP65" i="3"/>
  <c r="AA65" i="3"/>
  <c r="T65" i="3"/>
  <c r="E65" i="3"/>
  <c r="AT64" i="3"/>
  <c r="AP64" i="3"/>
  <c r="AA64" i="3"/>
  <c r="J64" i="3"/>
  <c r="H64" i="3"/>
  <c r="I64" i="3" s="1"/>
  <c r="E64" i="3"/>
  <c r="AT63" i="3"/>
  <c r="AS63" i="3"/>
  <c r="AR63" i="3"/>
  <c r="AP63" i="3"/>
  <c r="AA63" i="3"/>
  <c r="J63" i="3"/>
  <c r="H63" i="3"/>
  <c r="I63" i="3" s="1"/>
  <c r="E63" i="3"/>
  <c r="H62" i="3" s="1"/>
  <c r="I62" i="3" s="1"/>
  <c r="J62" i="3" s="1"/>
  <c r="AT62" i="3"/>
  <c r="AP62" i="3"/>
  <c r="AA62" i="3"/>
  <c r="T62" i="3"/>
  <c r="E62" i="3"/>
  <c r="AT61" i="3"/>
  <c r="AR61" i="3"/>
  <c r="AP61" i="3"/>
  <c r="AA61" i="3"/>
  <c r="T61" i="3"/>
  <c r="J61" i="3"/>
  <c r="I61" i="3"/>
  <c r="H61" i="3"/>
  <c r="E61" i="3"/>
  <c r="H60" i="3" s="1"/>
  <c r="I60" i="3" s="1"/>
  <c r="J60" i="3" s="1"/>
  <c r="AT60" i="3"/>
  <c r="AR60" i="3"/>
  <c r="AP60" i="3"/>
  <c r="AA60" i="3"/>
  <c r="K60" i="3"/>
  <c r="L60" i="3" s="1"/>
  <c r="E60" i="3"/>
  <c r="H59" i="3" s="1"/>
  <c r="I59" i="3" s="1"/>
  <c r="J59" i="3" s="1"/>
  <c r="B60" i="3"/>
  <c r="AS59" i="3" s="1"/>
  <c r="AT59" i="3"/>
  <c r="AP59" i="3"/>
  <c r="AA59" i="3"/>
  <c r="R59" i="3"/>
  <c r="L59" i="3"/>
  <c r="K59" i="3"/>
  <c r="E59" i="3"/>
  <c r="B59" i="3"/>
  <c r="T64" i="3" s="1"/>
  <c r="AT58" i="3"/>
  <c r="AP58" i="3"/>
  <c r="AA58" i="3"/>
  <c r="K58" i="3"/>
  <c r="L58" i="3" s="1"/>
  <c r="H58" i="3"/>
  <c r="I58" i="3" s="1"/>
  <c r="J58" i="3" s="1"/>
  <c r="B58" i="3"/>
  <c r="K62" i="3" s="1"/>
  <c r="L62" i="3" s="1"/>
  <c r="E54" i="3"/>
  <c r="AT53" i="3"/>
  <c r="AP53" i="3"/>
  <c r="AG53" i="3"/>
  <c r="AA53" i="3"/>
  <c r="H53" i="3"/>
  <c r="I53" i="3" s="1"/>
  <c r="J53" i="3" s="1"/>
  <c r="E53" i="3"/>
  <c r="H52" i="3" s="1"/>
  <c r="I52" i="3" s="1"/>
  <c r="J52" i="3" s="1"/>
  <c r="AT52" i="3"/>
  <c r="AP52" i="3"/>
  <c r="AG52" i="3"/>
  <c r="AA52" i="3"/>
  <c r="E52" i="3"/>
  <c r="AT51" i="3"/>
  <c r="AP51" i="3"/>
  <c r="AG51" i="3"/>
  <c r="AA51" i="3"/>
  <c r="H51" i="3"/>
  <c r="I51" i="3" s="1"/>
  <c r="J51" i="3" s="1"/>
  <c r="E51" i="3"/>
  <c r="AT50" i="3"/>
  <c r="AR50" i="3"/>
  <c r="AP50" i="3"/>
  <c r="AG50" i="3"/>
  <c r="AA50" i="3"/>
  <c r="H50" i="3"/>
  <c r="I50" i="3" s="1"/>
  <c r="J50" i="3" s="1"/>
  <c r="E50" i="3"/>
  <c r="H49" i="3" s="1"/>
  <c r="I49" i="3" s="1"/>
  <c r="J49" i="3" s="1"/>
  <c r="AT49" i="3"/>
  <c r="AP49" i="3"/>
  <c r="AG49" i="3"/>
  <c r="AA49" i="3"/>
  <c r="E49" i="3"/>
  <c r="H48" i="3" s="1"/>
  <c r="I48" i="3" s="1"/>
  <c r="J48" i="3" s="1"/>
  <c r="AT48" i="3"/>
  <c r="AP48" i="3"/>
  <c r="AG48" i="3"/>
  <c r="AA48" i="3"/>
  <c r="T48" i="3"/>
  <c r="E48" i="3"/>
  <c r="H47" i="3" s="1"/>
  <c r="I47" i="3" s="1"/>
  <c r="J47" i="3" s="1"/>
  <c r="AT47" i="3"/>
  <c r="AP47" i="3"/>
  <c r="AG47" i="3"/>
  <c r="AA47" i="3"/>
  <c r="K47" i="3"/>
  <c r="L47" i="3" s="1"/>
  <c r="E47" i="3"/>
  <c r="H46" i="3" s="1"/>
  <c r="I46" i="3" s="1"/>
  <c r="J46" i="3" s="1"/>
  <c r="AT46" i="3"/>
  <c r="AS46" i="3"/>
  <c r="AP46" i="3"/>
  <c r="AG46" i="3"/>
  <c r="AA46" i="3"/>
  <c r="E46" i="3"/>
  <c r="H45" i="3" s="1"/>
  <c r="I45" i="3" s="1"/>
  <c r="J45" i="3" s="1"/>
  <c r="AT45" i="3"/>
  <c r="AP45" i="3"/>
  <c r="AG45" i="3"/>
  <c r="AA45" i="3"/>
  <c r="T45" i="3"/>
  <c r="E45" i="3"/>
  <c r="H44" i="3" s="1"/>
  <c r="I44" i="3" s="1"/>
  <c r="J44" i="3" s="1"/>
  <c r="AT44" i="3"/>
  <c r="AP44" i="3"/>
  <c r="AG44" i="3"/>
  <c r="AA44" i="3"/>
  <c r="K44" i="3"/>
  <c r="L44" i="3" s="1"/>
  <c r="E44" i="3"/>
  <c r="H43" i="3" s="1"/>
  <c r="I43" i="3" s="1"/>
  <c r="J43" i="3" s="1"/>
  <c r="B44" i="3"/>
  <c r="AS52" i="3" s="1"/>
  <c r="AT43" i="3"/>
  <c r="AP43" i="3"/>
  <c r="AG43" i="3"/>
  <c r="AA43" i="3"/>
  <c r="E43" i="3"/>
  <c r="H42" i="3" s="1"/>
  <c r="I42" i="3" s="1"/>
  <c r="J42" i="3" s="1"/>
  <c r="B43" i="3"/>
  <c r="T51" i="3" s="1"/>
  <c r="AT42" i="3"/>
  <c r="AP42" i="3"/>
  <c r="AG42" i="3"/>
  <c r="AA42" i="3"/>
  <c r="T42" i="3"/>
  <c r="B42" i="3"/>
  <c r="E38" i="3"/>
  <c r="AT37" i="3"/>
  <c r="AP37" i="3"/>
  <c r="AA37" i="3"/>
  <c r="I37" i="3"/>
  <c r="J37" i="3" s="1"/>
  <c r="H37" i="3"/>
  <c r="E37" i="3"/>
  <c r="H36" i="3" s="1"/>
  <c r="I36" i="3" s="1"/>
  <c r="J36" i="3" s="1"/>
  <c r="AT36" i="3"/>
  <c r="AP36" i="3"/>
  <c r="AA36" i="3"/>
  <c r="E36" i="3"/>
  <c r="H35" i="3" s="1"/>
  <c r="I35" i="3" s="1"/>
  <c r="J35" i="3" s="1"/>
  <c r="AT35" i="3"/>
  <c r="AP35" i="3"/>
  <c r="AA35" i="3"/>
  <c r="T35" i="3"/>
  <c r="E35" i="3"/>
  <c r="AT34" i="3"/>
  <c r="AP34" i="3"/>
  <c r="AA34" i="3"/>
  <c r="H34" i="3"/>
  <c r="I34" i="3" s="1"/>
  <c r="J34" i="3" s="1"/>
  <c r="E34" i="3"/>
  <c r="AT33" i="3"/>
  <c r="AS33" i="3"/>
  <c r="AP33" i="3"/>
  <c r="AA33" i="3"/>
  <c r="J33" i="3"/>
  <c r="H33" i="3"/>
  <c r="I33" i="3" s="1"/>
  <c r="E33" i="3"/>
  <c r="H32" i="3" s="1"/>
  <c r="I32" i="3" s="1"/>
  <c r="J32" i="3" s="1"/>
  <c r="AT32" i="3"/>
  <c r="AP32" i="3"/>
  <c r="AA32" i="3"/>
  <c r="T32" i="3"/>
  <c r="E32" i="3"/>
  <c r="H31" i="3" s="1"/>
  <c r="I31" i="3" s="1"/>
  <c r="J31" i="3" s="1"/>
  <c r="AT31" i="3"/>
  <c r="AP31" i="3"/>
  <c r="AA31" i="3"/>
  <c r="T31" i="3"/>
  <c r="E31" i="3"/>
  <c r="H30" i="3" s="1"/>
  <c r="I30" i="3" s="1"/>
  <c r="J30" i="3" s="1"/>
  <c r="AT30" i="3"/>
  <c r="AP30" i="3"/>
  <c r="AA30" i="3"/>
  <c r="K30" i="3"/>
  <c r="L30" i="3" s="1"/>
  <c r="E30" i="3"/>
  <c r="H29" i="3" s="1"/>
  <c r="I29" i="3" s="1"/>
  <c r="J29" i="3" s="1"/>
  <c r="AT29" i="3"/>
  <c r="AS29" i="3"/>
  <c r="AP29" i="3"/>
  <c r="AA29" i="3"/>
  <c r="T29" i="3"/>
  <c r="K29" i="3"/>
  <c r="L29" i="3" s="1"/>
  <c r="E29" i="3"/>
  <c r="H28" i="3" s="1"/>
  <c r="I28" i="3" s="1"/>
  <c r="J28" i="3" s="1"/>
  <c r="AT28" i="3"/>
  <c r="AP28" i="3"/>
  <c r="AA28" i="3"/>
  <c r="E28" i="3"/>
  <c r="B28" i="3"/>
  <c r="AS37" i="3" s="1"/>
  <c r="AT27" i="3"/>
  <c r="AS27" i="3"/>
  <c r="AP27" i="3"/>
  <c r="AA27" i="3"/>
  <c r="T27" i="3"/>
  <c r="H27" i="3"/>
  <c r="I27" i="3" s="1"/>
  <c r="J27" i="3" s="1"/>
  <c r="E27" i="3"/>
  <c r="B27" i="3"/>
  <c r="T34" i="3" s="1"/>
  <c r="AT26" i="3"/>
  <c r="AP26" i="3"/>
  <c r="AA26" i="3"/>
  <c r="I26" i="3"/>
  <c r="J26" i="3" s="1"/>
  <c r="H26" i="3"/>
  <c r="B26" i="3"/>
  <c r="AR37" i="3" s="1"/>
  <c r="E148" i="2"/>
  <c r="AW147" i="2"/>
  <c r="AS147" i="2"/>
  <c r="AG147" i="2"/>
  <c r="H147" i="2"/>
  <c r="I147" i="2" s="1"/>
  <c r="J147" i="2" s="1"/>
  <c r="E147" i="2"/>
  <c r="AW146" i="2"/>
  <c r="AS146" i="2"/>
  <c r="AG146" i="2"/>
  <c r="T146" i="2"/>
  <c r="H146" i="2"/>
  <c r="I146" i="2" s="1"/>
  <c r="J146" i="2" s="1"/>
  <c r="E146" i="2"/>
  <c r="AW145" i="2"/>
  <c r="AV145" i="2"/>
  <c r="AU145" i="2"/>
  <c r="AS145" i="2"/>
  <c r="AG145" i="2"/>
  <c r="H145" i="2"/>
  <c r="I145" i="2" s="1"/>
  <c r="J145" i="2" s="1"/>
  <c r="E145" i="2"/>
  <c r="H144" i="2" s="1"/>
  <c r="I144" i="2" s="1"/>
  <c r="J144" i="2" s="1"/>
  <c r="AW144" i="2"/>
  <c r="AS144" i="2"/>
  <c r="AG144" i="2"/>
  <c r="T144" i="2"/>
  <c r="L144" i="2"/>
  <c r="K144" i="2"/>
  <c r="E144" i="2"/>
  <c r="AW143" i="2"/>
  <c r="AS143" i="2"/>
  <c r="AG143" i="2"/>
  <c r="T143" i="2"/>
  <c r="I143" i="2"/>
  <c r="J143" i="2" s="1"/>
  <c r="H143" i="2"/>
  <c r="E143" i="2"/>
  <c r="AW142" i="2"/>
  <c r="AS142" i="2"/>
  <c r="AG142" i="2"/>
  <c r="H142" i="2"/>
  <c r="I142" i="2" s="1"/>
  <c r="J142" i="2" s="1"/>
  <c r="E142" i="2"/>
  <c r="AW141" i="2"/>
  <c r="AV141" i="2"/>
  <c r="AU141" i="2"/>
  <c r="AS141" i="2"/>
  <c r="AG141" i="2"/>
  <c r="H141" i="2"/>
  <c r="I141" i="2" s="1"/>
  <c r="J141" i="2" s="1"/>
  <c r="E141" i="2"/>
  <c r="H140" i="2" s="1"/>
  <c r="I140" i="2" s="1"/>
  <c r="J140" i="2" s="1"/>
  <c r="AW140" i="2"/>
  <c r="AS140" i="2"/>
  <c r="AG140" i="2"/>
  <c r="T140" i="2"/>
  <c r="E140" i="2"/>
  <c r="AW139" i="2"/>
  <c r="AU139" i="2"/>
  <c r="AS139" i="2"/>
  <c r="AG139" i="2"/>
  <c r="H139" i="2"/>
  <c r="I139" i="2" s="1"/>
  <c r="J139" i="2" s="1"/>
  <c r="E139" i="2"/>
  <c r="H138" i="2" s="1"/>
  <c r="I138" i="2" s="1"/>
  <c r="J138" i="2" s="1"/>
  <c r="AW138" i="2"/>
  <c r="AU138" i="2"/>
  <c r="AS138" i="2"/>
  <c r="AG138" i="2"/>
  <c r="K138" i="2"/>
  <c r="L138" i="2" s="1"/>
  <c r="E138" i="2"/>
  <c r="H137" i="2" s="1"/>
  <c r="I137" i="2" s="1"/>
  <c r="J137" i="2" s="1"/>
  <c r="B138" i="2"/>
  <c r="AV137" i="2" s="1"/>
  <c r="AW137" i="2"/>
  <c r="AU137" i="2"/>
  <c r="AS137" i="2"/>
  <c r="AG137" i="2"/>
  <c r="R137" i="2"/>
  <c r="L137" i="2"/>
  <c r="K137" i="2"/>
  <c r="E137" i="2"/>
  <c r="B137" i="2"/>
  <c r="T139" i="2" s="1"/>
  <c r="AW136" i="2"/>
  <c r="AV136" i="2"/>
  <c r="AS136" i="2"/>
  <c r="AG136" i="2"/>
  <c r="L136" i="2"/>
  <c r="R136" i="2" s="1"/>
  <c r="K136" i="2"/>
  <c r="H136" i="2"/>
  <c r="I136" i="2" s="1"/>
  <c r="J136" i="2" s="1"/>
  <c r="B136" i="2"/>
  <c r="K140" i="2" s="1"/>
  <c r="L140" i="2" s="1"/>
  <c r="E133" i="2"/>
  <c r="AZ132" i="2"/>
  <c r="AW132" i="2"/>
  <c r="AU132" i="2"/>
  <c r="AS132" i="2"/>
  <c r="AG132" i="2"/>
  <c r="H132" i="2"/>
  <c r="I132" i="2" s="1"/>
  <c r="J132" i="2" s="1"/>
  <c r="E132" i="2"/>
  <c r="H131" i="2" s="1"/>
  <c r="I131" i="2" s="1"/>
  <c r="J131" i="2" s="1"/>
  <c r="AZ131" i="2"/>
  <c r="AW131" i="2"/>
  <c r="AS131" i="2"/>
  <c r="AG131" i="2"/>
  <c r="E131" i="2"/>
  <c r="AZ130" i="2"/>
  <c r="AW130" i="2"/>
  <c r="AU130" i="2"/>
  <c r="AS130" i="2"/>
  <c r="AG130" i="2"/>
  <c r="K130" i="2"/>
  <c r="L130" i="2" s="1"/>
  <c r="H130" i="2"/>
  <c r="I130" i="2" s="1"/>
  <c r="J130" i="2" s="1"/>
  <c r="E130" i="2"/>
  <c r="H129" i="2" s="1"/>
  <c r="I129" i="2" s="1"/>
  <c r="J129" i="2" s="1"/>
  <c r="AZ129" i="2"/>
  <c r="AW129" i="2"/>
  <c r="AS129" i="2"/>
  <c r="AG129" i="2"/>
  <c r="K129" i="2"/>
  <c r="L129" i="2" s="1"/>
  <c r="E129" i="2"/>
  <c r="AZ128" i="2"/>
  <c r="AW128" i="2"/>
  <c r="AU128" i="2"/>
  <c r="AS128" i="2"/>
  <c r="AG128" i="2"/>
  <c r="H128" i="2"/>
  <c r="I128" i="2" s="1"/>
  <c r="J128" i="2" s="1"/>
  <c r="E128" i="2"/>
  <c r="H127" i="2" s="1"/>
  <c r="AZ127" i="2"/>
  <c r="AW127" i="2"/>
  <c r="AU127" i="2"/>
  <c r="AS127" i="2"/>
  <c r="AG127" i="2"/>
  <c r="I127" i="2"/>
  <c r="J127" i="2" s="1"/>
  <c r="E127" i="2"/>
  <c r="H126" i="2" s="1"/>
  <c r="I126" i="2" s="1"/>
  <c r="J126" i="2" s="1"/>
  <c r="AZ126" i="2"/>
  <c r="AW126" i="2"/>
  <c r="AS126" i="2"/>
  <c r="AG126" i="2"/>
  <c r="E126" i="2"/>
  <c r="AZ125" i="2"/>
  <c r="AW125" i="2"/>
  <c r="AS125" i="2"/>
  <c r="AG125" i="2"/>
  <c r="H125" i="2"/>
  <c r="I125" i="2" s="1"/>
  <c r="J125" i="2" s="1"/>
  <c r="E125" i="2"/>
  <c r="AZ124" i="2"/>
  <c r="AW124" i="2"/>
  <c r="AS124" i="2"/>
  <c r="AG124" i="2"/>
  <c r="L124" i="2"/>
  <c r="J124" i="2"/>
  <c r="I124" i="2"/>
  <c r="H124" i="2"/>
  <c r="E124" i="2"/>
  <c r="H123" i="2" s="1"/>
  <c r="I123" i="2" s="1"/>
  <c r="J123" i="2" s="1"/>
  <c r="AZ123" i="2"/>
  <c r="AW123" i="2"/>
  <c r="AS123" i="2"/>
  <c r="AG123" i="2"/>
  <c r="T123" i="2"/>
  <c r="E123" i="2"/>
  <c r="B123" i="2"/>
  <c r="AZ122" i="2"/>
  <c r="AW122" i="2"/>
  <c r="AU122" i="2"/>
  <c r="AS122" i="2"/>
  <c r="AG122" i="2"/>
  <c r="I122" i="2"/>
  <c r="J122" i="2" s="1"/>
  <c r="H122" i="2"/>
  <c r="E122" i="2"/>
  <c r="H121" i="2" s="1"/>
  <c r="I121" i="2" s="1"/>
  <c r="J121" i="2" s="1"/>
  <c r="B122" i="2"/>
  <c r="T128" i="2" s="1"/>
  <c r="AZ121" i="2"/>
  <c r="AW121" i="2"/>
  <c r="AS121" i="2"/>
  <c r="AG121" i="2"/>
  <c r="B121" i="2"/>
  <c r="K124" i="2" s="1"/>
  <c r="E117" i="2"/>
  <c r="AW116" i="2"/>
  <c r="AS116" i="2"/>
  <c r="AG116" i="2"/>
  <c r="H116" i="2"/>
  <c r="I116" i="2" s="1"/>
  <c r="J116" i="2" s="1"/>
  <c r="E116" i="2"/>
  <c r="AW115" i="2"/>
  <c r="AV115" i="2"/>
  <c r="AU115" i="2"/>
  <c r="AS115" i="2"/>
  <c r="AG115" i="2"/>
  <c r="K115" i="2"/>
  <c r="L115" i="2" s="1"/>
  <c r="I115" i="2"/>
  <c r="J115" i="2" s="1"/>
  <c r="H115" i="2"/>
  <c r="E115" i="2"/>
  <c r="H114" i="2" s="1"/>
  <c r="I114" i="2" s="1"/>
  <c r="J114" i="2" s="1"/>
  <c r="AW114" i="2"/>
  <c r="AS114" i="2"/>
  <c r="AG114" i="2"/>
  <c r="E114" i="2"/>
  <c r="AW113" i="2"/>
  <c r="AU113" i="2"/>
  <c r="AS113" i="2"/>
  <c r="AG113" i="2"/>
  <c r="H113" i="2"/>
  <c r="I113" i="2" s="1"/>
  <c r="J113" i="2" s="1"/>
  <c r="E113" i="2"/>
  <c r="H112" i="2" s="1"/>
  <c r="I112" i="2" s="1"/>
  <c r="J112" i="2" s="1"/>
  <c r="AW112" i="2"/>
  <c r="AU112" i="2"/>
  <c r="AS112" i="2"/>
  <c r="AG112" i="2"/>
  <c r="K112" i="2"/>
  <c r="L112" i="2" s="1"/>
  <c r="E112" i="2"/>
  <c r="H111" i="2" s="1"/>
  <c r="AW111" i="2"/>
  <c r="AV111" i="2"/>
  <c r="AS111" i="2"/>
  <c r="AG111" i="2"/>
  <c r="K111" i="2"/>
  <c r="L111" i="2" s="1"/>
  <c r="I111" i="2"/>
  <c r="J111" i="2" s="1"/>
  <c r="E111" i="2"/>
  <c r="H110" i="2" s="1"/>
  <c r="I110" i="2" s="1"/>
  <c r="J110" i="2" s="1"/>
  <c r="AW110" i="2"/>
  <c r="AS110" i="2"/>
  <c r="AG110" i="2"/>
  <c r="E110" i="2"/>
  <c r="AW109" i="2"/>
  <c r="AU109" i="2"/>
  <c r="AS109" i="2"/>
  <c r="AG109" i="2"/>
  <c r="H109" i="2"/>
  <c r="I109" i="2" s="1"/>
  <c r="J109" i="2" s="1"/>
  <c r="E109" i="2"/>
  <c r="AW108" i="2"/>
  <c r="AV108" i="2"/>
  <c r="AS108" i="2"/>
  <c r="AG108" i="2"/>
  <c r="H108" i="2"/>
  <c r="I108" i="2" s="1"/>
  <c r="J108" i="2" s="1"/>
  <c r="E108" i="2"/>
  <c r="H107" i="2" s="1"/>
  <c r="I107" i="2" s="1"/>
  <c r="J107" i="2" s="1"/>
  <c r="AW107" i="2"/>
  <c r="AS107" i="2"/>
  <c r="AG107" i="2"/>
  <c r="L107" i="2"/>
  <c r="K107" i="2"/>
  <c r="E107" i="2"/>
  <c r="B107" i="2"/>
  <c r="AV107" i="2" s="1"/>
  <c r="AW106" i="2"/>
  <c r="AV106" i="2"/>
  <c r="AS106" i="2"/>
  <c r="AG106" i="2"/>
  <c r="K106" i="2"/>
  <c r="L106" i="2" s="1"/>
  <c r="H106" i="2"/>
  <c r="I106" i="2" s="1"/>
  <c r="J106" i="2" s="1"/>
  <c r="E106" i="2"/>
  <c r="B106" i="2"/>
  <c r="T113" i="2" s="1"/>
  <c r="AW105" i="2"/>
  <c r="AV105" i="2"/>
  <c r="AS105" i="2"/>
  <c r="AG105" i="2"/>
  <c r="T105" i="2"/>
  <c r="J105" i="2"/>
  <c r="H105" i="2"/>
  <c r="I105" i="2" s="1"/>
  <c r="B105" i="2"/>
  <c r="AU108" i="2" s="1"/>
  <c r="E101" i="2"/>
  <c r="H100" i="2" s="1"/>
  <c r="I100" i="2" s="1"/>
  <c r="J100" i="2" s="1"/>
  <c r="AM100" i="2"/>
  <c r="E100" i="2"/>
  <c r="H99" i="2" s="1"/>
  <c r="I99" i="2" s="1"/>
  <c r="J99" i="2" s="1"/>
  <c r="AM99" i="2"/>
  <c r="K99" i="2"/>
  <c r="L99" i="2" s="1"/>
  <c r="E99" i="2"/>
  <c r="H98" i="2" s="1"/>
  <c r="I98" i="2" s="1"/>
  <c r="J98" i="2" s="1"/>
  <c r="AM98" i="2"/>
  <c r="E98" i="2"/>
  <c r="AM97" i="2"/>
  <c r="AK97" i="2"/>
  <c r="H97" i="2"/>
  <c r="I97" i="2" s="1"/>
  <c r="J97" i="2" s="1"/>
  <c r="E97" i="2"/>
  <c r="AM96" i="2"/>
  <c r="H96" i="2"/>
  <c r="I96" i="2" s="1"/>
  <c r="J96" i="2" s="1"/>
  <c r="E96" i="2"/>
  <c r="H95" i="2" s="1"/>
  <c r="AM95" i="2"/>
  <c r="AK95" i="2"/>
  <c r="T95" i="2"/>
  <c r="I95" i="2"/>
  <c r="J95" i="2" s="1"/>
  <c r="E95" i="2"/>
  <c r="H94" i="2" s="1"/>
  <c r="I94" i="2" s="1"/>
  <c r="J94" i="2" s="1"/>
  <c r="AM94" i="2"/>
  <c r="AL94" i="2"/>
  <c r="AK94" i="2"/>
  <c r="K94" i="2"/>
  <c r="L94" i="2" s="1"/>
  <c r="E94" i="2"/>
  <c r="H93" i="2" s="1"/>
  <c r="I93" i="2" s="1"/>
  <c r="J93" i="2" s="1"/>
  <c r="AM93" i="2"/>
  <c r="AL93" i="2"/>
  <c r="E93" i="2"/>
  <c r="H92" i="2" s="1"/>
  <c r="AM92" i="2"/>
  <c r="AL92" i="2"/>
  <c r="L92" i="2"/>
  <c r="K92" i="2"/>
  <c r="J92" i="2"/>
  <c r="I92" i="2"/>
  <c r="E92" i="2"/>
  <c r="AM91" i="2"/>
  <c r="AK91" i="2"/>
  <c r="T91" i="2"/>
  <c r="L91" i="2"/>
  <c r="K91" i="2"/>
  <c r="H91" i="2"/>
  <c r="I91" i="2" s="1"/>
  <c r="J91" i="2" s="1"/>
  <c r="E91" i="2"/>
  <c r="B91" i="2"/>
  <c r="AL100" i="2" s="1"/>
  <c r="AM90" i="2"/>
  <c r="AK90" i="2"/>
  <c r="K90" i="2"/>
  <c r="L90" i="2" s="1"/>
  <c r="H90" i="2"/>
  <c r="I90" i="2" s="1"/>
  <c r="J90" i="2" s="1"/>
  <c r="E90" i="2"/>
  <c r="B90" i="2"/>
  <c r="T96" i="2" s="1"/>
  <c r="AM89" i="2"/>
  <c r="AL89" i="2"/>
  <c r="T89" i="2"/>
  <c r="K89" i="2"/>
  <c r="L89" i="2" s="1"/>
  <c r="H89" i="2"/>
  <c r="I89" i="2" s="1"/>
  <c r="J89" i="2" s="1"/>
  <c r="B89" i="2"/>
  <c r="K98" i="2" s="1"/>
  <c r="L98" i="2" s="1"/>
  <c r="R98" i="2" s="1"/>
  <c r="E85" i="2"/>
  <c r="AT84" i="2"/>
  <c r="AS84" i="2"/>
  <c r="AR84" i="2"/>
  <c r="AP84" i="2"/>
  <c r="AA84" i="2"/>
  <c r="H84" i="2"/>
  <c r="I84" i="2" s="1"/>
  <c r="J84" i="2" s="1"/>
  <c r="E84" i="2"/>
  <c r="H83" i="2" s="1"/>
  <c r="I83" i="2" s="1"/>
  <c r="J83" i="2" s="1"/>
  <c r="AT83" i="2"/>
  <c r="AP83" i="2"/>
  <c r="AA83" i="2"/>
  <c r="T83" i="2"/>
  <c r="E83" i="2"/>
  <c r="AT82" i="2"/>
  <c r="AR82" i="2"/>
  <c r="AP82" i="2"/>
  <c r="AA82" i="2"/>
  <c r="J82" i="2"/>
  <c r="I82" i="2"/>
  <c r="H82" i="2"/>
  <c r="E82" i="2"/>
  <c r="H81" i="2" s="1"/>
  <c r="I81" i="2" s="1"/>
  <c r="J81" i="2" s="1"/>
  <c r="AT81" i="2"/>
  <c r="AR81" i="2"/>
  <c r="AP81" i="2"/>
  <c r="AA81" i="2"/>
  <c r="K81" i="2"/>
  <c r="L81" i="2" s="1"/>
  <c r="E81" i="2"/>
  <c r="H80" i="2" s="1"/>
  <c r="I80" i="2" s="1"/>
  <c r="J80" i="2" s="1"/>
  <c r="AT80" i="2"/>
  <c r="AS80" i="2"/>
  <c r="AP80" i="2"/>
  <c r="AA80" i="2"/>
  <c r="K80" i="2"/>
  <c r="L80" i="2" s="1"/>
  <c r="E80" i="2"/>
  <c r="AT79" i="2"/>
  <c r="AP79" i="2"/>
  <c r="AA79" i="2"/>
  <c r="I79" i="2"/>
  <c r="J79" i="2" s="1"/>
  <c r="H79" i="2"/>
  <c r="E79" i="2"/>
  <c r="AT78" i="2"/>
  <c r="AR78" i="2"/>
  <c r="AP78" i="2"/>
  <c r="AA78" i="2"/>
  <c r="H78" i="2"/>
  <c r="I78" i="2" s="1"/>
  <c r="J78" i="2" s="1"/>
  <c r="E78" i="2"/>
  <c r="H77" i="2" s="1"/>
  <c r="I77" i="2" s="1"/>
  <c r="J77" i="2" s="1"/>
  <c r="AT77" i="2"/>
  <c r="AP77" i="2"/>
  <c r="AA77" i="2"/>
  <c r="E77" i="2"/>
  <c r="H76" i="2" s="1"/>
  <c r="AT76" i="2"/>
  <c r="AP76" i="2"/>
  <c r="AA76" i="2"/>
  <c r="I76" i="2"/>
  <c r="J76" i="2" s="1"/>
  <c r="E76" i="2"/>
  <c r="H75" i="2" s="1"/>
  <c r="I75" i="2" s="1"/>
  <c r="J75" i="2" s="1"/>
  <c r="AT75" i="2"/>
  <c r="AP75" i="2"/>
  <c r="AA75" i="2"/>
  <c r="E75" i="2"/>
  <c r="H74" i="2" s="1"/>
  <c r="B75" i="2"/>
  <c r="AS76" i="2" s="1"/>
  <c r="AT74" i="2"/>
  <c r="AS74" i="2"/>
  <c r="AP74" i="2"/>
  <c r="AA74" i="2"/>
  <c r="T74" i="2"/>
  <c r="I74" i="2"/>
  <c r="J74" i="2" s="1"/>
  <c r="E74" i="2"/>
  <c r="B74" i="2"/>
  <c r="T82" i="2" s="1"/>
  <c r="AT73" i="2"/>
  <c r="AS73" i="2"/>
  <c r="AR73" i="2"/>
  <c r="AP73" i="2"/>
  <c r="AA73" i="2"/>
  <c r="T73" i="2"/>
  <c r="J73" i="2"/>
  <c r="H73" i="2"/>
  <c r="I73" i="2" s="1"/>
  <c r="B73" i="2"/>
  <c r="AR77" i="2" s="1"/>
  <c r="E70" i="2"/>
  <c r="AT69" i="2"/>
  <c r="AP69" i="2"/>
  <c r="AA69" i="2"/>
  <c r="H69" i="2"/>
  <c r="I69" i="2" s="1"/>
  <c r="J69" i="2" s="1"/>
  <c r="E69" i="2"/>
  <c r="H68" i="2" s="1"/>
  <c r="I68" i="2" s="1"/>
  <c r="J68" i="2" s="1"/>
  <c r="AT68" i="2"/>
  <c r="AP68" i="2"/>
  <c r="AA68" i="2"/>
  <c r="E68" i="2"/>
  <c r="AT67" i="2"/>
  <c r="AR67" i="2"/>
  <c r="AP67" i="2"/>
  <c r="AA67" i="2"/>
  <c r="I67" i="2"/>
  <c r="J67" i="2" s="1"/>
  <c r="H67" i="2"/>
  <c r="E67" i="2"/>
  <c r="H66" i="2" s="1"/>
  <c r="I66" i="2" s="1"/>
  <c r="J66" i="2" s="1"/>
  <c r="AT66" i="2"/>
  <c r="AP66" i="2"/>
  <c r="AA66" i="2"/>
  <c r="E66" i="2"/>
  <c r="AT65" i="2"/>
  <c r="AP65" i="2"/>
  <c r="AA65" i="2"/>
  <c r="H65" i="2"/>
  <c r="I65" i="2" s="1"/>
  <c r="J65" i="2" s="1"/>
  <c r="E65" i="2"/>
  <c r="AT64" i="2"/>
  <c r="AP64" i="2"/>
  <c r="AA64" i="2"/>
  <c r="I64" i="2"/>
  <c r="J64" i="2" s="1"/>
  <c r="H64" i="2"/>
  <c r="E64" i="2"/>
  <c r="AT63" i="2"/>
  <c r="AR63" i="2"/>
  <c r="AP63" i="2"/>
  <c r="AA63" i="2"/>
  <c r="I63" i="2"/>
  <c r="J63" i="2" s="1"/>
  <c r="H63" i="2"/>
  <c r="E63" i="2"/>
  <c r="H62" i="2" s="1"/>
  <c r="I62" i="2" s="1"/>
  <c r="J62" i="2" s="1"/>
  <c r="AT62" i="2"/>
  <c r="AP62" i="2"/>
  <c r="AA62" i="2"/>
  <c r="K62" i="2"/>
  <c r="L62" i="2" s="1"/>
  <c r="E62" i="2"/>
  <c r="H61" i="2" s="1"/>
  <c r="I61" i="2" s="1"/>
  <c r="J61" i="2" s="1"/>
  <c r="AT61" i="2"/>
  <c r="AP61" i="2"/>
  <c r="AA61" i="2"/>
  <c r="E61" i="2"/>
  <c r="AT60" i="2"/>
  <c r="AP60" i="2"/>
  <c r="AA60" i="2"/>
  <c r="J60" i="2"/>
  <c r="H60" i="2"/>
  <c r="I60" i="2" s="1"/>
  <c r="E60" i="2"/>
  <c r="B60" i="2"/>
  <c r="AT59" i="2"/>
  <c r="AP59" i="2"/>
  <c r="AA59" i="2"/>
  <c r="H59" i="2"/>
  <c r="I59" i="2" s="1"/>
  <c r="J59" i="2" s="1"/>
  <c r="E59" i="2"/>
  <c r="B59" i="2"/>
  <c r="AT58" i="2"/>
  <c r="AP58" i="2"/>
  <c r="AA58" i="2"/>
  <c r="H58" i="2"/>
  <c r="I58" i="2" s="1"/>
  <c r="J58" i="2" s="1"/>
  <c r="B58" i="2"/>
  <c r="K59" i="2" s="1"/>
  <c r="L59" i="2" s="1"/>
  <c r="E54" i="2"/>
  <c r="AT53" i="2"/>
  <c r="AP53" i="2"/>
  <c r="AG53" i="2"/>
  <c r="AA53" i="2"/>
  <c r="T53" i="2"/>
  <c r="H53" i="2"/>
  <c r="I53" i="2" s="1"/>
  <c r="J53" i="2" s="1"/>
  <c r="E53" i="2"/>
  <c r="H52" i="2" s="1"/>
  <c r="I52" i="2" s="1"/>
  <c r="J52" i="2" s="1"/>
  <c r="AT52" i="2"/>
  <c r="AP52" i="2"/>
  <c r="AG52" i="2"/>
  <c r="AA52" i="2"/>
  <c r="K52" i="2"/>
  <c r="L52" i="2" s="1"/>
  <c r="E52" i="2"/>
  <c r="AT51" i="2"/>
  <c r="AR51" i="2"/>
  <c r="AP51" i="2"/>
  <c r="AG51" i="2"/>
  <c r="AA51" i="2"/>
  <c r="T51" i="2"/>
  <c r="K51" i="2"/>
  <c r="L51" i="2" s="1"/>
  <c r="I51" i="2"/>
  <c r="J51" i="2" s="1"/>
  <c r="H51" i="2"/>
  <c r="E51" i="2"/>
  <c r="AT50" i="2"/>
  <c r="AR50" i="2"/>
  <c r="AP50" i="2"/>
  <c r="AG50" i="2"/>
  <c r="AA50" i="2"/>
  <c r="K50" i="2"/>
  <c r="L50" i="2" s="1"/>
  <c r="H50" i="2"/>
  <c r="I50" i="2" s="1"/>
  <c r="J50" i="2" s="1"/>
  <c r="E50" i="2"/>
  <c r="H49" i="2" s="1"/>
  <c r="I49" i="2" s="1"/>
  <c r="J49" i="2" s="1"/>
  <c r="AT49" i="2"/>
  <c r="AR49" i="2"/>
  <c r="AP49" i="2"/>
  <c r="AG49" i="2"/>
  <c r="AA49" i="2"/>
  <c r="E49" i="2"/>
  <c r="AT48" i="2"/>
  <c r="AR48" i="2"/>
  <c r="AP48" i="2"/>
  <c r="AG48" i="2"/>
  <c r="AA48" i="2"/>
  <c r="T48" i="2"/>
  <c r="K48" i="2"/>
  <c r="H48" i="2"/>
  <c r="I48" i="2" s="1"/>
  <c r="J48" i="2" s="1"/>
  <c r="E48" i="2"/>
  <c r="AT47" i="2"/>
  <c r="AR47" i="2"/>
  <c r="AP47" i="2"/>
  <c r="AG47" i="2"/>
  <c r="AA47" i="2"/>
  <c r="H47" i="2"/>
  <c r="I47" i="2" s="1"/>
  <c r="J47" i="2" s="1"/>
  <c r="E47" i="2"/>
  <c r="H46" i="2" s="1"/>
  <c r="I46" i="2" s="1"/>
  <c r="J46" i="2" s="1"/>
  <c r="AT46" i="2"/>
  <c r="AR46" i="2"/>
  <c r="AP46" i="2"/>
  <c r="AG46" i="2"/>
  <c r="AA46" i="2"/>
  <c r="T46" i="2"/>
  <c r="E46" i="2"/>
  <c r="AT45" i="2"/>
  <c r="AR45" i="2"/>
  <c r="AP45" i="2"/>
  <c r="AG45" i="2"/>
  <c r="AA45" i="2"/>
  <c r="T45" i="2"/>
  <c r="K45" i="2"/>
  <c r="H45" i="2"/>
  <c r="I45" i="2" s="1"/>
  <c r="J45" i="2" s="1"/>
  <c r="E45" i="2"/>
  <c r="AT44" i="2"/>
  <c r="AR44" i="2"/>
  <c r="AP44" i="2"/>
  <c r="AG44" i="2"/>
  <c r="AA44" i="2"/>
  <c r="T44" i="2"/>
  <c r="H44" i="2"/>
  <c r="I44" i="2" s="1"/>
  <c r="J44" i="2" s="1"/>
  <c r="E44" i="2"/>
  <c r="H43" i="2" s="1"/>
  <c r="I43" i="2" s="1"/>
  <c r="J43" i="2" s="1"/>
  <c r="B44" i="2"/>
  <c r="AS50" i="2" s="1"/>
  <c r="AT43" i="2"/>
  <c r="AR43" i="2"/>
  <c r="AP43" i="2"/>
  <c r="AG43" i="2"/>
  <c r="AA43" i="2"/>
  <c r="E43" i="2"/>
  <c r="H42" i="2" s="1"/>
  <c r="I42" i="2" s="1"/>
  <c r="J42" i="2" s="1"/>
  <c r="B43" i="2"/>
  <c r="T52" i="2" s="1"/>
  <c r="AT42" i="2"/>
  <c r="AR42" i="2"/>
  <c r="AP42" i="2"/>
  <c r="AG42" i="2"/>
  <c r="AA42" i="2"/>
  <c r="T42" i="2"/>
  <c r="K42" i="2"/>
  <c r="L42" i="2" s="1"/>
  <c r="B42" i="2"/>
  <c r="K53" i="2" s="1"/>
  <c r="L53" i="2" s="1"/>
  <c r="E38" i="2"/>
  <c r="AT37" i="2"/>
  <c r="AS37" i="2"/>
  <c r="AP37" i="2"/>
  <c r="AA37" i="2"/>
  <c r="H37" i="2"/>
  <c r="I37" i="2" s="1"/>
  <c r="J37" i="2" s="1"/>
  <c r="E37" i="2"/>
  <c r="AT36" i="2"/>
  <c r="AR36" i="2"/>
  <c r="AP36" i="2"/>
  <c r="AA36" i="2"/>
  <c r="K36" i="2"/>
  <c r="L36" i="2" s="1"/>
  <c r="R36" i="2" s="1"/>
  <c r="I36" i="2"/>
  <c r="J36" i="2" s="1"/>
  <c r="H36" i="2"/>
  <c r="E36" i="2"/>
  <c r="AT35" i="2"/>
  <c r="AS35" i="2"/>
  <c r="AP35" i="2"/>
  <c r="AA35" i="2"/>
  <c r="T35" i="2"/>
  <c r="K35" i="2"/>
  <c r="H35" i="2"/>
  <c r="I35" i="2" s="1"/>
  <c r="J35" i="2" s="1"/>
  <c r="E35" i="2"/>
  <c r="AT34" i="2"/>
  <c r="AR34" i="2"/>
  <c r="AP34" i="2"/>
  <c r="AA34" i="2"/>
  <c r="L34" i="2"/>
  <c r="R34" i="2" s="1"/>
  <c r="K34" i="2"/>
  <c r="I34" i="2"/>
  <c r="J34" i="2" s="1"/>
  <c r="H34" i="2"/>
  <c r="E34" i="2"/>
  <c r="H33" i="2" s="1"/>
  <c r="I33" i="2" s="1"/>
  <c r="J33" i="2" s="1"/>
  <c r="AT33" i="2"/>
  <c r="AR33" i="2"/>
  <c r="AP33" i="2"/>
  <c r="AA33" i="2"/>
  <c r="T33" i="2"/>
  <c r="K33" i="2"/>
  <c r="L33" i="2" s="1"/>
  <c r="E33" i="2"/>
  <c r="H32" i="2" s="1"/>
  <c r="I32" i="2" s="1"/>
  <c r="J32" i="2" s="1"/>
  <c r="AT32" i="2"/>
  <c r="AR32" i="2"/>
  <c r="AP32" i="2"/>
  <c r="AA32" i="2"/>
  <c r="K32" i="2"/>
  <c r="L32" i="2" s="1"/>
  <c r="R32" i="2" s="1"/>
  <c r="E32" i="2"/>
  <c r="AT31" i="2"/>
  <c r="AS31" i="2"/>
  <c r="AR31" i="2"/>
  <c r="AP31" i="2"/>
  <c r="AA31" i="2"/>
  <c r="T31" i="2"/>
  <c r="K31" i="2"/>
  <c r="L31" i="2" s="1"/>
  <c r="H31" i="2"/>
  <c r="I31" i="2" s="1"/>
  <c r="J31" i="2" s="1"/>
  <c r="E31" i="2"/>
  <c r="AT30" i="2"/>
  <c r="AR30" i="2"/>
  <c r="AP30" i="2"/>
  <c r="AA30" i="2"/>
  <c r="H30" i="2"/>
  <c r="I30" i="2" s="1"/>
  <c r="J30" i="2" s="1"/>
  <c r="E30" i="2"/>
  <c r="H29" i="2" s="1"/>
  <c r="I29" i="2" s="1"/>
  <c r="AT29" i="2"/>
  <c r="AS29" i="2"/>
  <c r="AR29" i="2"/>
  <c r="AP29" i="2"/>
  <c r="AA29" i="2"/>
  <c r="K29" i="2"/>
  <c r="L29" i="2" s="1"/>
  <c r="J29" i="2"/>
  <c r="E29" i="2"/>
  <c r="AT28" i="2"/>
  <c r="AS28" i="2"/>
  <c r="AR28" i="2"/>
  <c r="AP28" i="2"/>
  <c r="AA28" i="2"/>
  <c r="R28" i="2"/>
  <c r="L28" i="2"/>
  <c r="K28" i="2"/>
  <c r="H28" i="2"/>
  <c r="I28" i="2" s="1"/>
  <c r="J28" i="2" s="1"/>
  <c r="E28" i="2"/>
  <c r="H27" i="2" s="1"/>
  <c r="I27" i="2" s="1"/>
  <c r="J27" i="2" s="1"/>
  <c r="B28" i="2"/>
  <c r="AS32" i="2" s="1"/>
  <c r="AT27" i="2"/>
  <c r="AR27" i="2"/>
  <c r="AP27" i="2"/>
  <c r="AA27" i="2"/>
  <c r="L27" i="2"/>
  <c r="K27" i="2"/>
  <c r="E27" i="2"/>
  <c r="B27" i="2"/>
  <c r="L35" i="2" s="1"/>
  <c r="AT26" i="2"/>
  <c r="AS26" i="2"/>
  <c r="AP26" i="2"/>
  <c r="AA26" i="2"/>
  <c r="T26" i="2"/>
  <c r="L26" i="2"/>
  <c r="R26" i="2" s="1"/>
  <c r="K26" i="2"/>
  <c r="H26" i="2"/>
  <c r="I26" i="2" s="1"/>
  <c r="J26" i="2" s="1"/>
  <c r="B26" i="2"/>
  <c r="AR35" i="2" s="1"/>
  <c r="E148" i="1"/>
  <c r="H147" i="1" s="1"/>
  <c r="I147" i="1" s="1"/>
  <c r="J147" i="1" s="1"/>
  <c r="AW147" i="1"/>
  <c r="AS147" i="1"/>
  <c r="AG147" i="1"/>
  <c r="T147" i="1"/>
  <c r="E147" i="1"/>
  <c r="H146" i="1" s="1"/>
  <c r="I146" i="1" s="1"/>
  <c r="J146" i="1" s="1"/>
  <c r="AW146" i="1"/>
  <c r="AS146" i="1"/>
  <c r="AG146" i="1"/>
  <c r="T146" i="1"/>
  <c r="E146" i="1"/>
  <c r="H145" i="1" s="1"/>
  <c r="AW145" i="1"/>
  <c r="AS145" i="1"/>
  <c r="AG145" i="1"/>
  <c r="T145" i="1"/>
  <c r="K145" i="1"/>
  <c r="L145" i="1" s="1"/>
  <c r="I145" i="1"/>
  <c r="J145" i="1" s="1"/>
  <c r="E145" i="1"/>
  <c r="H144" i="1" s="1"/>
  <c r="I144" i="1" s="1"/>
  <c r="J144" i="1" s="1"/>
  <c r="AW144" i="1"/>
  <c r="AS144" i="1"/>
  <c r="AG144" i="1"/>
  <c r="E144" i="1"/>
  <c r="AW143" i="1"/>
  <c r="AS143" i="1"/>
  <c r="AG143" i="1"/>
  <c r="T143" i="1"/>
  <c r="H143" i="1"/>
  <c r="I143" i="1" s="1"/>
  <c r="J143" i="1" s="1"/>
  <c r="E143" i="1"/>
  <c r="AW142" i="1"/>
  <c r="AU142" i="1"/>
  <c r="AS142" i="1"/>
  <c r="AG142" i="1"/>
  <c r="I142" i="1"/>
  <c r="J142" i="1" s="1"/>
  <c r="H142" i="1"/>
  <c r="E142" i="1"/>
  <c r="H141" i="1" s="1"/>
  <c r="AW141" i="1"/>
  <c r="AS141" i="1"/>
  <c r="AG141" i="1"/>
  <c r="T141" i="1"/>
  <c r="K141" i="1"/>
  <c r="L141" i="1" s="1"/>
  <c r="I141" i="1"/>
  <c r="J141" i="1" s="1"/>
  <c r="E141" i="1"/>
  <c r="H140" i="1" s="1"/>
  <c r="I140" i="1" s="1"/>
  <c r="J140" i="1" s="1"/>
  <c r="AW140" i="1"/>
  <c r="AS140" i="1"/>
  <c r="AG140" i="1"/>
  <c r="E140" i="1"/>
  <c r="H139" i="1" s="1"/>
  <c r="I139" i="1" s="1"/>
  <c r="J139" i="1" s="1"/>
  <c r="AW139" i="1"/>
  <c r="AS139" i="1"/>
  <c r="AG139" i="1"/>
  <c r="T139" i="1"/>
  <c r="E139" i="1"/>
  <c r="AW138" i="1"/>
  <c r="AV138" i="1"/>
  <c r="AU138" i="1"/>
  <c r="AS138" i="1"/>
  <c r="AG138" i="1"/>
  <c r="H138" i="1"/>
  <c r="I138" i="1" s="1"/>
  <c r="J138" i="1" s="1"/>
  <c r="E138" i="1"/>
  <c r="H137" i="1" s="1"/>
  <c r="I137" i="1" s="1"/>
  <c r="J137" i="1" s="1"/>
  <c r="B138" i="1"/>
  <c r="AW137" i="1"/>
  <c r="AS137" i="1"/>
  <c r="AG137" i="1"/>
  <c r="T137" i="1"/>
  <c r="L137" i="1"/>
  <c r="R137" i="1" s="1"/>
  <c r="K137" i="1"/>
  <c r="E137" i="1"/>
  <c r="B137" i="1"/>
  <c r="T144" i="1" s="1"/>
  <c r="AW136" i="1"/>
  <c r="AS136" i="1"/>
  <c r="AG136" i="1"/>
  <c r="T136" i="1"/>
  <c r="I136" i="1"/>
  <c r="J136" i="1" s="1"/>
  <c r="H136" i="1"/>
  <c r="B136" i="1"/>
  <c r="K147" i="1" s="1"/>
  <c r="L147" i="1" s="1"/>
  <c r="E133" i="1"/>
  <c r="H132" i="1" s="1"/>
  <c r="I132" i="1" s="1"/>
  <c r="J132" i="1" s="1"/>
  <c r="AZ132" i="1"/>
  <c r="AW132" i="1"/>
  <c r="AU132" i="1"/>
  <c r="AS132" i="1"/>
  <c r="AG132" i="1"/>
  <c r="K132" i="1"/>
  <c r="L132" i="1" s="1"/>
  <c r="E132" i="1"/>
  <c r="H131" i="1" s="1"/>
  <c r="I131" i="1" s="1"/>
  <c r="J131" i="1" s="1"/>
  <c r="AZ131" i="1"/>
  <c r="AW131" i="1"/>
  <c r="AV131" i="1"/>
  <c r="AS131" i="1"/>
  <c r="AG131" i="1"/>
  <c r="E131" i="1"/>
  <c r="AZ130" i="1"/>
  <c r="AW130" i="1"/>
  <c r="AV130" i="1"/>
  <c r="AU130" i="1"/>
  <c r="AS130" i="1"/>
  <c r="AG130" i="1"/>
  <c r="H130" i="1"/>
  <c r="I130" i="1" s="1"/>
  <c r="J130" i="1" s="1"/>
  <c r="E130" i="1"/>
  <c r="H129" i="1" s="1"/>
  <c r="I129" i="1" s="1"/>
  <c r="J129" i="1" s="1"/>
  <c r="AZ129" i="1"/>
  <c r="AW129" i="1"/>
  <c r="AS129" i="1"/>
  <c r="AG129" i="1"/>
  <c r="E129" i="1"/>
  <c r="H128" i="1" s="1"/>
  <c r="I128" i="1" s="1"/>
  <c r="J128" i="1" s="1"/>
  <c r="AZ128" i="1"/>
  <c r="AW128" i="1"/>
  <c r="AS128" i="1"/>
  <c r="AG128" i="1"/>
  <c r="T128" i="1"/>
  <c r="K128" i="1"/>
  <c r="L128" i="1" s="1"/>
  <c r="E128" i="1"/>
  <c r="AZ127" i="1"/>
  <c r="AW127" i="1"/>
  <c r="AV127" i="1"/>
  <c r="AS127" i="1"/>
  <c r="AG127" i="1"/>
  <c r="H127" i="1"/>
  <c r="I127" i="1" s="1"/>
  <c r="J127" i="1" s="1"/>
  <c r="E127" i="1"/>
  <c r="AZ126" i="1"/>
  <c r="AW126" i="1"/>
  <c r="AV126" i="1"/>
  <c r="AU126" i="1"/>
  <c r="AS126" i="1"/>
  <c r="AG126" i="1"/>
  <c r="H126" i="1"/>
  <c r="I126" i="1" s="1"/>
  <c r="J126" i="1" s="1"/>
  <c r="E126" i="1"/>
  <c r="H125" i="1" s="1"/>
  <c r="I125" i="1" s="1"/>
  <c r="J125" i="1" s="1"/>
  <c r="AZ125" i="1"/>
  <c r="AW125" i="1"/>
  <c r="AV125" i="1"/>
  <c r="AS125" i="1"/>
  <c r="AG125" i="1"/>
  <c r="E125" i="1"/>
  <c r="H124" i="1" s="1"/>
  <c r="I124" i="1" s="1"/>
  <c r="J124" i="1" s="1"/>
  <c r="AZ124" i="1"/>
  <c r="AW124" i="1"/>
  <c r="AV124" i="1"/>
  <c r="AS124" i="1"/>
  <c r="AG124" i="1"/>
  <c r="T124" i="1"/>
  <c r="L124" i="1"/>
  <c r="R124" i="1" s="1"/>
  <c r="K124" i="1"/>
  <c r="E124" i="1"/>
  <c r="AZ123" i="1"/>
  <c r="AW123" i="1"/>
  <c r="AV123" i="1"/>
  <c r="AS123" i="1"/>
  <c r="AG123" i="1"/>
  <c r="T123" i="1"/>
  <c r="H123" i="1"/>
  <c r="I123" i="1" s="1"/>
  <c r="J123" i="1" s="1"/>
  <c r="E123" i="1"/>
  <c r="B123" i="1"/>
  <c r="AV128" i="1" s="1"/>
  <c r="AZ122" i="1"/>
  <c r="AW122" i="1"/>
  <c r="AV122" i="1"/>
  <c r="AS122" i="1"/>
  <c r="AG122" i="1"/>
  <c r="H122" i="1"/>
  <c r="I122" i="1" s="1"/>
  <c r="J122" i="1" s="1"/>
  <c r="E122" i="1"/>
  <c r="B122" i="1"/>
  <c r="T127" i="1" s="1"/>
  <c r="AZ121" i="1"/>
  <c r="AW121" i="1"/>
  <c r="AV121" i="1"/>
  <c r="AS121" i="1"/>
  <c r="AG121" i="1"/>
  <c r="H121" i="1"/>
  <c r="I121" i="1" s="1"/>
  <c r="J121" i="1" s="1"/>
  <c r="B121" i="1"/>
  <c r="K131" i="1" s="1"/>
  <c r="L131" i="1" s="1"/>
  <c r="E117" i="1"/>
  <c r="H116" i="1" s="1"/>
  <c r="I116" i="1" s="1"/>
  <c r="J116" i="1" s="1"/>
  <c r="AW116" i="1"/>
  <c r="AS116" i="1"/>
  <c r="AG116" i="1"/>
  <c r="E116" i="1"/>
  <c r="H115" i="1" s="1"/>
  <c r="I115" i="1" s="1"/>
  <c r="J115" i="1" s="1"/>
  <c r="AW115" i="1"/>
  <c r="AS115" i="1"/>
  <c r="AG115" i="1"/>
  <c r="T115" i="1"/>
  <c r="E115" i="1"/>
  <c r="H114" i="1" s="1"/>
  <c r="I114" i="1" s="1"/>
  <c r="J114" i="1" s="1"/>
  <c r="AW114" i="1"/>
  <c r="AS114" i="1"/>
  <c r="AG114" i="1"/>
  <c r="E114" i="1"/>
  <c r="H113" i="1" s="1"/>
  <c r="I113" i="1" s="1"/>
  <c r="J113" i="1" s="1"/>
  <c r="AW113" i="1"/>
  <c r="AS113" i="1"/>
  <c r="AG113" i="1"/>
  <c r="T113" i="1"/>
  <c r="E113" i="1"/>
  <c r="AW112" i="1"/>
  <c r="AV112" i="1"/>
  <c r="AS112" i="1"/>
  <c r="AG112" i="1"/>
  <c r="H112" i="1"/>
  <c r="I112" i="1" s="1"/>
  <c r="J112" i="1" s="1"/>
  <c r="E112" i="1"/>
  <c r="H111" i="1" s="1"/>
  <c r="I111" i="1" s="1"/>
  <c r="J111" i="1" s="1"/>
  <c r="AW111" i="1"/>
  <c r="AV111" i="1"/>
  <c r="AS111" i="1"/>
  <c r="AG111" i="1"/>
  <c r="E111" i="1"/>
  <c r="H110" i="1" s="1"/>
  <c r="I110" i="1" s="1"/>
  <c r="J110" i="1" s="1"/>
  <c r="AW110" i="1"/>
  <c r="AS110" i="1"/>
  <c r="AG110" i="1"/>
  <c r="E110" i="1"/>
  <c r="H109" i="1" s="1"/>
  <c r="I109" i="1" s="1"/>
  <c r="J109" i="1" s="1"/>
  <c r="AW109" i="1"/>
  <c r="AS109" i="1"/>
  <c r="AG109" i="1"/>
  <c r="T109" i="1"/>
  <c r="E109" i="1"/>
  <c r="AW108" i="1"/>
  <c r="AV108" i="1"/>
  <c r="AS108" i="1"/>
  <c r="AG108" i="1"/>
  <c r="T108" i="1"/>
  <c r="H108" i="1"/>
  <c r="I108" i="1" s="1"/>
  <c r="J108" i="1" s="1"/>
  <c r="E108" i="1"/>
  <c r="H107" i="1" s="1"/>
  <c r="I107" i="1" s="1"/>
  <c r="J107" i="1" s="1"/>
  <c r="AW107" i="1"/>
  <c r="AS107" i="1"/>
  <c r="AG107" i="1"/>
  <c r="T107" i="1"/>
  <c r="K107" i="1"/>
  <c r="L107" i="1" s="1"/>
  <c r="E107" i="1"/>
  <c r="H106" i="1" s="1"/>
  <c r="I106" i="1" s="1"/>
  <c r="J106" i="1" s="1"/>
  <c r="B107" i="1"/>
  <c r="AV114" i="1" s="1"/>
  <c r="AW106" i="1"/>
  <c r="AS106" i="1"/>
  <c r="AG106" i="1"/>
  <c r="T106" i="1"/>
  <c r="E106" i="1"/>
  <c r="H105" i="1" s="1"/>
  <c r="I105" i="1" s="1"/>
  <c r="J105" i="1" s="1"/>
  <c r="B106" i="1"/>
  <c r="T111" i="1" s="1"/>
  <c r="AW105" i="1"/>
  <c r="AU105" i="1"/>
  <c r="AS105" i="1"/>
  <c r="AG105" i="1"/>
  <c r="T105" i="1"/>
  <c r="B105" i="1"/>
  <c r="K115" i="1" s="1"/>
  <c r="L115" i="1" s="1"/>
  <c r="E101" i="1"/>
  <c r="H100" i="1" s="1"/>
  <c r="AM100" i="1"/>
  <c r="T100" i="1"/>
  <c r="K100" i="1"/>
  <c r="L100" i="1" s="1"/>
  <c r="I100" i="1"/>
  <c r="J100" i="1" s="1"/>
  <c r="E100" i="1"/>
  <c r="H99" i="1" s="1"/>
  <c r="I99" i="1" s="1"/>
  <c r="J99" i="1" s="1"/>
  <c r="AM99" i="1"/>
  <c r="T99" i="1"/>
  <c r="E99" i="1"/>
  <c r="H98" i="1" s="1"/>
  <c r="I98" i="1" s="1"/>
  <c r="J98" i="1" s="1"/>
  <c r="AM98" i="1"/>
  <c r="AK98" i="1"/>
  <c r="E98" i="1"/>
  <c r="H97" i="1" s="1"/>
  <c r="I97" i="1" s="1"/>
  <c r="J97" i="1" s="1"/>
  <c r="AM97" i="1"/>
  <c r="T97" i="1"/>
  <c r="E97" i="1"/>
  <c r="H96" i="1" s="1"/>
  <c r="I96" i="1" s="1"/>
  <c r="J96" i="1" s="1"/>
  <c r="AM96" i="1"/>
  <c r="T96" i="1"/>
  <c r="K96" i="1"/>
  <c r="L96" i="1" s="1"/>
  <c r="E96" i="1"/>
  <c r="AM95" i="1"/>
  <c r="AL95" i="1"/>
  <c r="AK95" i="1"/>
  <c r="T95" i="1"/>
  <c r="K95" i="1"/>
  <c r="L95" i="1" s="1"/>
  <c r="H95" i="1"/>
  <c r="I95" i="1" s="1"/>
  <c r="J95" i="1" s="1"/>
  <c r="E95" i="1"/>
  <c r="AM94" i="1"/>
  <c r="AL94" i="1"/>
  <c r="H94" i="1"/>
  <c r="I94" i="1" s="1"/>
  <c r="J94" i="1" s="1"/>
  <c r="E94" i="1"/>
  <c r="H93" i="1" s="1"/>
  <c r="AM93" i="1"/>
  <c r="AL93" i="1"/>
  <c r="K93" i="1"/>
  <c r="L93" i="1" s="1"/>
  <c r="I93" i="1"/>
  <c r="J93" i="1" s="1"/>
  <c r="E93" i="1"/>
  <c r="H92" i="1" s="1"/>
  <c r="I92" i="1" s="1"/>
  <c r="J92" i="1" s="1"/>
  <c r="AM92" i="1"/>
  <c r="T92" i="1"/>
  <c r="K92" i="1"/>
  <c r="L92" i="1" s="1"/>
  <c r="E92" i="1"/>
  <c r="AM91" i="1"/>
  <c r="K91" i="1"/>
  <c r="L91" i="1" s="1"/>
  <c r="H91" i="1"/>
  <c r="I91" i="1" s="1"/>
  <c r="J91" i="1" s="1"/>
  <c r="E91" i="1"/>
  <c r="B91" i="1"/>
  <c r="AL99" i="1" s="1"/>
  <c r="AM90" i="1"/>
  <c r="T90" i="1"/>
  <c r="K90" i="1"/>
  <c r="L90" i="1" s="1"/>
  <c r="I90" i="1"/>
  <c r="J90" i="1" s="1"/>
  <c r="H90" i="1"/>
  <c r="E90" i="1"/>
  <c r="H89" i="1" s="1"/>
  <c r="I89" i="1" s="1"/>
  <c r="J89" i="1" s="1"/>
  <c r="B90" i="1"/>
  <c r="T93" i="1" s="1"/>
  <c r="AM89" i="1"/>
  <c r="AK89" i="1"/>
  <c r="B89" i="1"/>
  <c r="K97" i="1" s="1"/>
  <c r="L97" i="1" s="1"/>
  <c r="E85" i="1"/>
  <c r="H84" i="1" s="1"/>
  <c r="I84" i="1" s="1"/>
  <c r="J84" i="1" s="1"/>
  <c r="AT84" i="1"/>
  <c r="AP84" i="1"/>
  <c r="AA84" i="1"/>
  <c r="K84" i="1"/>
  <c r="E84" i="1"/>
  <c r="H83" i="1" s="1"/>
  <c r="I83" i="1" s="1"/>
  <c r="J83" i="1" s="1"/>
  <c r="AT83" i="1"/>
  <c r="AP83" i="1"/>
  <c r="AA83" i="1"/>
  <c r="E83" i="1"/>
  <c r="H82" i="1" s="1"/>
  <c r="I82" i="1" s="1"/>
  <c r="J82" i="1" s="1"/>
  <c r="AT82" i="1"/>
  <c r="AP82" i="1"/>
  <c r="AA82" i="1"/>
  <c r="E82" i="1"/>
  <c r="AT81" i="1"/>
  <c r="AS81" i="1"/>
  <c r="AR81" i="1"/>
  <c r="AP81" i="1"/>
  <c r="AA81" i="1"/>
  <c r="H81" i="1"/>
  <c r="I81" i="1" s="1"/>
  <c r="J81" i="1" s="1"/>
  <c r="E81" i="1"/>
  <c r="H80" i="1" s="1"/>
  <c r="I80" i="1" s="1"/>
  <c r="J80" i="1" s="1"/>
  <c r="AT80" i="1"/>
  <c r="AP80" i="1"/>
  <c r="AA80" i="1"/>
  <c r="K80" i="1"/>
  <c r="L80" i="1" s="1"/>
  <c r="E80" i="1"/>
  <c r="H79" i="1" s="1"/>
  <c r="I79" i="1" s="1"/>
  <c r="J79" i="1" s="1"/>
  <c r="AT79" i="1"/>
  <c r="AP79" i="1"/>
  <c r="AA79" i="1"/>
  <c r="E79" i="1"/>
  <c r="H78" i="1" s="1"/>
  <c r="I78" i="1" s="1"/>
  <c r="J78" i="1" s="1"/>
  <c r="AT78" i="1"/>
  <c r="AP78" i="1"/>
  <c r="AA78" i="1"/>
  <c r="T78" i="1"/>
  <c r="E78" i="1"/>
  <c r="AT77" i="1"/>
  <c r="AS77" i="1"/>
  <c r="AR77" i="1"/>
  <c r="AP77" i="1"/>
  <c r="AA77" i="1"/>
  <c r="H77" i="1"/>
  <c r="I77" i="1" s="1"/>
  <c r="J77" i="1" s="1"/>
  <c r="E77" i="1"/>
  <c r="H76" i="1" s="1"/>
  <c r="I76" i="1" s="1"/>
  <c r="J76" i="1" s="1"/>
  <c r="AT76" i="1"/>
  <c r="AP76" i="1"/>
  <c r="AA76" i="1"/>
  <c r="K76" i="1"/>
  <c r="L76" i="1" s="1"/>
  <c r="E76" i="1"/>
  <c r="AT75" i="1"/>
  <c r="AP75" i="1"/>
  <c r="AA75" i="1"/>
  <c r="H75" i="1"/>
  <c r="I75" i="1" s="1"/>
  <c r="J75" i="1" s="1"/>
  <c r="E75" i="1"/>
  <c r="B75" i="1"/>
  <c r="AS83" i="1" s="1"/>
  <c r="AT74" i="1"/>
  <c r="AP74" i="1"/>
  <c r="AA74" i="1"/>
  <c r="K74" i="1"/>
  <c r="H74" i="1"/>
  <c r="I74" i="1" s="1"/>
  <c r="J74" i="1" s="1"/>
  <c r="E74" i="1"/>
  <c r="H73" i="1" s="1"/>
  <c r="B74" i="1"/>
  <c r="T82" i="1" s="1"/>
  <c r="AT73" i="1"/>
  <c r="AP73" i="1"/>
  <c r="AA73" i="1"/>
  <c r="K73" i="1"/>
  <c r="L73" i="1" s="1"/>
  <c r="I73" i="1"/>
  <c r="J73" i="1" s="1"/>
  <c r="B73" i="1"/>
  <c r="AR83" i="1" s="1"/>
  <c r="E70" i="1"/>
  <c r="AT69" i="1"/>
  <c r="AP69" i="1"/>
  <c r="AA69" i="1"/>
  <c r="H69" i="1"/>
  <c r="I69" i="1" s="1"/>
  <c r="J69" i="1" s="1"/>
  <c r="E69" i="1"/>
  <c r="H68" i="1" s="1"/>
  <c r="I68" i="1" s="1"/>
  <c r="J68" i="1" s="1"/>
  <c r="AT68" i="1"/>
  <c r="AP68" i="1"/>
  <c r="AA68" i="1"/>
  <c r="K68" i="1"/>
  <c r="L68" i="1" s="1"/>
  <c r="E68" i="1"/>
  <c r="AT67" i="1"/>
  <c r="AS67" i="1"/>
  <c r="AP67" i="1"/>
  <c r="AA67" i="1"/>
  <c r="I67" i="1"/>
  <c r="J67" i="1" s="1"/>
  <c r="H67" i="1"/>
  <c r="E67" i="1"/>
  <c r="AT66" i="1"/>
  <c r="AP66" i="1"/>
  <c r="AA66" i="1"/>
  <c r="H66" i="1"/>
  <c r="I66" i="1" s="1"/>
  <c r="J66" i="1" s="1"/>
  <c r="E66" i="1"/>
  <c r="H65" i="1" s="1"/>
  <c r="I65" i="1" s="1"/>
  <c r="J65" i="1" s="1"/>
  <c r="AT65" i="1"/>
  <c r="AR65" i="1"/>
  <c r="AP65" i="1"/>
  <c r="AA65" i="1"/>
  <c r="T65" i="1"/>
  <c r="E65" i="1"/>
  <c r="H64" i="1" s="1"/>
  <c r="I64" i="1" s="1"/>
  <c r="J64" i="1" s="1"/>
  <c r="AT64" i="1"/>
  <c r="AP64" i="1"/>
  <c r="AA64" i="1"/>
  <c r="T64" i="1"/>
  <c r="K64" i="1"/>
  <c r="L64" i="1" s="1"/>
  <c r="E64" i="1"/>
  <c r="AT63" i="1"/>
  <c r="AS63" i="1"/>
  <c r="AP63" i="1"/>
  <c r="AA63" i="1"/>
  <c r="I63" i="1"/>
  <c r="J63" i="1" s="1"/>
  <c r="H63" i="1"/>
  <c r="E63" i="1"/>
  <c r="AT62" i="1"/>
  <c r="AP62" i="1"/>
  <c r="AA62" i="1"/>
  <c r="K62" i="1"/>
  <c r="L62" i="1" s="1"/>
  <c r="H62" i="1"/>
  <c r="I62" i="1" s="1"/>
  <c r="J62" i="1" s="1"/>
  <c r="E62" i="1"/>
  <c r="AT61" i="1"/>
  <c r="AP61" i="1"/>
  <c r="AA61" i="1"/>
  <c r="T61" i="1"/>
  <c r="H61" i="1"/>
  <c r="I61" i="1" s="1"/>
  <c r="J61" i="1" s="1"/>
  <c r="E61" i="1"/>
  <c r="AT60" i="1"/>
  <c r="AR60" i="1"/>
  <c r="AP60" i="1"/>
  <c r="AA60" i="1"/>
  <c r="H60" i="1"/>
  <c r="I60" i="1" s="1"/>
  <c r="J60" i="1" s="1"/>
  <c r="E60" i="1"/>
  <c r="H59" i="1" s="1"/>
  <c r="I59" i="1" s="1"/>
  <c r="J59" i="1" s="1"/>
  <c r="B60" i="1"/>
  <c r="AT59" i="1"/>
  <c r="AP59" i="1"/>
  <c r="AA59" i="1"/>
  <c r="L59" i="1"/>
  <c r="K59" i="1"/>
  <c r="E59" i="1"/>
  <c r="B59" i="1"/>
  <c r="T67" i="1" s="1"/>
  <c r="AT58" i="1"/>
  <c r="AP58" i="1"/>
  <c r="AA58" i="1"/>
  <c r="T58" i="1"/>
  <c r="S58" i="1"/>
  <c r="U58" i="1" s="1"/>
  <c r="AQ58" i="1" s="1"/>
  <c r="R58" i="1"/>
  <c r="O58" i="1"/>
  <c r="P58" i="1" s="1"/>
  <c r="Q58" i="1" s="1"/>
  <c r="L58" i="1"/>
  <c r="K58" i="1"/>
  <c r="H58" i="1"/>
  <c r="I58" i="1" s="1"/>
  <c r="J58" i="1" s="1"/>
  <c r="B58" i="1"/>
  <c r="AR66" i="1" s="1"/>
  <c r="E54" i="1"/>
  <c r="AT53" i="1"/>
  <c r="AR53" i="1"/>
  <c r="AP53" i="1"/>
  <c r="AG53" i="1"/>
  <c r="AA53" i="1"/>
  <c r="H53" i="1"/>
  <c r="I53" i="1" s="1"/>
  <c r="J53" i="1" s="1"/>
  <c r="E53" i="1"/>
  <c r="H52" i="1" s="1"/>
  <c r="I52" i="1" s="1"/>
  <c r="J52" i="1" s="1"/>
  <c r="AT52" i="1"/>
  <c r="AP52" i="1"/>
  <c r="AG52" i="1"/>
  <c r="AA52" i="1"/>
  <c r="T52" i="1"/>
  <c r="E52" i="1"/>
  <c r="AT51" i="1"/>
  <c r="AR51" i="1"/>
  <c r="AP51" i="1"/>
  <c r="AG51" i="1"/>
  <c r="AA51" i="1"/>
  <c r="T51" i="1"/>
  <c r="H51" i="1"/>
  <c r="I51" i="1" s="1"/>
  <c r="J51" i="1" s="1"/>
  <c r="E51" i="1"/>
  <c r="AT50" i="1"/>
  <c r="AR50" i="1"/>
  <c r="AP50" i="1"/>
  <c r="AG50" i="1"/>
  <c r="AA50" i="1"/>
  <c r="H50" i="1"/>
  <c r="I50" i="1" s="1"/>
  <c r="J50" i="1" s="1"/>
  <c r="E50" i="1"/>
  <c r="H49" i="1" s="1"/>
  <c r="I49" i="1" s="1"/>
  <c r="J49" i="1" s="1"/>
  <c r="AT49" i="1"/>
  <c r="AP49" i="1"/>
  <c r="AG49" i="1"/>
  <c r="AA49" i="1"/>
  <c r="T49" i="1"/>
  <c r="L49" i="1"/>
  <c r="R49" i="1" s="1"/>
  <c r="K49" i="1"/>
  <c r="E49" i="1"/>
  <c r="H48" i="1" s="1"/>
  <c r="I48" i="1" s="1"/>
  <c r="J48" i="1" s="1"/>
  <c r="AT48" i="1"/>
  <c r="AP48" i="1"/>
  <c r="AG48" i="1"/>
  <c r="AA48" i="1"/>
  <c r="T48" i="1"/>
  <c r="E48" i="1"/>
  <c r="H47" i="1" s="1"/>
  <c r="I47" i="1" s="1"/>
  <c r="J47" i="1" s="1"/>
  <c r="AT47" i="1"/>
  <c r="AP47" i="1"/>
  <c r="AG47" i="1"/>
  <c r="AA47" i="1"/>
  <c r="E47" i="1"/>
  <c r="H46" i="1" s="1"/>
  <c r="I46" i="1" s="1"/>
  <c r="J46" i="1" s="1"/>
  <c r="AT46" i="1"/>
  <c r="AR46" i="1"/>
  <c r="AP46" i="1"/>
  <c r="AG46" i="1"/>
  <c r="AA46" i="1"/>
  <c r="K46" i="1"/>
  <c r="L46" i="1" s="1"/>
  <c r="E46" i="1"/>
  <c r="H45" i="1" s="1"/>
  <c r="I45" i="1" s="1"/>
  <c r="J45" i="1" s="1"/>
  <c r="AT45" i="1"/>
  <c r="AP45" i="1"/>
  <c r="AG45" i="1"/>
  <c r="AA45" i="1"/>
  <c r="T45" i="1"/>
  <c r="R45" i="1"/>
  <c r="K45" i="1"/>
  <c r="L45" i="1" s="1"/>
  <c r="E45" i="1"/>
  <c r="H44" i="1" s="1"/>
  <c r="I44" i="1" s="1"/>
  <c r="J44" i="1" s="1"/>
  <c r="AT44" i="1"/>
  <c r="AR44" i="1"/>
  <c r="AP44" i="1"/>
  <c r="AG44" i="1"/>
  <c r="AA44" i="1"/>
  <c r="E44" i="1"/>
  <c r="H43" i="1" s="1"/>
  <c r="I43" i="1" s="1"/>
  <c r="J43" i="1" s="1"/>
  <c r="B44" i="1"/>
  <c r="AT43" i="1"/>
  <c r="AR43" i="1"/>
  <c r="AP43" i="1"/>
  <c r="AG43" i="1"/>
  <c r="AA43" i="1"/>
  <c r="T43" i="1"/>
  <c r="K43" i="1"/>
  <c r="L43" i="1" s="1"/>
  <c r="E43" i="1"/>
  <c r="B43" i="1"/>
  <c r="T46" i="1" s="1"/>
  <c r="AT42" i="1"/>
  <c r="AR42" i="1"/>
  <c r="AP42" i="1"/>
  <c r="AG42" i="1"/>
  <c r="AA42" i="1"/>
  <c r="T42" i="1"/>
  <c r="L42" i="1"/>
  <c r="R42" i="1" s="1"/>
  <c r="K42" i="1"/>
  <c r="H42" i="1"/>
  <c r="I42" i="1" s="1"/>
  <c r="J42" i="1" s="1"/>
  <c r="B42" i="1"/>
  <c r="K48" i="1" s="1"/>
  <c r="L48" i="1" s="1"/>
  <c r="R48" i="1" s="1"/>
  <c r="E38" i="1"/>
  <c r="AT37" i="1"/>
  <c r="AS37" i="1"/>
  <c r="AP37" i="1"/>
  <c r="AA37" i="1"/>
  <c r="H37" i="1"/>
  <c r="I37" i="1" s="1"/>
  <c r="J37" i="1" s="1"/>
  <c r="E37" i="1"/>
  <c r="H36" i="1" s="1"/>
  <c r="I36" i="1" s="1"/>
  <c r="J36" i="1" s="1"/>
  <c r="AT36" i="1"/>
  <c r="AP36" i="1"/>
  <c r="AA36" i="1"/>
  <c r="T36" i="1"/>
  <c r="E36" i="1"/>
  <c r="H35" i="1" s="1"/>
  <c r="I35" i="1" s="1"/>
  <c r="J35" i="1" s="1"/>
  <c r="AT35" i="1"/>
  <c r="AP35" i="1"/>
  <c r="AA35" i="1"/>
  <c r="T35" i="1"/>
  <c r="E35" i="1"/>
  <c r="H34" i="1" s="1"/>
  <c r="I34" i="1" s="1"/>
  <c r="J34" i="1" s="1"/>
  <c r="AT34" i="1"/>
  <c r="AP34" i="1"/>
  <c r="AA34" i="1"/>
  <c r="T34" i="1"/>
  <c r="E34" i="1"/>
  <c r="AT33" i="1"/>
  <c r="AS33" i="1"/>
  <c r="AP33" i="1"/>
  <c r="AA33" i="1"/>
  <c r="I33" i="1"/>
  <c r="J33" i="1" s="1"/>
  <c r="H33" i="1"/>
  <c r="E33" i="1"/>
  <c r="AT32" i="1"/>
  <c r="AP32" i="1"/>
  <c r="AA32" i="1"/>
  <c r="J32" i="1"/>
  <c r="I32" i="1"/>
  <c r="H32" i="1"/>
  <c r="E32" i="1"/>
  <c r="H31" i="1" s="1"/>
  <c r="I31" i="1" s="1"/>
  <c r="J31" i="1" s="1"/>
  <c r="AT31" i="1"/>
  <c r="AP31" i="1"/>
  <c r="AA31" i="1"/>
  <c r="T31" i="1"/>
  <c r="E31" i="1"/>
  <c r="H30" i="1" s="1"/>
  <c r="I30" i="1" s="1"/>
  <c r="J30" i="1" s="1"/>
  <c r="AT30" i="1"/>
  <c r="AP30" i="1"/>
  <c r="AA30" i="1"/>
  <c r="T30" i="1"/>
  <c r="E30" i="1"/>
  <c r="H29" i="1" s="1"/>
  <c r="I29" i="1" s="1"/>
  <c r="J29" i="1" s="1"/>
  <c r="AT29" i="1"/>
  <c r="AP29" i="1"/>
  <c r="AA29" i="1"/>
  <c r="T29" i="1"/>
  <c r="K29" i="1"/>
  <c r="L29" i="1" s="1"/>
  <c r="R29" i="1" s="1"/>
  <c r="E29" i="1"/>
  <c r="H28" i="1" s="1"/>
  <c r="I28" i="1" s="1"/>
  <c r="J28" i="1" s="1"/>
  <c r="AT28" i="1"/>
  <c r="AP28" i="1"/>
  <c r="AA28" i="1"/>
  <c r="E28" i="1"/>
  <c r="H27" i="1" s="1"/>
  <c r="B28" i="1"/>
  <c r="AS28" i="1" s="1"/>
  <c r="AT27" i="1"/>
  <c r="AP27" i="1"/>
  <c r="AA27" i="1"/>
  <c r="T27" i="1"/>
  <c r="I27" i="1"/>
  <c r="J27" i="1" s="1"/>
  <c r="E27" i="1"/>
  <c r="B27" i="1"/>
  <c r="T37" i="1" s="1"/>
  <c r="AT26" i="1"/>
  <c r="AS26" i="1"/>
  <c r="AP26" i="1"/>
  <c r="AA26" i="1"/>
  <c r="T26" i="1"/>
  <c r="I26" i="1"/>
  <c r="J26" i="1" s="1"/>
  <c r="H26" i="1"/>
  <c r="B26" i="1"/>
  <c r="E148" i="28"/>
  <c r="AW147" i="28"/>
  <c r="AS147" i="28"/>
  <c r="AG147" i="28"/>
  <c r="H147" i="28"/>
  <c r="I147" i="28" s="1"/>
  <c r="J147" i="28" s="1"/>
  <c r="E147" i="28"/>
  <c r="H146" i="28" s="1"/>
  <c r="I146" i="28" s="1"/>
  <c r="J146" i="28" s="1"/>
  <c r="AW146" i="28"/>
  <c r="AS146" i="28"/>
  <c r="AG146" i="28"/>
  <c r="K146" i="28"/>
  <c r="L146" i="28" s="1"/>
  <c r="E146" i="28"/>
  <c r="AW145" i="28"/>
  <c r="AV145" i="28"/>
  <c r="AS145" i="28"/>
  <c r="AG145" i="28"/>
  <c r="I145" i="28"/>
  <c r="J145" i="28" s="1"/>
  <c r="H145" i="28"/>
  <c r="E145" i="28"/>
  <c r="AW144" i="28"/>
  <c r="AS144" i="28"/>
  <c r="AG144" i="28"/>
  <c r="J144" i="28"/>
  <c r="I144" i="28"/>
  <c r="H144" i="28"/>
  <c r="E144" i="28"/>
  <c r="H143" i="28" s="1"/>
  <c r="I143" i="28" s="1"/>
  <c r="J143" i="28" s="1"/>
  <c r="AW143" i="28"/>
  <c r="AU143" i="28"/>
  <c r="AS143" i="28"/>
  <c r="AG143" i="28"/>
  <c r="T143" i="28"/>
  <c r="E143" i="28"/>
  <c r="H142" i="28" s="1"/>
  <c r="I142" i="28" s="1"/>
  <c r="J142" i="28" s="1"/>
  <c r="AW142" i="28"/>
  <c r="AS142" i="28"/>
  <c r="AG142" i="28"/>
  <c r="T142" i="28"/>
  <c r="K142" i="28"/>
  <c r="L142" i="28" s="1"/>
  <c r="E142" i="28"/>
  <c r="AW141" i="28"/>
  <c r="AV141" i="28"/>
  <c r="AS141" i="28"/>
  <c r="AG141" i="28"/>
  <c r="I141" i="28"/>
  <c r="J141" i="28" s="1"/>
  <c r="H141" i="28"/>
  <c r="E141" i="28"/>
  <c r="AW140" i="28"/>
  <c r="AS140" i="28"/>
  <c r="AG140" i="28"/>
  <c r="K140" i="28"/>
  <c r="L140" i="28" s="1"/>
  <c r="R140" i="28" s="1"/>
  <c r="H140" i="28"/>
  <c r="I140" i="28" s="1"/>
  <c r="J140" i="28" s="1"/>
  <c r="E140" i="28"/>
  <c r="AW139" i="28"/>
  <c r="AV139" i="28"/>
  <c r="AS139" i="28"/>
  <c r="AG139" i="28"/>
  <c r="T139" i="28"/>
  <c r="H139" i="28"/>
  <c r="I139" i="28" s="1"/>
  <c r="J139" i="28" s="1"/>
  <c r="E139" i="28"/>
  <c r="AW138" i="28"/>
  <c r="AU138" i="28"/>
  <c r="AS138" i="28"/>
  <c r="AG138" i="28"/>
  <c r="H138" i="28"/>
  <c r="I138" i="28" s="1"/>
  <c r="J138" i="28" s="1"/>
  <c r="E138" i="28"/>
  <c r="B138" i="28"/>
  <c r="AW137" i="28"/>
  <c r="AV137" i="28"/>
  <c r="AU137" i="28"/>
  <c r="AS137" i="28"/>
  <c r="AG137" i="28"/>
  <c r="L137" i="28"/>
  <c r="K137" i="28"/>
  <c r="H137" i="28"/>
  <c r="I137" i="28" s="1"/>
  <c r="J137" i="28" s="1"/>
  <c r="E137" i="28"/>
  <c r="B137" i="28"/>
  <c r="T145" i="28" s="1"/>
  <c r="AW136" i="28"/>
  <c r="AS136" i="28"/>
  <c r="AG136" i="28"/>
  <c r="T136" i="28"/>
  <c r="R136" i="28"/>
  <c r="O136" i="28"/>
  <c r="K136" i="28"/>
  <c r="L136" i="28" s="1"/>
  <c r="H136" i="28"/>
  <c r="I136" i="28" s="1"/>
  <c r="J136" i="28" s="1"/>
  <c r="B136" i="28"/>
  <c r="AU144" i="28" s="1"/>
  <c r="E133" i="28"/>
  <c r="AZ132" i="28"/>
  <c r="AW132" i="28"/>
  <c r="AV132" i="28"/>
  <c r="AS132" i="28"/>
  <c r="AG132" i="28"/>
  <c r="H132" i="28"/>
  <c r="I132" i="28" s="1"/>
  <c r="J132" i="28" s="1"/>
  <c r="E132" i="28"/>
  <c r="AZ131" i="28"/>
  <c r="AW131" i="28"/>
  <c r="AS131" i="28"/>
  <c r="AG131" i="28"/>
  <c r="H131" i="28"/>
  <c r="I131" i="28" s="1"/>
  <c r="J131" i="28" s="1"/>
  <c r="E131" i="28"/>
  <c r="AZ130" i="28"/>
  <c r="AW130" i="28"/>
  <c r="AU130" i="28"/>
  <c r="AS130" i="28"/>
  <c r="AG130" i="28"/>
  <c r="H130" i="28"/>
  <c r="I130" i="28" s="1"/>
  <c r="J130" i="28" s="1"/>
  <c r="E130" i="28"/>
  <c r="H129" i="28" s="1"/>
  <c r="I129" i="28" s="1"/>
  <c r="J129" i="28" s="1"/>
  <c r="AZ129" i="28"/>
  <c r="AW129" i="28"/>
  <c r="AS129" i="28"/>
  <c r="AG129" i="28"/>
  <c r="T129" i="28"/>
  <c r="K129" i="28"/>
  <c r="L129" i="28" s="1"/>
  <c r="E129" i="28"/>
  <c r="AZ128" i="28"/>
  <c r="AW128" i="28"/>
  <c r="AV128" i="28"/>
  <c r="AS128" i="28"/>
  <c r="AG128" i="28"/>
  <c r="T128" i="28"/>
  <c r="H128" i="28"/>
  <c r="I128" i="28" s="1"/>
  <c r="J128" i="28" s="1"/>
  <c r="E128" i="28"/>
  <c r="AZ127" i="28"/>
  <c r="AW127" i="28"/>
  <c r="AV127" i="28"/>
  <c r="AS127" i="28"/>
  <c r="AG127" i="28"/>
  <c r="H127" i="28"/>
  <c r="I127" i="28" s="1"/>
  <c r="J127" i="28" s="1"/>
  <c r="E127" i="28"/>
  <c r="H126" i="28" s="1"/>
  <c r="I126" i="28" s="1"/>
  <c r="J126" i="28" s="1"/>
  <c r="AZ126" i="28"/>
  <c r="AW126" i="28"/>
  <c r="AS126" i="28"/>
  <c r="AG126" i="28"/>
  <c r="K126" i="28"/>
  <c r="L126" i="28" s="1"/>
  <c r="R126" i="28" s="1"/>
  <c r="E126" i="28"/>
  <c r="H125" i="28" s="1"/>
  <c r="I125" i="28" s="1"/>
  <c r="J125" i="28" s="1"/>
  <c r="AZ125" i="28"/>
  <c r="AW125" i="28"/>
  <c r="AS125" i="28"/>
  <c r="AG125" i="28"/>
  <c r="K125" i="28"/>
  <c r="L125" i="28" s="1"/>
  <c r="E125" i="28"/>
  <c r="AZ124" i="28"/>
  <c r="AW124" i="28"/>
  <c r="AV124" i="28"/>
  <c r="AS124" i="28"/>
  <c r="AG124" i="28"/>
  <c r="K124" i="28"/>
  <c r="L124" i="28" s="1"/>
  <c r="J124" i="28"/>
  <c r="H124" i="28"/>
  <c r="I124" i="28" s="1"/>
  <c r="E124" i="28"/>
  <c r="H123" i="28" s="1"/>
  <c r="I123" i="28" s="1"/>
  <c r="J123" i="28" s="1"/>
  <c r="AZ123" i="28"/>
  <c r="AW123" i="28"/>
  <c r="AS123" i="28"/>
  <c r="AG123" i="28"/>
  <c r="T123" i="28"/>
  <c r="E123" i="28"/>
  <c r="B123" i="28"/>
  <c r="AV126" i="28" s="1"/>
  <c r="AZ122" i="28"/>
  <c r="AW122" i="28"/>
  <c r="AV122" i="28"/>
  <c r="AU122" i="28"/>
  <c r="AS122" i="28"/>
  <c r="AG122" i="28"/>
  <c r="T122" i="28"/>
  <c r="I122" i="28"/>
  <c r="J122" i="28" s="1"/>
  <c r="H122" i="28"/>
  <c r="E122" i="28"/>
  <c r="H121" i="28" s="1"/>
  <c r="I121" i="28" s="1"/>
  <c r="J121" i="28" s="1"/>
  <c r="B122" i="28"/>
  <c r="T127" i="28" s="1"/>
  <c r="AZ121" i="28"/>
  <c r="AW121" i="28"/>
  <c r="AV121" i="28"/>
  <c r="AU121" i="28"/>
  <c r="AS121" i="28"/>
  <c r="AG121" i="28"/>
  <c r="T121" i="28"/>
  <c r="B121" i="28"/>
  <c r="AU127" i="28" s="1"/>
  <c r="E117" i="28"/>
  <c r="AW116" i="28"/>
  <c r="AS116" i="28"/>
  <c r="AG116" i="28"/>
  <c r="T116" i="28"/>
  <c r="H116" i="28"/>
  <c r="I116" i="28" s="1"/>
  <c r="J116" i="28" s="1"/>
  <c r="E116" i="28"/>
  <c r="H115" i="28" s="1"/>
  <c r="I115" i="28" s="1"/>
  <c r="J115" i="28" s="1"/>
  <c r="AW115" i="28"/>
  <c r="AV115" i="28"/>
  <c r="AS115" i="28"/>
  <c r="AG115" i="28"/>
  <c r="E115" i="28"/>
  <c r="H114" i="28" s="1"/>
  <c r="I114" i="28" s="1"/>
  <c r="J114" i="28" s="1"/>
  <c r="AW114" i="28"/>
  <c r="AS114" i="28"/>
  <c r="AG114" i="28"/>
  <c r="E114" i="28"/>
  <c r="AW113" i="28"/>
  <c r="AV113" i="28"/>
  <c r="AS113" i="28"/>
  <c r="AG113" i="28"/>
  <c r="T113" i="28"/>
  <c r="H113" i="28"/>
  <c r="I113" i="28" s="1"/>
  <c r="J113" i="28" s="1"/>
  <c r="E113" i="28"/>
  <c r="AW112" i="28"/>
  <c r="AS112" i="28"/>
  <c r="AG112" i="28"/>
  <c r="H112" i="28"/>
  <c r="I112" i="28" s="1"/>
  <c r="J112" i="28" s="1"/>
  <c r="E112" i="28"/>
  <c r="H111" i="28" s="1"/>
  <c r="AW111" i="28"/>
  <c r="AS111" i="28"/>
  <c r="AG111" i="28"/>
  <c r="I111" i="28"/>
  <c r="J111" i="28" s="1"/>
  <c r="E111" i="28"/>
  <c r="H110" i="28" s="1"/>
  <c r="I110" i="28" s="1"/>
  <c r="J110" i="28" s="1"/>
  <c r="AW110" i="28"/>
  <c r="AS110" i="28"/>
  <c r="AG110" i="28"/>
  <c r="E110" i="28"/>
  <c r="AW109" i="28"/>
  <c r="AS109" i="28"/>
  <c r="AG109" i="28"/>
  <c r="I109" i="28"/>
  <c r="J109" i="28" s="1"/>
  <c r="H109" i="28"/>
  <c r="E109" i="28"/>
  <c r="AW108" i="28"/>
  <c r="AS108" i="28"/>
  <c r="AG108" i="28"/>
  <c r="I108" i="28"/>
  <c r="J108" i="28" s="1"/>
  <c r="H108" i="28"/>
  <c r="E108" i="28"/>
  <c r="H107" i="28" s="1"/>
  <c r="I107" i="28" s="1"/>
  <c r="J107" i="28" s="1"/>
  <c r="AW107" i="28"/>
  <c r="AS107" i="28"/>
  <c r="AG107" i="28"/>
  <c r="E107" i="28"/>
  <c r="B107" i="28"/>
  <c r="AV107" i="28" s="1"/>
  <c r="AW106" i="28"/>
  <c r="AS106" i="28"/>
  <c r="AG106" i="28"/>
  <c r="T106" i="28"/>
  <c r="I106" i="28"/>
  <c r="J106" i="28" s="1"/>
  <c r="H106" i="28"/>
  <c r="E106" i="28"/>
  <c r="B106" i="28"/>
  <c r="AW105" i="28"/>
  <c r="AV105" i="28"/>
  <c r="AS105" i="28"/>
  <c r="AG105" i="28"/>
  <c r="H105" i="28"/>
  <c r="I105" i="28" s="1"/>
  <c r="J105" i="28" s="1"/>
  <c r="B105" i="28"/>
  <c r="AU108" i="28" s="1"/>
  <c r="E101" i="28"/>
  <c r="H100" i="28" s="1"/>
  <c r="I100" i="28" s="1"/>
  <c r="J100" i="28" s="1"/>
  <c r="AM100" i="28"/>
  <c r="L100" i="28"/>
  <c r="K100" i="28"/>
  <c r="E100" i="28"/>
  <c r="AM99" i="28"/>
  <c r="AK99" i="28"/>
  <c r="K99" i="28"/>
  <c r="L99" i="28" s="1"/>
  <c r="R99" i="28" s="1"/>
  <c r="I99" i="28"/>
  <c r="J99" i="28" s="1"/>
  <c r="H99" i="28"/>
  <c r="E99" i="28"/>
  <c r="AM98" i="28"/>
  <c r="H98" i="28"/>
  <c r="I98" i="28" s="1"/>
  <c r="J98" i="28" s="1"/>
  <c r="E98" i="28"/>
  <c r="H97" i="28" s="1"/>
  <c r="I97" i="28" s="1"/>
  <c r="J97" i="28" s="1"/>
  <c r="AM97" i="28"/>
  <c r="AL97" i="28"/>
  <c r="T97" i="28"/>
  <c r="E97" i="28"/>
  <c r="AM96" i="28"/>
  <c r="AK96" i="28"/>
  <c r="K96" i="28"/>
  <c r="L96" i="28" s="1"/>
  <c r="H96" i="28"/>
  <c r="I96" i="28" s="1"/>
  <c r="J96" i="28" s="1"/>
  <c r="E96" i="28"/>
  <c r="AM95" i="28"/>
  <c r="AL95" i="28"/>
  <c r="AK95" i="28"/>
  <c r="H95" i="28"/>
  <c r="I95" i="28" s="1"/>
  <c r="J95" i="28" s="1"/>
  <c r="E95" i="28"/>
  <c r="AM94" i="28"/>
  <c r="AK94" i="28"/>
  <c r="I94" i="28"/>
  <c r="J94" i="28" s="1"/>
  <c r="H94" i="28"/>
  <c r="E94" i="28"/>
  <c r="H93" i="28" s="1"/>
  <c r="I93" i="28" s="1"/>
  <c r="J93" i="28" s="1"/>
  <c r="AM93" i="28"/>
  <c r="K93" i="28"/>
  <c r="L93" i="28" s="1"/>
  <c r="E93" i="28"/>
  <c r="AM92" i="28"/>
  <c r="AK92" i="28"/>
  <c r="H92" i="28"/>
  <c r="I92" i="28" s="1"/>
  <c r="J92" i="28" s="1"/>
  <c r="E92" i="28"/>
  <c r="AM91" i="28"/>
  <c r="H91" i="28"/>
  <c r="I91" i="28" s="1"/>
  <c r="J91" i="28" s="1"/>
  <c r="E91" i="28"/>
  <c r="H90" i="28" s="1"/>
  <c r="I90" i="28" s="1"/>
  <c r="J90" i="28" s="1"/>
  <c r="B91" i="28"/>
  <c r="AL94" i="28" s="1"/>
  <c r="AM90" i="28"/>
  <c r="AL90" i="28"/>
  <c r="T90" i="28"/>
  <c r="K90" i="28"/>
  <c r="L90" i="28" s="1"/>
  <c r="E90" i="28"/>
  <c r="B90" i="28"/>
  <c r="AM89" i="28"/>
  <c r="AL89" i="28"/>
  <c r="AK89" i="28"/>
  <c r="I89" i="28"/>
  <c r="J89" i="28" s="1"/>
  <c r="H89" i="28"/>
  <c r="B89" i="28"/>
  <c r="K92" i="28" s="1"/>
  <c r="L92" i="28" s="1"/>
  <c r="R92" i="28" s="1"/>
  <c r="E85" i="28"/>
  <c r="H84" i="28" s="1"/>
  <c r="I84" i="28" s="1"/>
  <c r="J84" i="28" s="1"/>
  <c r="AT84" i="28"/>
  <c r="AS84" i="28"/>
  <c r="AP84" i="28"/>
  <c r="AA84" i="28"/>
  <c r="K84" i="28"/>
  <c r="E84" i="28"/>
  <c r="AT83" i="28"/>
  <c r="AS83" i="28"/>
  <c r="AR83" i="28"/>
  <c r="AP83" i="28"/>
  <c r="AA83" i="28"/>
  <c r="K83" i="28"/>
  <c r="H83" i="28"/>
  <c r="I83" i="28" s="1"/>
  <c r="J83" i="28" s="1"/>
  <c r="E83" i="28"/>
  <c r="AT82" i="28"/>
  <c r="AS82" i="28"/>
  <c r="AR82" i="28"/>
  <c r="AP82" i="28"/>
  <c r="AA82" i="28"/>
  <c r="K82" i="28"/>
  <c r="H82" i="28"/>
  <c r="I82" i="28" s="1"/>
  <c r="J82" i="28" s="1"/>
  <c r="E82" i="28"/>
  <c r="AT81" i="28"/>
  <c r="AS81" i="28"/>
  <c r="AR81" i="28"/>
  <c r="AP81" i="28"/>
  <c r="AA81" i="28"/>
  <c r="K81" i="28"/>
  <c r="I81" i="28"/>
  <c r="J81" i="28" s="1"/>
  <c r="H81" i="28"/>
  <c r="E81" i="28"/>
  <c r="H80" i="28" s="1"/>
  <c r="I80" i="28" s="1"/>
  <c r="J80" i="28" s="1"/>
  <c r="AT80" i="28"/>
  <c r="AR80" i="28"/>
  <c r="AP80" i="28"/>
  <c r="AA80" i="28"/>
  <c r="K80" i="28"/>
  <c r="E80" i="28"/>
  <c r="AT79" i="28"/>
  <c r="AS79" i="28"/>
  <c r="AR79" i="28"/>
  <c r="AP79" i="28"/>
  <c r="AA79" i="28"/>
  <c r="K79" i="28"/>
  <c r="H79" i="28"/>
  <c r="I79" i="28" s="1"/>
  <c r="J79" i="28" s="1"/>
  <c r="E79" i="28"/>
  <c r="AT78" i="28"/>
  <c r="AS78" i="28"/>
  <c r="AR78" i="28"/>
  <c r="AP78" i="28"/>
  <c r="AA78" i="28"/>
  <c r="K78" i="28"/>
  <c r="H78" i="28"/>
  <c r="I78" i="28" s="1"/>
  <c r="J78" i="28" s="1"/>
  <c r="E78" i="28"/>
  <c r="AT77" i="28"/>
  <c r="AS77" i="28"/>
  <c r="AR77" i="28"/>
  <c r="AP77" i="28"/>
  <c r="AA77" i="28"/>
  <c r="K77" i="28"/>
  <c r="I77" i="28"/>
  <c r="J77" i="28" s="1"/>
  <c r="H77" i="28"/>
  <c r="E77" i="28"/>
  <c r="AT76" i="28"/>
  <c r="AS76" i="28"/>
  <c r="AR76" i="28"/>
  <c r="AP76" i="28"/>
  <c r="AA76" i="28"/>
  <c r="K76" i="28"/>
  <c r="H76" i="28"/>
  <c r="I76" i="28" s="1"/>
  <c r="J76" i="28" s="1"/>
  <c r="E76" i="28"/>
  <c r="AT75" i="28"/>
  <c r="AS75" i="28"/>
  <c r="AR75" i="28"/>
  <c r="AP75" i="28"/>
  <c r="AA75" i="28"/>
  <c r="K75" i="28"/>
  <c r="H75" i="28"/>
  <c r="I75" i="28" s="1"/>
  <c r="J75" i="28" s="1"/>
  <c r="E75" i="28"/>
  <c r="B75" i="28"/>
  <c r="AS80" i="28" s="1"/>
  <c r="AT74" i="28"/>
  <c r="AS74" i="28"/>
  <c r="AR74" i="28"/>
  <c r="AP74" i="28"/>
  <c r="AA74" i="28"/>
  <c r="H74" i="28"/>
  <c r="I74" i="28" s="1"/>
  <c r="J74" i="28" s="1"/>
  <c r="E74" i="28"/>
  <c r="H73" i="28" s="1"/>
  <c r="I73" i="28" s="1"/>
  <c r="J73" i="28" s="1"/>
  <c r="B74" i="28"/>
  <c r="L80" i="28" s="1"/>
  <c r="AT73" i="28"/>
  <c r="AS73" i="28"/>
  <c r="AP73" i="28"/>
  <c r="AA73" i="28"/>
  <c r="K73" i="28"/>
  <c r="B73" i="28"/>
  <c r="AR84" i="28" s="1"/>
  <c r="E70" i="28"/>
  <c r="AT69" i="28"/>
  <c r="AP69" i="28"/>
  <c r="AA69" i="28"/>
  <c r="T69" i="28"/>
  <c r="H69" i="28"/>
  <c r="I69" i="28" s="1"/>
  <c r="J69" i="28" s="1"/>
  <c r="E69" i="28"/>
  <c r="AT68" i="28"/>
  <c r="AP68" i="28"/>
  <c r="AA68" i="28"/>
  <c r="T68" i="28"/>
  <c r="J68" i="28"/>
  <c r="I68" i="28"/>
  <c r="H68" i="28"/>
  <c r="E68" i="28"/>
  <c r="H67" i="28" s="1"/>
  <c r="I67" i="28" s="1"/>
  <c r="AT67" i="28"/>
  <c r="AR67" i="28"/>
  <c r="AP67" i="28"/>
  <c r="AA67" i="28"/>
  <c r="T67" i="28"/>
  <c r="K67" i="28"/>
  <c r="L67" i="28" s="1"/>
  <c r="J67" i="28"/>
  <c r="E67" i="28"/>
  <c r="H66" i="28" s="1"/>
  <c r="I66" i="28" s="1"/>
  <c r="J66" i="28" s="1"/>
  <c r="AT66" i="28"/>
  <c r="AP66" i="28"/>
  <c r="AA66" i="28"/>
  <c r="T66" i="28"/>
  <c r="K66" i="28"/>
  <c r="L66" i="28" s="1"/>
  <c r="E66" i="28"/>
  <c r="H65" i="28" s="1"/>
  <c r="I65" i="28" s="1"/>
  <c r="J65" i="28" s="1"/>
  <c r="AT65" i="28"/>
  <c r="AP65" i="28"/>
  <c r="AA65" i="28"/>
  <c r="T65" i="28"/>
  <c r="E65" i="28"/>
  <c r="AT64" i="28"/>
  <c r="AR64" i="28"/>
  <c r="AP64" i="28"/>
  <c r="AA64" i="28"/>
  <c r="H64" i="28"/>
  <c r="I64" i="28" s="1"/>
  <c r="J64" i="28" s="1"/>
  <c r="E64" i="28"/>
  <c r="H63" i="28" s="1"/>
  <c r="I63" i="28" s="1"/>
  <c r="AT63" i="28"/>
  <c r="AR63" i="28"/>
  <c r="AP63" i="28"/>
  <c r="AA63" i="28"/>
  <c r="T63" i="28"/>
  <c r="K63" i="28"/>
  <c r="L63" i="28" s="1"/>
  <c r="J63" i="28"/>
  <c r="E63" i="28"/>
  <c r="H62" i="28" s="1"/>
  <c r="I62" i="28" s="1"/>
  <c r="J62" i="28" s="1"/>
  <c r="AT62" i="28"/>
  <c r="AP62" i="28"/>
  <c r="AA62" i="28"/>
  <c r="T62" i="28"/>
  <c r="E62" i="28"/>
  <c r="H61" i="28" s="1"/>
  <c r="I61" i="28" s="1"/>
  <c r="J61" i="28" s="1"/>
  <c r="AT61" i="28"/>
  <c r="AR61" i="28"/>
  <c r="AP61" i="28"/>
  <c r="AA61" i="28"/>
  <c r="T61" i="28"/>
  <c r="K61" i="28"/>
  <c r="L61" i="28" s="1"/>
  <c r="E61" i="28"/>
  <c r="H60" i="28" s="1"/>
  <c r="I60" i="28" s="1"/>
  <c r="J60" i="28" s="1"/>
  <c r="AT60" i="28"/>
  <c r="AS60" i="28"/>
  <c r="AR60" i="28"/>
  <c r="AP60" i="28"/>
  <c r="AA60" i="28"/>
  <c r="T60" i="28"/>
  <c r="K60" i="28"/>
  <c r="L60" i="28" s="1"/>
  <c r="E60" i="28"/>
  <c r="H59" i="28" s="1"/>
  <c r="I59" i="28" s="1"/>
  <c r="J59" i="28" s="1"/>
  <c r="B60" i="28"/>
  <c r="AS67" i="28" s="1"/>
  <c r="AT59" i="28"/>
  <c r="AR59" i="28"/>
  <c r="AP59" i="28"/>
  <c r="AA59" i="28"/>
  <c r="R59" i="28"/>
  <c r="L59" i="28"/>
  <c r="K59" i="28"/>
  <c r="E59" i="28"/>
  <c r="B59" i="28"/>
  <c r="T64" i="28" s="1"/>
  <c r="AT58" i="28"/>
  <c r="AP58" i="28"/>
  <c r="AA58" i="28"/>
  <c r="T58" i="28"/>
  <c r="H58" i="28"/>
  <c r="I58" i="28" s="1"/>
  <c r="J58" i="28" s="1"/>
  <c r="B58" i="28"/>
  <c r="K62" i="28" s="1"/>
  <c r="L62" i="28" s="1"/>
  <c r="E54" i="28"/>
  <c r="AT53" i="28"/>
  <c r="AS53" i="28"/>
  <c r="AR53" i="28"/>
  <c r="AP53" i="28"/>
  <c r="AG53" i="28"/>
  <c r="AA53" i="28"/>
  <c r="H53" i="28"/>
  <c r="I53" i="28" s="1"/>
  <c r="J53" i="28" s="1"/>
  <c r="E53" i="28"/>
  <c r="H52" i="28" s="1"/>
  <c r="I52" i="28" s="1"/>
  <c r="J52" i="28" s="1"/>
  <c r="AT52" i="28"/>
  <c r="AP52" i="28"/>
  <c r="AG52" i="28"/>
  <c r="AA52" i="28"/>
  <c r="E52" i="28"/>
  <c r="H51" i="28" s="1"/>
  <c r="I51" i="28" s="1"/>
  <c r="J51" i="28" s="1"/>
  <c r="AT51" i="28"/>
  <c r="AP51" i="28"/>
  <c r="AG51" i="28"/>
  <c r="AA51" i="28"/>
  <c r="T51" i="28"/>
  <c r="E51" i="28"/>
  <c r="AT50" i="28"/>
  <c r="AS50" i="28"/>
  <c r="AP50" i="28"/>
  <c r="AG50" i="28"/>
  <c r="AA50" i="28"/>
  <c r="H50" i="28"/>
  <c r="I50" i="28" s="1"/>
  <c r="J50" i="28" s="1"/>
  <c r="E50" i="28"/>
  <c r="H49" i="28" s="1"/>
  <c r="I49" i="28" s="1"/>
  <c r="J49" i="28" s="1"/>
  <c r="AT49" i="28"/>
  <c r="AP49" i="28"/>
  <c r="AG49" i="28"/>
  <c r="AA49" i="28"/>
  <c r="E49" i="28"/>
  <c r="AT48" i="28"/>
  <c r="AP48" i="28"/>
  <c r="AG48" i="28"/>
  <c r="AA48" i="28"/>
  <c r="T48" i="28"/>
  <c r="I48" i="28"/>
  <c r="J48" i="28" s="1"/>
  <c r="H48" i="28"/>
  <c r="E48" i="28"/>
  <c r="AT47" i="28"/>
  <c r="AP47" i="28"/>
  <c r="AG47" i="28"/>
  <c r="AA47" i="28"/>
  <c r="H47" i="28"/>
  <c r="I47" i="28" s="1"/>
  <c r="J47" i="28" s="1"/>
  <c r="E47" i="28"/>
  <c r="H46" i="28" s="1"/>
  <c r="I46" i="28" s="1"/>
  <c r="J46" i="28" s="1"/>
  <c r="AT46" i="28"/>
  <c r="AP46" i="28"/>
  <c r="AG46" i="28"/>
  <c r="AA46" i="28"/>
  <c r="E46" i="28"/>
  <c r="H45" i="28" s="1"/>
  <c r="I45" i="28" s="1"/>
  <c r="J45" i="28" s="1"/>
  <c r="AT45" i="28"/>
  <c r="AP45" i="28"/>
  <c r="AG45" i="28"/>
  <c r="AA45" i="28"/>
  <c r="T45" i="28"/>
  <c r="E45" i="28"/>
  <c r="AT44" i="28"/>
  <c r="AR44" i="28"/>
  <c r="AP44" i="28"/>
  <c r="AG44" i="28"/>
  <c r="AA44" i="28"/>
  <c r="K44" i="28"/>
  <c r="L44" i="28" s="1"/>
  <c r="H44" i="28"/>
  <c r="I44" i="28" s="1"/>
  <c r="J44" i="28" s="1"/>
  <c r="E44" i="28"/>
  <c r="H43" i="28" s="1"/>
  <c r="I43" i="28" s="1"/>
  <c r="J43" i="28" s="1"/>
  <c r="B44" i="28"/>
  <c r="AS46" i="28" s="1"/>
  <c r="AT43" i="28"/>
  <c r="AP43" i="28"/>
  <c r="AG43" i="28"/>
  <c r="AA43" i="28"/>
  <c r="E43" i="28"/>
  <c r="H42" i="28" s="1"/>
  <c r="I42" i="28" s="1"/>
  <c r="J42" i="28" s="1"/>
  <c r="B43" i="28"/>
  <c r="T47" i="28" s="1"/>
  <c r="AT42" i="28"/>
  <c r="AP42" i="28"/>
  <c r="AG42" i="28"/>
  <c r="AA42" i="28"/>
  <c r="T42" i="28"/>
  <c r="B42" i="28"/>
  <c r="AR50" i="28" s="1"/>
  <c r="E38" i="28"/>
  <c r="AT37" i="28"/>
  <c r="AS37" i="28"/>
  <c r="AP37" i="28"/>
  <c r="AA37" i="28"/>
  <c r="I37" i="28"/>
  <c r="J37" i="28" s="1"/>
  <c r="H37" i="28"/>
  <c r="E37" i="28"/>
  <c r="H36" i="28" s="1"/>
  <c r="I36" i="28" s="1"/>
  <c r="J36" i="28" s="1"/>
  <c r="AT36" i="28"/>
  <c r="AP36" i="28"/>
  <c r="AA36" i="28"/>
  <c r="K36" i="28"/>
  <c r="L36" i="28" s="1"/>
  <c r="R36" i="28" s="1"/>
  <c r="E36" i="28"/>
  <c r="H35" i="28" s="1"/>
  <c r="I35" i="28" s="1"/>
  <c r="J35" i="28" s="1"/>
  <c r="AT35" i="28"/>
  <c r="AP35" i="28"/>
  <c r="AA35" i="28"/>
  <c r="T35" i="28"/>
  <c r="E35" i="28"/>
  <c r="AT34" i="28"/>
  <c r="AR34" i="28"/>
  <c r="AP34" i="28"/>
  <c r="AA34" i="28"/>
  <c r="H34" i="28"/>
  <c r="I34" i="28" s="1"/>
  <c r="J34" i="28" s="1"/>
  <c r="E34" i="28"/>
  <c r="H33" i="28" s="1"/>
  <c r="I33" i="28" s="1"/>
  <c r="AT33" i="28"/>
  <c r="AR33" i="28"/>
  <c r="AP33" i="28"/>
  <c r="AA33" i="28"/>
  <c r="T33" i="28"/>
  <c r="K33" i="28"/>
  <c r="L33" i="28" s="1"/>
  <c r="J33" i="28"/>
  <c r="E33" i="28"/>
  <c r="H32" i="28" s="1"/>
  <c r="I32" i="28" s="1"/>
  <c r="J32" i="28" s="1"/>
  <c r="AT32" i="28"/>
  <c r="AP32" i="28"/>
  <c r="AA32" i="28"/>
  <c r="T32" i="28"/>
  <c r="K32" i="28"/>
  <c r="L32" i="28" s="1"/>
  <c r="E32" i="28"/>
  <c r="H31" i="28" s="1"/>
  <c r="I31" i="28" s="1"/>
  <c r="J31" i="28" s="1"/>
  <c r="AT31" i="28"/>
  <c r="AP31" i="28"/>
  <c r="AA31" i="28"/>
  <c r="T31" i="28"/>
  <c r="E31" i="28"/>
  <c r="AT30" i="28"/>
  <c r="AR30" i="28"/>
  <c r="AP30" i="28"/>
  <c r="AA30" i="28"/>
  <c r="K30" i="28"/>
  <c r="L30" i="28" s="1"/>
  <c r="H30" i="28"/>
  <c r="I30" i="28" s="1"/>
  <c r="J30" i="28" s="1"/>
  <c r="E30" i="28"/>
  <c r="H29" i="28" s="1"/>
  <c r="I29" i="28" s="1"/>
  <c r="J29" i="28" s="1"/>
  <c r="AT29" i="28"/>
  <c r="AS29" i="28"/>
  <c r="AP29" i="28"/>
  <c r="AA29" i="28"/>
  <c r="T29" i="28"/>
  <c r="L29" i="28"/>
  <c r="K29" i="28"/>
  <c r="E29" i="28"/>
  <c r="AT28" i="28"/>
  <c r="AR28" i="28"/>
  <c r="AP28" i="28"/>
  <c r="AA28" i="28"/>
  <c r="H28" i="28"/>
  <c r="I28" i="28" s="1"/>
  <c r="J28" i="28" s="1"/>
  <c r="E28" i="28"/>
  <c r="B28" i="28"/>
  <c r="AS33" i="28" s="1"/>
  <c r="AT27" i="28"/>
  <c r="AS27" i="28"/>
  <c r="AP27" i="28"/>
  <c r="AA27" i="28"/>
  <c r="K27" i="28"/>
  <c r="L27" i="28" s="1"/>
  <c r="H27" i="28"/>
  <c r="I27" i="28" s="1"/>
  <c r="J27" i="28" s="1"/>
  <c r="E27" i="28"/>
  <c r="B27" i="28"/>
  <c r="T27" i="28" s="1"/>
  <c r="AT26" i="28"/>
  <c r="AS26" i="28"/>
  <c r="AP26" i="28"/>
  <c r="AA26" i="28"/>
  <c r="T26" i="28"/>
  <c r="O26" i="28"/>
  <c r="K26" i="28"/>
  <c r="L26" i="28" s="1"/>
  <c r="R26" i="28" s="1"/>
  <c r="J26" i="28"/>
  <c r="I26" i="28"/>
  <c r="H26" i="28"/>
  <c r="B26" i="28"/>
  <c r="AR37" i="28" s="1"/>
  <c r="E148" i="30"/>
  <c r="AW147" i="30"/>
  <c r="AS147" i="30"/>
  <c r="AG147" i="30"/>
  <c r="T147" i="30"/>
  <c r="H147" i="30"/>
  <c r="I147" i="30" s="1"/>
  <c r="J147" i="30" s="1"/>
  <c r="E147" i="30"/>
  <c r="AW146" i="30"/>
  <c r="AS146" i="30"/>
  <c r="AG146" i="30"/>
  <c r="T146" i="30"/>
  <c r="H146" i="30"/>
  <c r="I146" i="30" s="1"/>
  <c r="J146" i="30" s="1"/>
  <c r="E146" i="30"/>
  <c r="H145" i="30" s="1"/>
  <c r="I145" i="30" s="1"/>
  <c r="AW145" i="30"/>
  <c r="AU145" i="30"/>
  <c r="AS145" i="30"/>
  <c r="AG145" i="30"/>
  <c r="T145" i="30"/>
  <c r="K145" i="30"/>
  <c r="L145" i="30" s="1"/>
  <c r="J145" i="30"/>
  <c r="E145" i="30"/>
  <c r="H144" i="30" s="1"/>
  <c r="I144" i="30" s="1"/>
  <c r="J144" i="30" s="1"/>
  <c r="AW144" i="30"/>
  <c r="AS144" i="30"/>
  <c r="AG144" i="30"/>
  <c r="T144" i="30"/>
  <c r="K144" i="30"/>
  <c r="L144" i="30" s="1"/>
  <c r="E144" i="30"/>
  <c r="H143" i="30" s="1"/>
  <c r="I143" i="30" s="1"/>
  <c r="J143" i="30" s="1"/>
  <c r="AW143" i="30"/>
  <c r="AS143" i="30"/>
  <c r="AG143" i="30"/>
  <c r="T143" i="30"/>
  <c r="E143" i="30"/>
  <c r="AW142" i="30"/>
  <c r="AU142" i="30"/>
  <c r="AS142" i="30"/>
  <c r="AG142" i="30"/>
  <c r="J142" i="30"/>
  <c r="H142" i="30"/>
  <c r="I142" i="30" s="1"/>
  <c r="E142" i="30"/>
  <c r="H141" i="30" s="1"/>
  <c r="I141" i="30" s="1"/>
  <c r="AW141" i="30"/>
  <c r="AU141" i="30"/>
  <c r="AS141" i="30"/>
  <c r="AG141" i="30"/>
  <c r="T141" i="30"/>
  <c r="K141" i="30"/>
  <c r="L141" i="30" s="1"/>
  <c r="J141" i="30"/>
  <c r="E141" i="30"/>
  <c r="H140" i="30" s="1"/>
  <c r="I140" i="30" s="1"/>
  <c r="J140" i="30" s="1"/>
  <c r="AW140" i="30"/>
  <c r="AS140" i="30"/>
  <c r="AG140" i="30"/>
  <c r="T140" i="30"/>
  <c r="E140" i="30"/>
  <c r="H139" i="30" s="1"/>
  <c r="I139" i="30" s="1"/>
  <c r="J139" i="30" s="1"/>
  <c r="AW139" i="30"/>
  <c r="AU139" i="30"/>
  <c r="AS139" i="30"/>
  <c r="AG139" i="30"/>
  <c r="T139" i="30"/>
  <c r="K139" i="30"/>
  <c r="L139" i="30" s="1"/>
  <c r="E139" i="30"/>
  <c r="H138" i="30" s="1"/>
  <c r="I138" i="30" s="1"/>
  <c r="J138" i="30" s="1"/>
  <c r="AW138" i="30"/>
  <c r="AV138" i="30"/>
  <c r="AU138" i="30"/>
  <c r="AS138" i="30"/>
  <c r="AG138" i="30"/>
  <c r="K138" i="30"/>
  <c r="L138" i="30" s="1"/>
  <c r="E138" i="30"/>
  <c r="H137" i="30" s="1"/>
  <c r="I137" i="30" s="1"/>
  <c r="J137" i="30" s="1"/>
  <c r="B138" i="30"/>
  <c r="AV145" i="30" s="1"/>
  <c r="AW137" i="30"/>
  <c r="AS137" i="30"/>
  <c r="AG137" i="30"/>
  <c r="R137" i="30"/>
  <c r="L137" i="30"/>
  <c r="K137" i="30"/>
  <c r="E137" i="30"/>
  <c r="B137" i="30"/>
  <c r="T142" i="30" s="1"/>
  <c r="AW136" i="30"/>
  <c r="AS136" i="30"/>
  <c r="AG136" i="30"/>
  <c r="T136" i="30"/>
  <c r="H136" i="30"/>
  <c r="I136" i="30" s="1"/>
  <c r="J136" i="30" s="1"/>
  <c r="B136" i="30"/>
  <c r="K140" i="30" s="1"/>
  <c r="L140" i="30" s="1"/>
  <c r="E133" i="30"/>
  <c r="AZ132" i="30"/>
  <c r="AW132" i="30"/>
  <c r="AU132" i="30"/>
  <c r="AS132" i="30"/>
  <c r="AG132" i="30"/>
  <c r="K132" i="30"/>
  <c r="L132" i="30" s="1"/>
  <c r="J132" i="30"/>
  <c r="I132" i="30"/>
  <c r="H132" i="30"/>
  <c r="E132" i="30"/>
  <c r="H131" i="30" s="1"/>
  <c r="I131" i="30" s="1"/>
  <c r="J131" i="30" s="1"/>
  <c r="AZ131" i="30"/>
  <c r="AW131" i="30"/>
  <c r="AS131" i="30"/>
  <c r="AG131" i="30"/>
  <c r="E131" i="30"/>
  <c r="AZ130" i="30"/>
  <c r="AW130" i="30"/>
  <c r="AV130" i="30"/>
  <c r="AU130" i="30"/>
  <c r="AS130" i="30"/>
  <c r="AG130" i="30"/>
  <c r="K130" i="30"/>
  <c r="L130" i="30" s="1"/>
  <c r="H130" i="30"/>
  <c r="I130" i="30" s="1"/>
  <c r="J130" i="30" s="1"/>
  <c r="E130" i="30"/>
  <c r="H129" i="30" s="1"/>
  <c r="I129" i="30" s="1"/>
  <c r="J129" i="30" s="1"/>
  <c r="AZ129" i="30"/>
  <c r="AW129" i="30"/>
  <c r="AS129" i="30"/>
  <c r="AG129" i="30"/>
  <c r="E129" i="30"/>
  <c r="AZ128" i="30"/>
  <c r="AW128" i="30"/>
  <c r="AU128" i="30"/>
  <c r="AS128" i="30"/>
  <c r="AG128" i="30"/>
  <c r="T128" i="30"/>
  <c r="H128" i="30"/>
  <c r="I128" i="30" s="1"/>
  <c r="J128" i="30" s="1"/>
  <c r="E128" i="30"/>
  <c r="H127" i="30" s="1"/>
  <c r="AZ127" i="30"/>
  <c r="AW127" i="30"/>
  <c r="AS127" i="30"/>
  <c r="AG127" i="30"/>
  <c r="J127" i="30"/>
  <c r="I127" i="30"/>
  <c r="E127" i="30"/>
  <c r="AZ126" i="30"/>
  <c r="AW126" i="30"/>
  <c r="AS126" i="30"/>
  <c r="AG126" i="30"/>
  <c r="H126" i="30"/>
  <c r="I126" i="30" s="1"/>
  <c r="J126" i="30" s="1"/>
  <c r="E126" i="30"/>
  <c r="H125" i="30" s="1"/>
  <c r="I125" i="30" s="1"/>
  <c r="AZ125" i="30"/>
  <c r="AW125" i="30"/>
  <c r="AS125" i="30"/>
  <c r="AG125" i="30"/>
  <c r="J125" i="30"/>
  <c r="E125" i="30"/>
  <c r="H124" i="30" s="1"/>
  <c r="I124" i="30" s="1"/>
  <c r="J124" i="30" s="1"/>
  <c r="AZ124" i="30"/>
  <c r="AW124" i="30"/>
  <c r="AS124" i="30"/>
  <c r="AG124" i="30"/>
  <c r="K124" i="30"/>
  <c r="L124" i="30" s="1"/>
  <c r="E124" i="30"/>
  <c r="AZ123" i="30"/>
  <c r="AW123" i="30"/>
  <c r="AS123" i="30"/>
  <c r="AG123" i="30"/>
  <c r="T123" i="30"/>
  <c r="I123" i="30"/>
  <c r="J123" i="30" s="1"/>
  <c r="H123" i="30"/>
  <c r="E123" i="30"/>
  <c r="B123" i="30"/>
  <c r="AV122" i="30" s="1"/>
  <c r="AZ122" i="30"/>
  <c r="AW122" i="30"/>
  <c r="AS122" i="30"/>
  <c r="AG122" i="30"/>
  <c r="H122" i="30"/>
  <c r="I122" i="30" s="1"/>
  <c r="J122" i="30" s="1"/>
  <c r="E122" i="30"/>
  <c r="B122" i="30"/>
  <c r="T125" i="30" s="1"/>
  <c r="AZ121" i="30"/>
  <c r="AW121" i="30"/>
  <c r="AS121" i="30"/>
  <c r="AG121" i="30"/>
  <c r="H121" i="30"/>
  <c r="I121" i="30" s="1"/>
  <c r="J121" i="30" s="1"/>
  <c r="B121" i="30"/>
  <c r="K129" i="30" s="1"/>
  <c r="L129" i="30" s="1"/>
  <c r="E117" i="30"/>
  <c r="AW116" i="30"/>
  <c r="AS116" i="30"/>
  <c r="AG116" i="30"/>
  <c r="J116" i="30"/>
  <c r="H116" i="30"/>
  <c r="I116" i="30" s="1"/>
  <c r="E116" i="30"/>
  <c r="H115" i="30" s="1"/>
  <c r="I115" i="30" s="1"/>
  <c r="AW115" i="30"/>
  <c r="AS115" i="30"/>
  <c r="AG115" i="30"/>
  <c r="T115" i="30"/>
  <c r="J115" i="30"/>
  <c r="E115" i="30"/>
  <c r="AW114" i="30"/>
  <c r="AS114" i="30"/>
  <c r="AG114" i="30"/>
  <c r="H114" i="30"/>
  <c r="I114" i="30" s="1"/>
  <c r="J114" i="30" s="1"/>
  <c r="E114" i="30"/>
  <c r="H113" i="30" s="1"/>
  <c r="I113" i="30" s="1"/>
  <c r="J113" i="30" s="1"/>
  <c r="AW113" i="30"/>
  <c r="AS113" i="30"/>
  <c r="AG113" i="30"/>
  <c r="T113" i="30"/>
  <c r="E113" i="30"/>
  <c r="H112" i="30" s="1"/>
  <c r="I112" i="30" s="1"/>
  <c r="J112" i="30" s="1"/>
  <c r="AW112" i="30"/>
  <c r="AV112" i="30"/>
  <c r="AS112" i="30"/>
  <c r="AG112" i="30"/>
  <c r="E112" i="30"/>
  <c r="H111" i="30" s="1"/>
  <c r="I111" i="30" s="1"/>
  <c r="AW111" i="30"/>
  <c r="AV111" i="30"/>
  <c r="AS111" i="30"/>
  <c r="AG111" i="30"/>
  <c r="T111" i="30"/>
  <c r="J111" i="30"/>
  <c r="E111" i="30"/>
  <c r="AW110" i="30"/>
  <c r="AS110" i="30"/>
  <c r="AG110" i="30"/>
  <c r="H110" i="30"/>
  <c r="I110" i="30" s="1"/>
  <c r="J110" i="30" s="1"/>
  <c r="E110" i="30"/>
  <c r="AW109" i="30"/>
  <c r="AS109" i="30"/>
  <c r="AG109" i="30"/>
  <c r="T109" i="30"/>
  <c r="H109" i="30"/>
  <c r="I109" i="30" s="1"/>
  <c r="J109" i="30" s="1"/>
  <c r="E109" i="30"/>
  <c r="AW108" i="30"/>
  <c r="AV108" i="30"/>
  <c r="AS108" i="30"/>
  <c r="AG108" i="30"/>
  <c r="H108" i="30"/>
  <c r="I108" i="30" s="1"/>
  <c r="J108" i="30" s="1"/>
  <c r="E108" i="30"/>
  <c r="H107" i="30" s="1"/>
  <c r="I107" i="30" s="1"/>
  <c r="J107" i="30" s="1"/>
  <c r="AW107" i="30"/>
  <c r="AS107" i="30"/>
  <c r="AG107" i="30"/>
  <c r="E107" i="30"/>
  <c r="B107" i="30"/>
  <c r="AV115" i="30" s="1"/>
  <c r="AW106" i="30"/>
  <c r="AV106" i="30"/>
  <c r="AS106" i="30"/>
  <c r="AG106" i="30"/>
  <c r="T106" i="30"/>
  <c r="H106" i="30"/>
  <c r="I106" i="30" s="1"/>
  <c r="J106" i="30" s="1"/>
  <c r="E106" i="30"/>
  <c r="B106" i="30"/>
  <c r="T116" i="30" s="1"/>
  <c r="AW105" i="30"/>
  <c r="AV105" i="30"/>
  <c r="AS105" i="30"/>
  <c r="AG105" i="30"/>
  <c r="T105" i="30"/>
  <c r="H105" i="30"/>
  <c r="I105" i="30" s="1"/>
  <c r="J105" i="30" s="1"/>
  <c r="B105" i="30"/>
  <c r="E101" i="30"/>
  <c r="H100" i="30" s="1"/>
  <c r="I100" i="30" s="1"/>
  <c r="J100" i="30" s="1"/>
  <c r="AM100" i="30"/>
  <c r="T100" i="30"/>
  <c r="K100" i="30"/>
  <c r="L100" i="30" s="1"/>
  <c r="E100" i="30"/>
  <c r="H99" i="30" s="1"/>
  <c r="I99" i="30" s="1"/>
  <c r="J99" i="30" s="1"/>
  <c r="AM99" i="30"/>
  <c r="R99" i="30"/>
  <c r="L99" i="30"/>
  <c r="E99" i="30"/>
  <c r="H98" i="30" s="1"/>
  <c r="I98" i="30" s="1"/>
  <c r="J98" i="30" s="1"/>
  <c r="AM98" i="30"/>
  <c r="AL98" i="30"/>
  <c r="E98" i="30"/>
  <c r="AM97" i="30"/>
  <c r="AK97" i="30"/>
  <c r="T97" i="30"/>
  <c r="H97" i="30"/>
  <c r="I97" i="30" s="1"/>
  <c r="J97" i="30" s="1"/>
  <c r="E97" i="30"/>
  <c r="H96" i="30" s="1"/>
  <c r="I96" i="30" s="1"/>
  <c r="J96" i="30" s="1"/>
  <c r="AM96" i="30"/>
  <c r="T96" i="30"/>
  <c r="K96" i="30"/>
  <c r="L96" i="30" s="1"/>
  <c r="E96" i="30"/>
  <c r="H95" i="30" s="1"/>
  <c r="I95" i="30" s="1"/>
  <c r="J95" i="30" s="1"/>
  <c r="AM95" i="30"/>
  <c r="AL95" i="30"/>
  <c r="AK95" i="30"/>
  <c r="T95" i="30"/>
  <c r="E95" i="30"/>
  <c r="AM94" i="30"/>
  <c r="AL94" i="30"/>
  <c r="K94" i="30"/>
  <c r="L94" i="30" s="1"/>
  <c r="H94" i="30"/>
  <c r="I94" i="30" s="1"/>
  <c r="J94" i="30" s="1"/>
  <c r="E94" i="30"/>
  <c r="H93" i="30" s="1"/>
  <c r="I93" i="30" s="1"/>
  <c r="J93" i="30" s="1"/>
  <c r="AM93" i="30"/>
  <c r="AL93" i="30"/>
  <c r="K93" i="30"/>
  <c r="L93" i="30" s="1"/>
  <c r="E93" i="30"/>
  <c r="H92" i="30" s="1"/>
  <c r="I92" i="30" s="1"/>
  <c r="J92" i="30" s="1"/>
  <c r="AM92" i="30"/>
  <c r="L92" i="30"/>
  <c r="R92" i="30" s="1"/>
  <c r="K92" i="30"/>
  <c r="E92" i="30"/>
  <c r="AM91" i="30"/>
  <c r="AK91" i="30"/>
  <c r="T91" i="30"/>
  <c r="K91" i="30"/>
  <c r="L91" i="30" s="1"/>
  <c r="I91" i="30"/>
  <c r="J91" i="30" s="1"/>
  <c r="H91" i="30"/>
  <c r="E91" i="30"/>
  <c r="B91" i="30"/>
  <c r="AL100" i="30" s="1"/>
  <c r="AM90" i="30"/>
  <c r="AK90" i="30"/>
  <c r="T90" i="30"/>
  <c r="H90" i="30"/>
  <c r="I90" i="30" s="1"/>
  <c r="J90" i="30" s="1"/>
  <c r="E90" i="30"/>
  <c r="B90" i="30"/>
  <c r="T94" i="30" s="1"/>
  <c r="AM89" i="30"/>
  <c r="AK89" i="30"/>
  <c r="T89" i="30"/>
  <c r="K89" i="30"/>
  <c r="L89" i="30" s="1"/>
  <c r="H89" i="30"/>
  <c r="I89" i="30" s="1"/>
  <c r="J89" i="30" s="1"/>
  <c r="B89" i="30"/>
  <c r="K99" i="30" s="1"/>
  <c r="E85" i="30"/>
  <c r="AT84" i="30"/>
  <c r="AP84" i="30"/>
  <c r="AA84" i="30"/>
  <c r="K84" i="30"/>
  <c r="J84" i="30"/>
  <c r="I84" i="30"/>
  <c r="H84" i="30"/>
  <c r="E84" i="30"/>
  <c r="H83" i="30" s="1"/>
  <c r="I83" i="30" s="1"/>
  <c r="J83" i="30" s="1"/>
  <c r="AT83" i="30"/>
  <c r="AP83" i="30"/>
  <c r="AA83" i="30"/>
  <c r="E83" i="30"/>
  <c r="H82" i="30" s="1"/>
  <c r="I82" i="30" s="1"/>
  <c r="J82" i="30" s="1"/>
  <c r="AT82" i="30"/>
  <c r="AR82" i="30"/>
  <c r="AP82" i="30"/>
  <c r="AA82" i="30"/>
  <c r="E82" i="30"/>
  <c r="H81" i="30" s="1"/>
  <c r="I81" i="30" s="1"/>
  <c r="J81" i="30" s="1"/>
  <c r="AT81" i="30"/>
  <c r="AS81" i="30"/>
  <c r="AR81" i="30"/>
  <c r="AP81" i="30"/>
  <c r="AA81" i="30"/>
  <c r="K81" i="30"/>
  <c r="E81" i="30"/>
  <c r="H80" i="30" s="1"/>
  <c r="I80" i="30" s="1"/>
  <c r="AT80" i="30"/>
  <c r="AS80" i="30"/>
  <c r="AP80" i="30"/>
  <c r="AA80" i="30"/>
  <c r="L80" i="30"/>
  <c r="K80" i="30"/>
  <c r="J80" i="30"/>
  <c r="E80" i="30"/>
  <c r="AT79" i="30"/>
  <c r="AP79" i="30"/>
  <c r="AA79" i="30"/>
  <c r="H79" i="30"/>
  <c r="I79" i="30" s="1"/>
  <c r="J79" i="30" s="1"/>
  <c r="E79" i="30"/>
  <c r="H78" i="30" s="1"/>
  <c r="I78" i="30" s="1"/>
  <c r="J78" i="30" s="1"/>
  <c r="AT78" i="30"/>
  <c r="AR78" i="30"/>
  <c r="AP78" i="30"/>
  <c r="AA78" i="30"/>
  <c r="T78" i="30"/>
  <c r="E78" i="30"/>
  <c r="AT77" i="30"/>
  <c r="AS77" i="30"/>
  <c r="AR77" i="30"/>
  <c r="AP77" i="30"/>
  <c r="AA77" i="30"/>
  <c r="I77" i="30"/>
  <c r="J77" i="30" s="1"/>
  <c r="H77" i="30"/>
  <c r="E77" i="30"/>
  <c r="H76" i="30" s="1"/>
  <c r="I76" i="30" s="1"/>
  <c r="J76" i="30" s="1"/>
  <c r="AT76" i="30"/>
  <c r="AP76" i="30"/>
  <c r="AA76" i="30"/>
  <c r="L76" i="30"/>
  <c r="R76" i="30" s="1"/>
  <c r="K76" i="30"/>
  <c r="E76" i="30"/>
  <c r="AT75" i="30"/>
  <c r="AS75" i="30"/>
  <c r="AP75" i="30"/>
  <c r="AA75" i="30"/>
  <c r="H75" i="30"/>
  <c r="I75" i="30" s="1"/>
  <c r="J75" i="30" s="1"/>
  <c r="E75" i="30"/>
  <c r="H74" i="30" s="1"/>
  <c r="I74" i="30" s="1"/>
  <c r="J74" i="30" s="1"/>
  <c r="B75" i="30"/>
  <c r="AS84" i="30" s="1"/>
  <c r="AT74" i="30"/>
  <c r="AP74" i="30"/>
  <c r="AA74" i="30"/>
  <c r="E74" i="30"/>
  <c r="B74" i="30"/>
  <c r="T82" i="30" s="1"/>
  <c r="AT73" i="30"/>
  <c r="AS73" i="30"/>
  <c r="AP73" i="30"/>
  <c r="AA73" i="30"/>
  <c r="K73" i="30"/>
  <c r="L73" i="30" s="1"/>
  <c r="J73" i="30"/>
  <c r="I73" i="30"/>
  <c r="H73" i="30"/>
  <c r="B73" i="30"/>
  <c r="AR84" i="30" s="1"/>
  <c r="E70" i="30"/>
  <c r="AT69" i="30"/>
  <c r="AS69" i="30"/>
  <c r="AR69" i="30"/>
  <c r="AP69" i="30"/>
  <c r="AD69" i="30"/>
  <c r="AA69" i="30"/>
  <c r="H69" i="30"/>
  <c r="I69" i="30" s="1"/>
  <c r="J69" i="30" s="1"/>
  <c r="E69" i="30"/>
  <c r="AT68" i="30"/>
  <c r="AP68" i="30"/>
  <c r="AD68" i="30"/>
  <c r="AA68" i="30"/>
  <c r="K68" i="30"/>
  <c r="L68" i="30" s="1"/>
  <c r="H68" i="30"/>
  <c r="I68" i="30" s="1"/>
  <c r="J68" i="30" s="1"/>
  <c r="E68" i="30"/>
  <c r="H67" i="30" s="1"/>
  <c r="I67" i="30" s="1"/>
  <c r="J67" i="30" s="1"/>
  <c r="AT67" i="30"/>
  <c r="AS67" i="30"/>
  <c r="AP67" i="30"/>
  <c r="AD67" i="30"/>
  <c r="AA67" i="30"/>
  <c r="R67" i="30"/>
  <c r="L67" i="30"/>
  <c r="K67" i="30"/>
  <c r="E67" i="30"/>
  <c r="AT66" i="30"/>
  <c r="AS66" i="30"/>
  <c r="AR66" i="30"/>
  <c r="AP66" i="30"/>
  <c r="AD66" i="30"/>
  <c r="AA66" i="30"/>
  <c r="H66" i="30"/>
  <c r="I66" i="30" s="1"/>
  <c r="J66" i="30" s="1"/>
  <c r="E66" i="30"/>
  <c r="AT65" i="30"/>
  <c r="AP65" i="30"/>
  <c r="AD65" i="30"/>
  <c r="AA65" i="30"/>
  <c r="H65" i="30"/>
  <c r="I65" i="30" s="1"/>
  <c r="J65" i="30" s="1"/>
  <c r="E65" i="30"/>
  <c r="H64" i="30" s="1"/>
  <c r="I64" i="30" s="1"/>
  <c r="J64" i="30" s="1"/>
  <c r="AT64" i="30"/>
  <c r="AR64" i="30"/>
  <c r="AP64" i="30"/>
  <c r="AD64" i="30"/>
  <c r="AA64" i="30"/>
  <c r="K64" i="30"/>
  <c r="L64" i="30" s="1"/>
  <c r="E64" i="30"/>
  <c r="AT63" i="30"/>
  <c r="AR63" i="30"/>
  <c r="AP63" i="30"/>
  <c r="AD63" i="30"/>
  <c r="AA63" i="30"/>
  <c r="H63" i="30"/>
  <c r="I63" i="30" s="1"/>
  <c r="J63" i="30" s="1"/>
  <c r="E63" i="30"/>
  <c r="H62" i="30" s="1"/>
  <c r="I62" i="30" s="1"/>
  <c r="AT62" i="30"/>
  <c r="AS62" i="30"/>
  <c r="AP62" i="30"/>
  <c r="AD62" i="30"/>
  <c r="AA62" i="30"/>
  <c r="J62" i="30"/>
  <c r="E62" i="30"/>
  <c r="H61" i="30" s="1"/>
  <c r="I61" i="30" s="1"/>
  <c r="J61" i="30" s="1"/>
  <c r="AT61" i="30"/>
  <c r="AR61" i="30"/>
  <c r="AP61" i="30"/>
  <c r="AD61" i="30"/>
  <c r="AA61" i="30"/>
  <c r="K61" i="30"/>
  <c r="E61" i="30"/>
  <c r="AT60" i="30"/>
  <c r="AS60" i="30"/>
  <c r="AR60" i="30"/>
  <c r="AP60" i="30"/>
  <c r="AD60" i="30"/>
  <c r="AA60" i="30"/>
  <c r="H60" i="30"/>
  <c r="I60" i="30" s="1"/>
  <c r="J60" i="30" s="1"/>
  <c r="E60" i="30"/>
  <c r="H59" i="30" s="1"/>
  <c r="I59" i="30" s="1"/>
  <c r="B60" i="30"/>
  <c r="AS64" i="30" s="1"/>
  <c r="AT59" i="30"/>
  <c r="AS59" i="30"/>
  <c r="AP59" i="30"/>
  <c r="AD59" i="30"/>
  <c r="AA59" i="30"/>
  <c r="J59" i="30"/>
  <c r="E59" i="30"/>
  <c r="H58" i="30" s="1"/>
  <c r="I58" i="30" s="1"/>
  <c r="J58" i="30" s="1"/>
  <c r="B59" i="30"/>
  <c r="AT58" i="30"/>
  <c r="AS58" i="30"/>
  <c r="AP58" i="30"/>
  <c r="AD58" i="30"/>
  <c r="AA58" i="30"/>
  <c r="K58" i="30"/>
  <c r="L58" i="30" s="1"/>
  <c r="B58" i="30"/>
  <c r="AR67" i="30" s="1"/>
  <c r="E54" i="30"/>
  <c r="AT53" i="30"/>
  <c r="AP53" i="30"/>
  <c r="AM53" i="30"/>
  <c r="AD53" i="30"/>
  <c r="AA53" i="30"/>
  <c r="H53" i="30"/>
  <c r="I53" i="30" s="1"/>
  <c r="J53" i="30" s="1"/>
  <c r="E53" i="30"/>
  <c r="AT52" i="30"/>
  <c r="AS52" i="30"/>
  <c r="AR52" i="30"/>
  <c r="AP52" i="30"/>
  <c r="AM52" i="30"/>
  <c r="AD52" i="30"/>
  <c r="AA52" i="30"/>
  <c r="T52" i="30"/>
  <c r="L52" i="30"/>
  <c r="K52" i="30"/>
  <c r="J52" i="30"/>
  <c r="H52" i="30"/>
  <c r="I52" i="30" s="1"/>
  <c r="E52" i="30"/>
  <c r="AT51" i="30"/>
  <c r="AP51" i="30"/>
  <c r="AM51" i="30"/>
  <c r="AD51" i="30"/>
  <c r="AA51" i="30"/>
  <c r="T51" i="30"/>
  <c r="H51" i="30"/>
  <c r="I51" i="30" s="1"/>
  <c r="J51" i="30" s="1"/>
  <c r="E51" i="30"/>
  <c r="AT50" i="30"/>
  <c r="AP50" i="30"/>
  <c r="AM50" i="30"/>
  <c r="AD50" i="30"/>
  <c r="AA50" i="30"/>
  <c r="K50" i="30"/>
  <c r="L50" i="30" s="1"/>
  <c r="H50" i="30"/>
  <c r="I50" i="30" s="1"/>
  <c r="J50" i="30" s="1"/>
  <c r="E50" i="30"/>
  <c r="H49" i="30" s="1"/>
  <c r="I49" i="30" s="1"/>
  <c r="J49" i="30" s="1"/>
  <c r="AT49" i="30"/>
  <c r="AS49" i="30"/>
  <c r="AP49" i="30"/>
  <c r="AM49" i="30"/>
  <c r="AD49" i="30"/>
  <c r="AA49" i="30"/>
  <c r="L49" i="30"/>
  <c r="E49" i="30"/>
  <c r="AT48" i="30"/>
  <c r="AS48" i="30"/>
  <c r="AP48" i="30"/>
  <c r="AM48" i="30"/>
  <c r="AD48" i="30"/>
  <c r="AA48" i="30"/>
  <c r="T48" i="30"/>
  <c r="H48" i="30"/>
  <c r="I48" i="30" s="1"/>
  <c r="J48" i="30" s="1"/>
  <c r="E48" i="30"/>
  <c r="H47" i="30" s="1"/>
  <c r="I47" i="30" s="1"/>
  <c r="J47" i="30" s="1"/>
  <c r="AT47" i="30"/>
  <c r="AS47" i="30"/>
  <c r="AR47" i="30"/>
  <c r="AP47" i="30"/>
  <c r="AM47" i="30"/>
  <c r="AD47" i="30"/>
  <c r="AA47" i="30"/>
  <c r="E47" i="30"/>
  <c r="AT46" i="30"/>
  <c r="AP46" i="30"/>
  <c r="AM46" i="30"/>
  <c r="AD46" i="30"/>
  <c r="AA46" i="30"/>
  <c r="H46" i="30"/>
  <c r="I46" i="30" s="1"/>
  <c r="J46" i="30" s="1"/>
  <c r="E46" i="30"/>
  <c r="H45" i="30" s="1"/>
  <c r="I45" i="30" s="1"/>
  <c r="J45" i="30" s="1"/>
  <c r="AT45" i="30"/>
  <c r="AS45" i="30"/>
  <c r="AP45" i="30"/>
  <c r="AM45" i="30"/>
  <c r="AD45" i="30"/>
  <c r="AA45" i="30"/>
  <c r="E45" i="30"/>
  <c r="H44" i="30" s="1"/>
  <c r="I44" i="30" s="1"/>
  <c r="J44" i="30" s="1"/>
  <c r="AT44" i="30"/>
  <c r="AP44" i="30"/>
  <c r="AM44" i="30"/>
  <c r="AD44" i="30"/>
  <c r="AA44" i="30"/>
  <c r="R44" i="30"/>
  <c r="L44" i="30"/>
  <c r="K44" i="30"/>
  <c r="E44" i="30"/>
  <c r="B44" i="30"/>
  <c r="AS44" i="30" s="1"/>
  <c r="AT43" i="30"/>
  <c r="AS43" i="30"/>
  <c r="AP43" i="30"/>
  <c r="AM43" i="30"/>
  <c r="AD43" i="30"/>
  <c r="AA43" i="30"/>
  <c r="T43" i="30"/>
  <c r="H43" i="30"/>
  <c r="I43" i="30" s="1"/>
  <c r="J43" i="30" s="1"/>
  <c r="E43" i="30"/>
  <c r="H42" i="30" s="1"/>
  <c r="B43" i="30"/>
  <c r="T53" i="30" s="1"/>
  <c r="AT42" i="30"/>
  <c r="AS42" i="30"/>
  <c r="AR42" i="30"/>
  <c r="AP42" i="30"/>
  <c r="AM42" i="30"/>
  <c r="AD42" i="30"/>
  <c r="AA42" i="30"/>
  <c r="T42" i="30"/>
  <c r="K42" i="30"/>
  <c r="L42" i="30" s="1"/>
  <c r="I42" i="30"/>
  <c r="J42" i="30" s="1"/>
  <c r="B42" i="30"/>
  <c r="K49" i="30" s="1"/>
  <c r="E38" i="30"/>
  <c r="AT37" i="30"/>
  <c r="AS37" i="30"/>
  <c r="AP37" i="30"/>
  <c r="AM37" i="30"/>
  <c r="AD37" i="30"/>
  <c r="AA37" i="30"/>
  <c r="T37" i="30"/>
  <c r="I37" i="30"/>
  <c r="J37" i="30" s="1"/>
  <c r="H37" i="30"/>
  <c r="E37" i="30"/>
  <c r="AT36" i="30"/>
  <c r="AP36" i="30"/>
  <c r="AM36" i="30"/>
  <c r="AD36" i="30"/>
  <c r="AA36" i="30"/>
  <c r="J36" i="30"/>
  <c r="I36" i="30"/>
  <c r="H36" i="30"/>
  <c r="E36" i="30"/>
  <c r="AT35" i="30"/>
  <c r="AP35" i="30"/>
  <c r="AM35" i="30"/>
  <c r="AD35" i="30"/>
  <c r="AA35" i="30"/>
  <c r="H35" i="30"/>
  <c r="I35" i="30" s="1"/>
  <c r="J35" i="30" s="1"/>
  <c r="E35" i="30"/>
  <c r="H34" i="30" s="1"/>
  <c r="AT34" i="30"/>
  <c r="AP34" i="30"/>
  <c r="AM34" i="30"/>
  <c r="AD34" i="30"/>
  <c r="AA34" i="30"/>
  <c r="T34" i="30"/>
  <c r="I34" i="30"/>
  <c r="J34" i="30" s="1"/>
  <c r="E34" i="30"/>
  <c r="AT33" i="30"/>
  <c r="AS33" i="30"/>
  <c r="AP33" i="30"/>
  <c r="AM33" i="30"/>
  <c r="AD33" i="30"/>
  <c r="AA33" i="30"/>
  <c r="T33" i="30"/>
  <c r="K33" i="30"/>
  <c r="L33" i="30" s="1"/>
  <c r="J33" i="30"/>
  <c r="H33" i="30"/>
  <c r="I33" i="30" s="1"/>
  <c r="E33" i="30"/>
  <c r="AT32" i="30"/>
  <c r="AP32" i="30"/>
  <c r="AM32" i="30"/>
  <c r="AD32" i="30"/>
  <c r="AA32" i="30"/>
  <c r="T32" i="30"/>
  <c r="H32" i="30"/>
  <c r="I32" i="30" s="1"/>
  <c r="J32" i="30" s="1"/>
  <c r="E32" i="30"/>
  <c r="AT31" i="30"/>
  <c r="AP31" i="30"/>
  <c r="AM31" i="30"/>
  <c r="AD31" i="30"/>
  <c r="AA31" i="30"/>
  <c r="K31" i="30"/>
  <c r="L31" i="30" s="1"/>
  <c r="H31" i="30"/>
  <c r="I31" i="30" s="1"/>
  <c r="J31" i="30" s="1"/>
  <c r="E31" i="30"/>
  <c r="H30" i="30" s="1"/>
  <c r="I30" i="30" s="1"/>
  <c r="J30" i="30" s="1"/>
  <c r="AT30" i="30"/>
  <c r="AS30" i="30"/>
  <c r="AP30" i="30"/>
  <c r="AM30" i="30"/>
  <c r="AD30" i="30"/>
  <c r="AA30" i="30"/>
  <c r="K30" i="30"/>
  <c r="L30" i="30" s="1"/>
  <c r="R30" i="30" s="1"/>
  <c r="E30" i="30"/>
  <c r="AT29" i="30"/>
  <c r="AP29" i="30"/>
  <c r="AM29" i="30"/>
  <c r="AD29" i="30"/>
  <c r="AA29" i="30"/>
  <c r="H29" i="30"/>
  <c r="I29" i="30" s="1"/>
  <c r="J29" i="30" s="1"/>
  <c r="E29" i="30"/>
  <c r="AT28" i="30"/>
  <c r="AS28" i="30"/>
  <c r="AR28" i="30"/>
  <c r="AP28" i="30"/>
  <c r="AM28" i="30"/>
  <c r="AD28" i="30"/>
  <c r="AA28" i="30"/>
  <c r="T28" i="30"/>
  <c r="K28" i="30"/>
  <c r="L28" i="30" s="1"/>
  <c r="J28" i="30"/>
  <c r="I28" i="30"/>
  <c r="H28" i="30"/>
  <c r="E28" i="30"/>
  <c r="H27" i="30" s="1"/>
  <c r="I27" i="30" s="1"/>
  <c r="J27" i="30" s="1"/>
  <c r="B28" i="30"/>
  <c r="AS35" i="30" s="1"/>
  <c r="AT27" i="30"/>
  <c r="AS27" i="30"/>
  <c r="AP27" i="30"/>
  <c r="AM27" i="30"/>
  <c r="AD27" i="30"/>
  <c r="AA27" i="30"/>
  <c r="T27" i="30"/>
  <c r="E27" i="30"/>
  <c r="B27" i="30"/>
  <c r="T29" i="30" s="1"/>
  <c r="AT26" i="30"/>
  <c r="AS26" i="30"/>
  <c r="AP26" i="30"/>
  <c r="AM26" i="30"/>
  <c r="AD26" i="30"/>
  <c r="AA26" i="30"/>
  <c r="T26" i="30"/>
  <c r="I26" i="30"/>
  <c r="J26" i="30" s="1"/>
  <c r="H26" i="30"/>
  <c r="B26" i="30"/>
  <c r="AR34" i="30" s="1"/>
  <c r="E148" i="15"/>
  <c r="AW147" i="15"/>
  <c r="AS147" i="15"/>
  <c r="AG147" i="15"/>
  <c r="H147" i="15"/>
  <c r="I147" i="15" s="1"/>
  <c r="J147" i="15" s="1"/>
  <c r="E147" i="15"/>
  <c r="H146" i="15" s="1"/>
  <c r="AW146" i="15"/>
  <c r="AS146" i="15"/>
  <c r="AG146" i="15"/>
  <c r="I146" i="15"/>
  <c r="J146" i="15" s="1"/>
  <c r="E146" i="15"/>
  <c r="AW145" i="15"/>
  <c r="AS145" i="15"/>
  <c r="AG145" i="15"/>
  <c r="I145" i="15"/>
  <c r="J145" i="15" s="1"/>
  <c r="H145" i="15"/>
  <c r="E145" i="15"/>
  <c r="AW144" i="15"/>
  <c r="AS144" i="15"/>
  <c r="AG144" i="15"/>
  <c r="H144" i="15"/>
  <c r="I144" i="15" s="1"/>
  <c r="J144" i="15" s="1"/>
  <c r="E144" i="15"/>
  <c r="AW143" i="15"/>
  <c r="AS143" i="15"/>
  <c r="AG143" i="15"/>
  <c r="T143" i="15"/>
  <c r="H143" i="15"/>
  <c r="I143" i="15" s="1"/>
  <c r="J143" i="15" s="1"/>
  <c r="E143" i="15"/>
  <c r="AW142" i="15"/>
  <c r="AS142" i="15"/>
  <c r="AG142" i="15"/>
  <c r="T142" i="15"/>
  <c r="I142" i="15"/>
  <c r="J142" i="15" s="1"/>
  <c r="H142" i="15"/>
  <c r="E142" i="15"/>
  <c r="AW141" i="15"/>
  <c r="AS141" i="15"/>
  <c r="AG141" i="15"/>
  <c r="H141" i="15"/>
  <c r="I141" i="15" s="1"/>
  <c r="J141" i="15" s="1"/>
  <c r="E141" i="15"/>
  <c r="AW140" i="15"/>
  <c r="AS140" i="15"/>
  <c r="AG140" i="15"/>
  <c r="H140" i="15"/>
  <c r="I140" i="15" s="1"/>
  <c r="J140" i="15" s="1"/>
  <c r="E140" i="15"/>
  <c r="AW139" i="15"/>
  <c r="AS139" i="15"/>
  <c r="AG139" i="15"/>
  <c r="T139" i="15"/>
  <c r="I139" i="15"/>
  <c r="J139" i="15" s="1"/>
  <c r="H139" i="15"/>
  <c r="E139" i="15"/>
  <c r="AW138" i="15"/>
  <c r="AS138" i="15"/>
  <c r="AG138" i="15"/>
  <c r="J138" i="15"/>
  <c r="H138" i="15"/>
  <c r="I138" i="15" s="1"/>
  <c r="E138" i="15"/>
  <c r="H137" i="15" s="1"/>
  <c r="I137" i="15" s="1"/>
  <c r="J137" i="15" s="1"/>
  <c r="B138" i="15"/>
  <c r="AV137" i="15" s="1"/>
  <c r="AW137" i="15"/>
  <c r="AS137" i="15"/>
  <c r="AG137" i="15"/>
  <c r="T137" i="15"/>
  <c r="K137" i="15"/>
  <c r="L137" i="15" s="1"/>
  <c r="E137" i="15"/>
  <c r="B137" i="15"/>
  <c r="T146" i="15" s="1"/>
  <c r="AW136" i="15"/>
  <c r="AS136" i="15"/>
  <c r="AG136" i="15"/>
  <c r="T136" i="15"/>
  <c r="H136" i="15"/>
  <c r="I136" i="15" s="1"/>
  <c r="J136" i="15" s="1"/>
  <c r="B136" i="15"/>
  <c r="AU136" i="15" s="1"/>
  <c r="E133" i="15"/>
  <c r="AZ132" i="15"/>
  <c r="AW132" i="15"/>
  <c r="AS132" i="15"/>
  <c r="AG132" i="15"/>
  <c r="H132" i="15"/>
  <c r="I132" i="15" s="1"/>
  <c r="J132" i="15" s="1"/>
  <c r="E132" i="15"/>
  <c r="AZ131" i="15"/>
  <c r="AW131" i="15"/>
  <c r="AS131" i="15"/>
  <c r="AG131" i="15"/>
  <c r="H131" i="15"/>
  <c r="I131" i="15" s="1"/>
  <c r="J131" i="15" s="1"/>
  <c r="E131" i="15"/>
  <c r="H130" i="15" s="1"/>
  <c r="I130" i="15" s="1"/>
  <c r="J130" i="15" s="1"/>
  <c r="AZ130" i="15"/>
  <c r="AW130" i="15"/>
  <c r="AU130" i="15"/>
  <c r="AS130" i="15"/>
  <c r="AG130" i="15"/>
  <c r="E130" i="15"/>
  <c r="H129" i="15" s="1"/>
  <c r="AZ129" i="15"/>
  <c r="AW129" i="15"/>
  <c r="AS129" i="15"/>
  <c r="AG129" i="15"/>
  <c r="K129" i="15"/>
  <c r="L129" i="15" s="1"/>
  <c r="I129" i="15"/>
  <c r="J129" i="15" s="1"/>
  <c r="E129" i="15"/>
  <c r="AZ128" i="15"/>
  <c r="AW128" i="15"/>
  <c r="AS128" i="15"/>
  <c r="AG128" i="15"/>
  <c r="T128" i="15"/>
  <c r="I128" i="15"/>
  <c r="J128" i="15" s="1"/>
  <c r="H128" i="15"/>
  <c r="E128" i="15"/>
  <c r="AZ127" i="15"/>
  <c r="AW127" i="15"/>
  <c r="AS127" i="15"/>
  <c r="AG127" i="15"/>
  <c r="I127" i="15"/>
  <c r="J127" i="15" s="1"/>
  <c r="H127" i="15"/>
  <c r="E127" i="15"/>
  <c r="H126" i="15" s="1"/>
  <c r="I126" i="15" s="1"/>
  <c r="J126" i="15" s="1"/>
  <c r="AZ126" i="15"/>
  <c r="AW126" i="15"/>
  <c r="AS126" i="15"/>
  <c r="AG126" i="15"/>
  <c r="E126" i="15"/>
  <c r="AZ125" i="15"/>
  <c r="AW125" i="15"/>
  <c r="AU125" i="15"/>
  <c r="AS125" i="15"/>
  <c r="AG125" i="15"/>
  <c r="T125" i="15"/>
  <c r="H125" i="15"/>
  <c r="I125" i="15" s="1"/>
  <c r="J125" i="15" s="1"/>
  <c r="E125" i="15"/>
  <c r="AZ124" i="15"/>
  <c r="AW124" i="15"/>
  <c r="AV124" i="15"/>
  <c r="AU124" i="15"/>
  <c r="AS124" i="15"/>
  <c r="AG124" i="15"/>
  <c r="H124" i="15"/>
  <c r="I124" i="15" s="1"/>
  <c r="J124" i="15" s="1"/>
  <c r="E124" i="15"/>
  <c r="H123" i="15" s="1"/>
  <c r="I123" i="15" s="1"/>
  <c r="J123" i="15" s="1"/>
  <c r="AZ123" i="15"/>
  <c r="AW123" i="15"/>
  <c r="AS123" i="15"/>
  <c r="AG123" i="15"/>
  <c r="T123" i="15"/>
  <c r="E123" i="15"/>
  <c r="B123" i="15"/>
  <c r="AV125" i="15" s="1"/>
  <c r="AZ122" i="15"/>
  <c r="AW122" i="15"/>
  <c r="AV122" i="15"/>
  <c r="AU122" i="15"/>
  <c r="AS122" i="15"/>
  <c r="AG122" i="15"/>
  <c r="L122" i="15"/>
  <c r="K122" i="15"/>
  <c r="I122" i="15"/>
  <c r="J122" i="15" s="1"/>
  <c r="H122" i="15"/>
  <c r="E122" i="15"/>
  <c r="H121" i="15" s="1"/>
  <c r="I121" i="15" s="1"/>
  <c r="J121" i="15" s="1"/>
  <c r="B122" i="15"/>
  <c r="T126" i="15" s="1"/>
  <c r="AZ121" i="15"/>
  <c r="AW121" i="15"/>
  <c r="AS121" i="15"/>
  <c r="AG121" i="15"/>
  <c r="T121" i="15"/>
  <c r="K121" i="15"/>
  <c r="L121" i="15" s="1"/>
  <c r="B121" i="15"/>
  <c r="K126" i="15" s="1"/>
  <c r="L126" i="15" s="1"/>
  <c r="E117" i="15"/>
  <c r="AW116" i="15"/>
  <c r="AV116" i="15"/>
  <c r="AS116" i="15"/>
  <c r="AG116" i="15"/>
  <c r="T116" i="15"/>
  <c r="H116" i="15"/>
  <c r="I116" i="15" s="1"/>
  <c r="J116" i="15" s="1"/>
  <c r="E116" i="15"/>
  <c r="AW115" i="15"/>
  <c r="AV115" i="15"/>
  <c r="AS115" i="15"/>
  <c r="AG115" i="15"/>
  <c r="K115" i="15"/>
  <c r="L115" i="15" s="1"/>
  <c r="R115" i="15" s="1"/>
  <c r="I115" i="15"/>
  <c r="J115" i="15" s="1"/>
  <c r="H115" i="15"/>
  <c r="E115" i="15"/>
  <c r="H114" i="15" s="1"/>
  <c r="I114" i="15" s="1"/>
  <c r="J114" i="15" s="1"/>
  <c r="AW114" i="15"/>
  <c r="AS114" i="15"/>
  <c r="AG114" i="15"/>
  <c r="T114" i="15"/>
  <c r="K114" i="15"/>
  <c r="L114" i="15" s="1"/>
  <c r="R114" i="15" s="1"/>
  <c r="E114" i="15"/>
  <c r="AW113" i="15"/>
  <c r="AS113" i="15"/>
  <c r="AG113" i="15"/>
  <c r="H113" i="15"/>
  <c r="I113" i="15" s="1"/>
  <c r="J113" i="15" s="1"/>
  <c r="E113" i="15"/>
  <c r="H112" i="15" s="1"/>
  <c r="I112" i="15" s="1"/>
  <c r="J112" i="15" s="1"/>
  <c r="AW112" i="15"/>
  <c r="AU112" i="15"/>
  <c r="AS112" i="15"/>
  <c r="AG112" i="15"/>
  <c r="T112" i="15"/>
  <c r="E112" i="15"/>
  <c r="H111" i="15" s="1"/>
  <c r="AW111" i="15"/>
  <c r="AU111" i="15"/>
  <c r="AS111" i="15"/>
  <c r="AG111" i="15"/>
  <c r="K111" i="15"/>
  <c r="L111" i="15" s="1"/>
  <c r="R111" i="15" s="1"/>
  <c r="I111" i="15"/>
  <c r="J111" i="15" s="1"/>
  <c r="E111" i="15"/>
  <c r="H110" i="15" s="1"/>
  <c r="I110" i="15" s="1"/>
  <c r="J110" i="15" s="1"/>
  <c r="AW110" i="15"/>
  <c r="AS110" i="15"/>
  <c r="AG110" i="15"/>
  <c r="T110" i="15"/>
  <c r="K110" i="15"/>
  <c r="L110" i="15" s="1"/>
  <c r="R110" i="15" s="1"/>
  <c r="E110" i="15"/>
  <c r="AW109" i="15"/>
  <c r="AS109" i="15"/>
  <c r="AG109" i="15"/>
  <c r="H109" i="15"/>
  <c r="I109" i="15" s="1"/>
  <c r="J109" i="15" s="1"/>
  <c r="E109" i="15"/>
  <c r="H108" i="15" s="1"/>
  <c r="I108" i="15" s="1"/>
  <c r="J108" i="15" s="1"/>
  <c r="AW108" i="15"/>
  <c r="AV108" i="15"/>
  <c r="AS108" i="15"/>
  <c r="AG108" i="15"/>
  <c r="K108" i="15"/>
  <c r="L108" i="15" s="1"/>
  <c r="E108" i="15"/>
  <c r="AW107" i="15"/>
  <c r="AV107" i="15"/>
  <c r="AU107" i="15"/>
  <c r="AS107" i="15"/>
  <c r="AG107" i="15"/>
  <c r="L107" i="15"/>
  <c r="R107" i="15" s="1"/>
  <c r="K107" i="15"/>
  <c r="H107" i="15"/>
  <c r="I107" i="15" s="1"/>
  <c r="J107" i="15" s="1"/>
  <c r="E107" i="15"/>
  <c r="H106" i="15" s="1"/>
  <c r="I106" i="15" s="1"/>
  <c r="J106" i="15" s="1"/>
  <c r="B107" i="15"/>
  <c r="AV111" i="15" s="1"/>
  <c r="AW106" i="15"/>
  <c r="AS106" i="15"/>
  <c r="AG106" i="15"/>
  <c r="L106" i="15"/>
  <c r="K106" i="15"/>
  <c r="E106" i="15"/>
  <c r="B106" i="15"/>
  <c r="T108" i="15" s="1"/>
  <c r="AW105" i="15"/>
  <c r="AV105" i="15"/>
  <c r="AS105" i="15"/>
  <c r="AG105" i="15"/>
  <c r="T105" i="15"/>
  <c r="I105" i="15"/>
  <c r="J105" i="15" s="1"/>
  <c r="H105" i="15"/>
  <c r="B105" i="15"/>
  <c r="AU115" i="15" s="1"/>
  <c r="E101" i="15"/>
  <c r="AM100" i="15"/>
  <c r="AL100" i="15"/>
  <c r="H100" i="15"/>
  <c r="I100" i="15" s="1"/>
  <c r="J100" i="15" s="1"/>
  <c r="E100" i="15"/>
  <c r="AM99" i="15"/>
  <c r="H99" i="15"/>
  <c r="I99" i="15" s="1"/>
  <c r="J99" i="15" s="1"/>
  <c r="E99" i="15"/>
  <c r="H98" i="15" s="1"/>
  <c r="I98" i="15" s="1"/>
  <c r="J98" i="15" s="1"/>
  <c r="AM98" i="15"/>
  <c r="T98" i="15"/>
  <c r="E98" i="15"/>
  <c r="AM97" i="15"/>
  <c r="H97" i="15"/>
  <c r="I97" i="15" s="1"/>
  <c r="J97" i="15" s="1"/>
  <c r="E97" i="15"/>
  <c r="AM96" i="15"/>
  <c r="AL96" i="15"/>
  <c r="H96" i="15"/>
  <c r="I96" i="15" s="1"/>
  <c r="J96" i="15" s="1"/>
  <c r="E96" i="15"/>
  <c r="AM95" i="15"/>
  <c r="H95" i="15"/>
  <c r="I95" i="15" s="1"/>
  <c r="J95" i="15" s="1"/>
  <c r="E95" i="15"/>
  <c r="H94" i="15" s="1"/>
  <c r="AM94" i="15"/>
  <c r="T94" i="15"/>
  <c r="J94" i="15"/>
  <c r="I94" i="15"/>
  <c r="E94" i="15"/>
  <c r="AM93" i="15"/>
  <c r="H93" i="15"/>
  <c r="I93" i="15" s="1"/>
  <c r="J93" i="15" s="1"/>
  <c r="E93" i="15"/>
  <c r="AM92" i="15"/>
  <c r="J92" i="15"/>
  <c r="H92" i="15"/>
  <c r="I92" i="15" s="1"/>
  <c r="E92" i="15"/>
  <c r="H91" i="15" s="1"/>
  <c r="I91" i="15" s="1"/>
  <c r="J91" i="15" s="1"/>
  <c r="AM91" i="15"/>
  <c r="T91" i="15"/>
  <c r="E91" i="15"/>
  <c r="B91" i="15"/>
  <c r="AL93" i="15" s="1"/>
  <c r="AM90" i="15"/>
  <c r="H90" i="15"/>
  <c r="I90" i="15" s="1"/>
  <c r="J90" i="15" s="1"/>
  <c r="E90" i="15"/>
  <c r="B90" i="15"/>
  <c r="T95" i="15" s="1"/>
  <c r="AM89" i="15"/>
  <c r="AL89" i="15"/>
  <c r="T89" i="15"/>
  <c r="H89" i="15"/>
  <c r="I89" i="15" s="1"/>
  <c r="J89" i="15" s="1"/>
  <c r="B89" i="15"/>
  <c r="K99" i="15" s="1"/>
  <c r="L99" i="15" s="1"/>
  <c r="E85" i="15"/>
  <c r="AT84" i="15"/>
  <c r="AS84" i="15"/>
  <c r="AP84" i="15"/>
  <c r="AA84" i="15"/>
  <c r="H84" i="15"/>
  <c r="I84" i="15" s="1"/>
  <c r="J84" i="15" s="1"/>
  <c r="E84" i="15"/>
  <c r="H83" i="15" s="1"/>
  <c r="I83" i="15" s="1"/>
  <c r="J83" i="15" s="1"/>
  <c r="AT83" i="15"/>
  <c r="AS83" i="15"/>
  <c r="AP83" i="15"/>
  <c r="AA83" i="15"/>
  <c r="R83" i="15"/>
  <c r="K83" i="15"/>
  <c r="L83" i="15" s="1"/>
  <c r="E83" i="15"/>
  <c r="H82" i="15" s="1"/>
  <c r="I82" i="15" s="1"/>
  <c r="J82" i="15" s="1"/>
  <c r="AT82" i="15"/>
  <c r="AS82" i="15"/>
  <c r="AP82" i="15"/>
  <c r="AA82" i="15"/>
  <c r="E82" i="15"/>
  <c r="H81" i="15" s="1"/>
  <c r="I81" i="15" s="1"/>
  <c r="J81" i="15" s="1"/>
  <c r="AT81" i="15"/>
  <c r="AS81" i="15"/>
  <c r="AR81" i="15"/>
  <c r="AP81" i="15"/>
  <c r="AA81" i="15"/>
  <c r="T81" i="15"/>
  <c r="E81" i="15"/>
  <c r="H80" i="15" s="1"/>
  <c r="AT80" i="15"/>
  <c r="AS80" i="15"/>
  <c r="AR80" i="15"/>
  <c r="AP80" i="15"/>
  <c r="AA80" i="15"/>
  <c r="K80" i="15"/>
  <c r="L80" i="15" s="1"/>
  <c r="R80" i="15" s="1"/>
  <c r="I80" i="15"/>
  <c r="J80" i="15" s="1"/>
  <c r="E80" i="15"/>
  <c r="H79" i="15" s="1"/>
  <c r="I79" i="15" s="1"/>
  <c r="J79" i="15" s="1"/>
  <c r="AT79" i="15"/>
  <c r="AP79" i="15"/>
  <c r="AA79" i="15"/>
  <c r="T79" i="15"/>
  <c r="K79" i="15"/>
  <c r="L79" i="15" s="1"/>
  <c r="R79" i="15" s="1"/>
  <c r="E79" i="15"/>
  <c r="H78" i="15" s="1"/>
  <c r="I78" i="15" s="1"/>
  <c r="J78" i="15" s="1"/>
  <c r="AT78" i="15"/>
  <c r="AS78" i="15"/>
  <c r="AP78" i="15"/>
  <c r="AA78" i="15"/>
  <c r="E78" i="15"/>
  <c r="AT77" i="15"/>
  <c r="AS77" i="15"/>
  <c r="AR77" i="15"/>
  <c r="AP77" i="15"/>
  <c r="AA77" i="15"/>
  <c r="T77" i="15"/>
  <c r="K77" i="15"/>
  <c r="L77" i="15" s="1"/>
  <c r="H77" i="15"/>
  <c r="I77" i="15" s="1"/>
  <c r="J77" i="15" s="1"/>
  <c r="E77" i="15"/>
  <c r="AT76" i="15"/>
  <c r="AS76" i="15"/>
  <c r="AR76" i="15"/>
  <c r="AP76" i="15"/>
  <c r="AA76" i="15"/>
  <c r="J76" i="15"/>
  <c r="H76" i="15"/>
  <c r="I76" i="15" s="1"/>
  <c r="E76" i="15"/>
  <c r="H75" i="15" s="1"/>
  <c r="I75" i="15" s="1"/>
  <c r="J75" i="15" s="1"/>
  <c r="AT75" i="15"/>
  <c r="AS75" i="15"/>
  <c r="AP75" i="15"/>
  <c r="AA75" i="15"/>
  <c r="T75" i="15"/>
  <c r="K75" i="15"/>
  <c r="L75" i="15" s="1"/>
  <c r="E75" i="15"/>
  <c r="B75" i="15"/>
  <c r="AS79" i="15" s="1"/>
  <c r="AT74" i="15"/>
  <c r="AS74" i="15"/>
  <c r="AR74" i="15"/>
  <c r="AP74" i="15"/>
  <c r="AA74" i="15"/>
  <c r="T74" i="15"/>
  <c r="H74" i="15"/>
  <c r="I74" i="15" s="1"/>
  <c r="J74" i="15" s="1"/>
  <c r="E74" i="15"/>
  <c r="B74" i="15"/>
  <c r="T84" i="15" s="1"/>
  <c r="AT73" i="15"/>
  <c r="AS73" i="15"/>
  <c r="AP73" i="15"/>
  <c r="AA73" i="15"/>
  <c r="T73" i="15"/>
  <c r="H73" i="15"/>
  <c r="I73" i="15" s="1"/>
  <c r="J73" i="15" s="1"/>
  <c r="B73" i="15"/>
  <c r="AR84" i="15" s="1"/>
  <c r="E70" i="15"/>
  <c r="H69" i="15" s="1"/>
  <c r="I69" i="15" s="1"/>
  <c r="J69" i="15" s="1"/>
  <c r="AT69" i="15"/>
  <c r="AS69" i="15"/>
  <c r="AP69" i="15"/>
  <c r="AD69" i="15"/>
  <c r="AA69" i="15"/>
  <c r="E69" i="15"/>
  <c r="AT68" i="15"/>
  <c r="AS68" i="15"/>
  <c r="AR68" i="15"/>
  <c r="AP68" i="15"/>
  <c r="AD68" i="15"/>
  <c r="AA68" i="15"/>
  <c r="J68" i="15"/>
  <c r="I68" i="15"/>
  <c r="H68" i="15"/>
  <c r="E68" i="15"/>
  <c r="H67" i="15" s="1"/>
  <c r="I67" i="15" s="1"/>
  <c r="AT67" i="15"/>
  <c r="AS67" i="15"/>
  <c r="AP67" i="15"/>
  <c r="AD67" i="15"/>
  <c r="AA67" i="15"/>
  <c r="J67" i="15"/>
  <c r="E67" i="15"/>
  <c r="H66" i="15" s="1"/>
  <c r="I66" i="15" s="1"/>
  <c r="J66" i="15" s="1"/>
  <c r="AT66" i="15"/>
  <c r="AS66" i="15"/>
  <c r="AP66" i="15"/>
  <c r="AD66" i="15"/>
  <c r="AA66" i="15"/>
  <c r="E66" i="15"/>
  <c r="AT65" i="15"/>
  <c r="AS65" i="15"/>
  <c r="AR65" i="15"/>
  <c r="AP65" i="15"/>
  <c r="AD65" i="15"/>
  <c r="AA65" i="15"/>
  <c r="I65" i="15"/>
  <c r="J65" i="15" s="1"/>
  <c r="H65" i="15"/>
  <c r="E65" i="15"/>
  <c r="AT64" i="15"/>
  <c r="AS64" i="15"/>
  <c r="AP64" i="15"/>
  <c r="AD64" i="15"/>
  <c r="AA64" i="15"/>
  <c r="I64" i="15"/>
  <c r="J64" i="15" s="1"/>
  <c r="H64" i="15"/>
  <c r="E64" i="15"/>
  <c r="H63" i="15" s="1"/>
  <c r="I63" i="15" s="1"/>
  <c r="J63" i="15" s="1"/>
  <c r="AT63" i="15"/>
  <c r="AP63" i="15"/>
  <c r="AD63" i="15"/>
  <c r="AA63" i="15"/>
  <c r="T63" i="15"/>
  <c r="E63" i="15"/>
  <c r="AT62" i="15"/>
  <c r="AS62" i="15"/>
  <c r="AR62" i="15"/>
  <c r="AP62" i="15"/>
  <c r="AD62" i="15"/>
  <c r="AA62" i="15"/>
  <c r="H62" i="15"/>
  <c r="I62" i="15" s="1"/>
  <c r="J62" i="15" s="1"/>
  <c r="E62" i="15"/>
  <c r="AT61" i="15"/>
  <c r="AS61" i="15"/>
  <c r="AP61" i="15"/>
  <c r="AD61" i="15"/>
  <c r="AA61" i="15"/>
  <c r="I61" i="15"/>
  <c r="J61" i="15" s="1"/>
  <c r="H61" i="15"/>
  <c r="E61" i="15"/>
  <c r="H60" i="15" s="1"/>
  <c r="I60" i="15" s="1"/>
  <c r="J60" i="15" s="1"/>
  <c r="AT60" i="15"/>
  <c r="AP60" i="15"/>
  <c r="AD60" i="15"/>
  <c r="AA60" i="15"/>
  <c r="T60" i="15"/>
  <c r="E60" i="15"/>
  <c r="B60" i="15"/>
  <c r="AS63" i="15" s="1"/>
  <c r="AT59" i="15"/>
  <c r="AS59" i="15"/>
  <c r="AR59" i="15"/>
  <c r="AP59" i="15"/>
  <c r="AD59" i="15"/>
  <c r="AA59" i="15"/>
  <c r="I59" i="15"/>
  <c r="J59" i="15" s="1"/>
  <c r="H59" i="15"/>
  <c r="E59" i="15"/>
  <c r="B59" i="15"/>
  <c r="T62" i="15" s="1"/>
  <c r="AT58" i="15"/>
  <c r="AS58" i="15"/>
  <c r="AP58" i="15"/>
  <c r="AD58" i="15"/>
  <c r="AA58" i="15"/>
  <c r="H58" i="15"/>
  <c r="I58" i="15" s="1"/>
  <c r="J58" i="15" s="1"/>
  <c r="B58" i="15"/>
  <c r="AR64" i="15" s="1"/>
  <c r="E54" i="15"/>
  <c r="AT53" i="15"/>
  <c r="AP53" i="15"/>
  <c r="AM53" i="15"/>
  <c r="AD53" i="15"/>
  <c r="AA53" i="15"/>
  <c r="H53" i="15"/>
  <c r="I53" i="15" s="1"/>
  <c r="J53" i="15" s="1"/>
  <c r="E53" i="15"/>
  <c r="H52" i="15" s="1"/>
  <c r="I52" i="15" s="1"/>
  <c r="J52" i="15" s="1"/>
  <c r="AT52" i="15"/>
  <c r="AS52" i="15"/>
  <c r="AP52" i="15"/>
  <c r="AM52" i="15"/>
  <c r="AD52" i="15"/>
  <c r="AA52" i="15"/>
  <c r="K52" i="15"/>
  <c r="E52" i="15"/>
  <c r="H51" i="15" s="1"/>
  <c r="I51" i="15" s="1"/>
  <c r="J51" i="15" s="1"/>
  <c r="AT51" i="15"/>
  <c r="AP51" i="15"/>
  <c r="AM51" i="15"/>
  <c r="AD51" i="15"/>
  <c r="AA51" i="15"/>
  <c r="E51" i="15"/>
  <c r="AT50" i="15"/>
  <c r="AS50" i="15"/>
  <c r="AR50" i="15"/>
  <c r="AP50" i="15"/>
  <c r="AM50" i="15"/>
  <c r="AD50" i="15"/>
  <c r="AA50" i="15"/>
  <c r="J50" i="15"/>
  <c r="I50" i="15"/>
  <c r="H50" i="15"/>
  <c r="E50" i="15"/>
  <c r="AT49" i="15"/>
  <c r="AR49" i="15"/>
  <c r="AP49" i="15"/>
  <c r="AM49" i="15"/>
  <c r="AD49" i="15"/>
  <c r="AA49" i="15"/>
  <c r="K49" i="15"/>
  <c r="L49" i="15" s="1"/>
  <c r="H49" i="15"/>
  <c r="I49" i="15" s="1"/>
  <c r="J49" i="15" s="1"/>
  <c r="E49" i="15"/>
  <c r="H48" i="15" s="1"/>
  <c r="I48" i="15" s="1"/>
  <c r="J48" i="15" s="1"/>
  <c r="AT48" i="15"/>
  <c r="AP48" i="15"/>
  <c r="AM48" i="15"/>
  <c r="AD48" i="15"/>
  <c r="AA48" i="15"/>
  <c r="E48" i="15"/>
  <c r="AT47" i="15"/>
  <c r="AR47" i="15"/>
  <c r="AP47" i="15"/>
  <c r="AM47" i="15"/>
  <c r="AD47" i="15"/>
  <c r="AA47" i="15"/>
  <c r="L47" i="15"/>
  <c r="K47" i="15"/>
  <c r="I47" i="15"/>
  <c r="J47" i="15" s="1"/>
  <c r="H47" i="15"/>
  <c r="E47" i="15"/>
  <c r="H46" i="15" s="1"/>
  <c r="I46" i="15" s="1"/>
  <c r="J46" i="15" s="1"/>
  <c r="AT46" i="15"/>
  <c r="AS46" i="15"/>
  <c r="AP46" i="15"/>
  <c r="AM46" i="15"/>
  <c r="AD46" i="15"/>
  <c r="AA46" i="15"/>
  <c r="K46" i="15"/>
  <c r="E46" i="15"/>
  <c r="AT45" i="15"/>
  <c r="AR45" i="15"/>
  <c r="AP45" i="15"/>
  <c r="AM45" i="15"/>
  <c r="AD45" i="15"/>
  <c r="AA45" i="15"/>
  <c r="I45" i="15"/>
  <c r="J45" i="15" s="1"/>
  <c r="H45" i="15"/>
  <c r="E45" i="15"/>
  <c r="AT44" i="15"/>
  <c r="AS44" i="15"/>
  <c r="AP44" i="15"/>
  <c r="AM44" i="15"/>
  <c r="AD44" i="15"/>
  <c r="AA44" i="15"/>
  <c r="J44" i="15"/>
  <c r="H44" i="15"/>
  <c r="I44" i="15" s="1"/>
  <c r="E44" i="15"/>
  <c r="H43" i="15" s="1"/>
  <c r="I43" i="15" s="1"/>
  <c r="J43" i="15" s="1"/>
  <c r="B44" i="15"/>
  <c r="AS49" i="15" s="1"/>
  <c r="AT43" i="15"/>
  <c r="AS43" i="15"/>
  <c r="AP43" i="15"/>
  <c r="AM43" i="15"/>
  <c r="AD43" i="15"/>
  <c r="AA43" i="15"/>
  <c r="E43" i="15"/>
  <c r="B43" i="15"/>
  <c r="T53" i="15" s="1"/>
  <c r="AT42" i="15"/>
  <c r="AS42" i="15"/>
  <c r="AP42" i="15"/>
  <c r="AM42" i="15"/>
  <c r="AD42" i="15"/>
  <c r="AA42" i="15"/>
  <c r="H42" i="15"/>
  <c r="I42" i="15" s="1"/>
  <c r="J42" i="15" s="1"/>
  <c r="B42" i="15"/>
  <c r="AR44" i="15" s="1"/>
  <c r="E38" i="15"/>
  <c r="H37" i="15" s="1"/>
  <c r="I37" i="15" s="1"/>
  <c r="J37" i="15" s="1"/>
  <c r="AT37" i="15"/>
  <c r="AP37" i="15"/>
  <c r="AM37" i="15"/>
  <c r="AD37" i="15"/>
  <c r="AA37" i="15"/>
  <c r="T37" i="15"/>
  <c r="E37" i="15"/>
  <c r="AT36" i="15"/>
  <c r="AS36" i="15"/>
  <c r="AP36" i="15"/>
  <c r="AM36" i="15"/>
  <c r="AD36" i="15"/>
  <c r="AA36" i="15"/>
  <c r="K36" i="15"/>
  <c r="L36" i="15" s="1"/>
  <c r="I36" i="15"/>
  <c r="J36" i="15" s="1"/>
  <c r="H36" i="15"/>
  <c r="E36" i="15"/>
  <c r="H35" i="15" s="1"/>
  <c r="I35" i="15" s="1"/>
  <c r="J35" i="15" s="1"/>
  <c r="AT35" i="15"/>
  <c r="AS35" i="15"/>
  <c r="AP35" i="15"/>
  <c r="AM35" i="15"/>
  <c r="AD35" i="15"/>
  <c r="AA35" i="15"/>
  <c r="T35" i="15"/>
  <c r="K35" i="15"/>
  <c r="L35" i="15" s="1"/>
  <c r="R35" i="15" s="1"/>
  <c r="E35" i="15"/>
  <c r="AT34" i="15"/>
  <c r="AP34" i="15"/>
  <c r="AM34" i="15"/>
  <c r="AD34" i="15"/>
  <c r="AA34" i="15"/>
  <c r="H34" i="15"/>
  <c r="I34" i="15" s="1"/>
  <c r="J34" i="15" s="1"/>
  <c r="E34" i="15"/>
  <c r="H33" i="15" s="1"/>
  <c r="AT33" i="15"/>
  <c r="AR33" i="15"/>
  <c r="AP33" i="15"/>
  <c r="AM33" i="15"/>
  <c r="AD33" i="15"/>
  <c r="AA33" i="15"/>
  <c r="K33" i="15"/>
  <c r="L33" i="15" s="1"/>
  <c r="R33" i="15" s="1"/>
  <c r="I33" i="15"/>
  <c r="J33" i="15" s="1"/>
  <c r="E33" i="15"/>
  <c r="H32" i="15" s="1"/>
  <c r="I32" i="15" s="1"/>
  <c r="J32" i="15" s="1"/>
  <c r="AT32" i="15"/>
  <c r="AP32" i="15"/>
  <c r="AM32" i="15"/>
  <c r="AD32" i="15"/>
  <c r="AA32" i="15"/>
  <c r="E32" i="15"/>
  <c r="AT31" i="15"/>
  <c r="AS31" i="15"/>
  <c r="AR31" i="15"/>
  <c r="AP31" i="15"/>
  <c r="AM31" i="15"/>
  <c r="AD31" i="15"/>
  <c r="AA31" i="15"/>
  <c r="T31" i="15"/>
  <c r="I31" i="15"/>
  <c r="J31" i="15" s="1"/>
  <c r="H31" i="15"/>
  <c r="E31" i="15"/>
  <c r="H30" i="15" s="1"/>
  <c r="I30" i="15" s="1"/>
  <c r="J30" i="15" s="1"/>
  <c r="AT30" i="15"/>
  <c r="AR30" i="15"/>
  <c r="AP30" i="15"/>
  <c r="AM30" i="15"/>
  <c r="AD30" i="15"/>
  <c r="AA30" i="15"/>
  <c r="L30" i="15"/>
  <c r="E30" i="15"/>
  <c r="AT29" i="15"/>
  <c r="AP29" i="15"/>
  <c r="AM29" i="15"/>
  <c r="AD29" i="15"/>
  <c r="AA29" i="15"/>
  <c r="T29" i="15"/>
  <c r="H29" i="15"/>
  <c r="I29" i="15" s="1"/>
  <c r="J29" i="15" s="1"/>
  <c r="E29" i="15"/>
  <c r="H28" i="15" s="1"/>
  <c r="I28" i="15" s="1"/>
  <c r="J28" i="15" s="1"/>
  <c r="AT28" i="15"/>
  <c r="AS28" i="15"/>
  <c r="AP28" i="15"/>
  <c r="AM28" i="15"/>
  <c r="AD28" i="15"/>
  <c r="AA28" i="15"/>
  <c r="E28" i="15"/>
  <c r="H27" i="15" s="1"/>
  <c r="I27" i="15" s="1"/>
  <c r="J27" i="15" s="1"/>
  <c r="B28" i="15"/>
  <c r="AS30" i="15" s="1"/>
  <c r="AT27" i="15"/>
  <c r="AP27" i="15"/>
  <c r="AM27" i="15"/>
  <c r="AD27" i="15"/>
  <c r="AA27" i="15"/>
  <c r="T27" i="15"/>
  <c r="E27" i="15"/>
  <c r="B27" i="15"/>
  <c r="T34" i="15" s="1"/>
  <c r="AT26" i="15"/>
  <c r="AS26" i="15"/>
  <c r="AP26" i="15"/>
  <c r="AM26" i="15"/>
  <c r="AD26" i="15"/>
  <c r="AA26" i="15"/>
  <c r="K26" i="15"/>
  <c r="L26" i="15" s="1"/>
  <c r="J26" i="15"/>
  <c r="H26" i="15"/>
  <c r="I26" i="15" s="1"/>
  <c r="B26" i="15"/>
  <c r="K30" i="15" s="1"/>
  <c r="E148" i="29"/>
  <c r="H147" i="29" s="1"/>
  <c r="I147" i="29" s="1"/>
  <c r="J147" i="29" s="1"/>
  <c r="AW147" i="29"/>
  <c r="AS147" i="29"/>
  <c r="AG147" i="29"/>
  <c r="T147" i="29"/>
  <c r="K147" i="29"/>
  <c r="L147" i="29" s="1"/>
  <c r="E147" i="29"/>
  <c r="AW146" i="29"/>
  <c r="AU146" i="29"/>
  <c r="AS146" i="29"/>
  <c r="AG146" i="29"/>
  <c r="T146" i="29"/>
  <c r="H146" i="29"/>
  <c r="I146" i="29" s="1"/>
  <c r="J146" i="29" s="1"/>
  <c r="E146" i="29"/>
  <c r="H145" i="29" s="1"/>
  <c r="I145" i="29" s="1"/>
  <c r="J145" i="29" s="1"/>
  <c r="AW145" i="29"/>
  <c r="AU145" i="29"/>
  <c r="AS145" i="29"/>
  <c r="AG145" i="29"/>
  <c r="K145" i="29"/>
  <c r="L145" i="29" s="1"/>
  <c r="E145" i="29"/>
  <c r="H144" i="29" s="1"/>
  <c r="I144" i="29" s="1"/>
  <c r="J144" i="29" s="1"/>
  <c r="AW144" i="29"/>
  <c r="AV144" i="29"/>
  <c r="AS144" i="29"/>
  <c r="AG144" i="29"/>
  <c r="R144" i="29"/>
  <c r="K144" i="29"/>
  <c r="L144" i="29" s="1"/>
  <c r="E144" i="29"/>
  <c r="AW143" i="29"/>
  <c r="AS143" i="29"/>
  <c r="AG143" i="29"/>
  <c r="H143" i="29"/>
  <c r="I143" i="29" s="1"/>
  <c r="J143" i="29" s="1"/>
  <c r="E143" i="29"/>
  <c r="AW142" i="29"/>
  <c r="AV142" i="29"/>
  <c r="AU142" i="29"/>
  <c r="AS142" i="29"/>
  <c r="AG142" i="29"/>
  <c r="H142" i="29"/>
  <c r="I142" i="29" s="1"/>
  <c r="J142" i="29" s="1"/>
  <c r="E142" i="29"/>
  <c r="H141" i="29" s="1"/>
  <c r="I141" i="29" s="1"/>
  <c r="J141" i="29" s="1"/>
  <c r="AW141" i="29"/>
  <c r="AU141" i="29"/>
  <c r="AS141" i="29"/>
  <c r="AG141" i="29"/>
  <c r="K141" i="29"/>
  <c r="L141" i="29" s="1"/>
  <c r="E141" i="29"/>
  <c r="H140" i="29" s="1"/>
  <c r="I140" i="29" s="1"/>
  <c r="J140" i="29" s="1"/>
  <c r="AW140" i="29"/>
  <c r="AV140" i="29"/>
  <c r="AS140" i="29"/>
  <c r="AG140" i="29"/>
  <c r="L140" i="29"/>
  <c r="E140" i="29"/>
  <c r="AW139" i="29"/>
  <c r="AS139" i="29"/>
  <c r="AG139" i="29"/>
  <c r="I139" i="29"/>
  <c r="J139" i="29" s="1"/>
  <c r="H139" i="29"/>
  <c r="E139" i="29"/>
  <c r="AW138" i="29"/>
  <c r="AV138" i="29"/>
  <c r="AS138" i="29"/>
  <c r="AG138" i="29"/>
  <c r="I138" i="29"/>
  <c r="J138" i="29" s="1"/>
  <c r="H138" i="29"/>
  <c r="E138" i="29"/>
  <c r="B138" i="29"/>
  <c r="AV137" i="29" s="1"/>
  <c r="AW137" i="29"/>
  <c r="AU137" i="29"/>
  <c r="AS137" i="29"/>
  <c r="AG137" i="29"/>
  <c r="K137" i="29"/>
  <c r="L137" i="29" s="1"/>
  <c r="R137" i="29" s="1"/>
  <c r="I137" i="29"/>
  <c r="J137" i="29" s="1"/>
  <c r="H137" i="29"/>
  <c r="E137" i="29"/>
  <c r="H136" i="29" s="1"/>
  <c r="I136" i="29" s="1"/>
  <c r="J136" i="29" s="1"/>
  <c r="B137" i="29"/>
  <c r="T142" i="29" s="1"/>
  <c r="AW136" i="29"/>
  <c r="AS136" i="29"/>
  <c r="AG136" i="29"/>
  <c r="T136" i="29"/>
  <c r="K136" i="29"/>
  <c r="L136" i="29" s="1"/>
  <c r="B136" i="29"/>
  <c r="K140" i="29" s="1"/>
  <c r="E133" i="29"/>
  <c r="AZ132" i="29"/>
  <c r="AW132" i="29"/>
  <c r="AU132" i="29"/>
  <c r="AS132" i="29"/>
  <c r="AG132" i="29"/>
  <c r="K132" i="29"/>
  <c r="I132" i="29"/>
  <c r="J132" i="29" s="1"/>
  <c r="H132" i="29"/>
  <c r="E132" i="29"/>
  <c r="H131" i="29" s="1"/>
  <c r="I131" i="29" s="1"/>
  <c r="J131" i="29" s="1"/>
  <c r="AZ131" i="29"/>
  <c r="AW131" i="29"/>
  <c r="AS131" i="29"/>
  <c r="AG131" i="29"/>
  <c r="T131" i="29"/>
  <c r="K131" i="29"/>
  <c r="E131" i="29"/>
  <c r="AZ130" i="29"/>
  <c r="AW130" i="29"/>
  <c r="AV130" i="29"/>
  <c r="AS130" i="29"/>
  <c r="AG130" i="29"/>
  <c r="I130" i="29"/>
  <c r="J130" i="29" s="1"/>
  <c r="H130" i="29"/>
  <c r="E130" i="29"/>
  <c r="AZ129" i="29"/>
  <c r="AW129" i="29"/>
  <c r="AV129" i="29"/>
  <c r="AU129" i="29"/>
  <c r="AS129" i="29"/>
  <c r="AG129" i="29"/>
  <c r="J129" i="29"/>
  <c r="H129" i="29"/>
  <c r="I129" i="29" s="1"/>
  <c r="E129" i="29"/>
  <c r="H128" i="29" s="1"/>
  <c r="I128" i="29" s="1"/>
  <c r="J128" i="29" s="1"/>
  <c r="AZ128" i="29"/>
  <c r="AW128" i="29"/>
  <c r="AS128" i="29"/>
  <c r="AG128" i="29"/>
  <c r="E128" i="29"/>
  <c r="AZ127" i="29"/>
  <c r="AW127" i="29"/>
  <c r="AV127" i="29"/>
  <c r="AS127" i="29"/>
  <c r="AG127" i="29"/>
  <c r="K127" i="29"/>
  <c r="J127" i="29"/>
  <c r="H127" i="29"/>
  <c r="I127" i="29" s="1"/>
  <c r="E127" i="29"/>
  <c r="H126" i="29" s="1"/>
  <c r="I126" i="29" s="1"/>
  <c r="J126" i="29" s="1"/>
  <c r="AZ126" i="29"/>
  <c r="AW126" i="29"/>
  <c r="AS126" i="29"/>
  <c r="AG126" i="29"/>
  <c r="L126" i="29"/>
  <c r="E126" i="29"/>
  <c r="AZ125" i="29"/>
  <c r="AW125" i="29"/>
  <c r="AU125" i="29"/>
  <c r="AS125" i="29"/>
  <c r="AG125" i="29"/>
  <c r="H125" i="29"/>
  <c r="I125" i="29" s="1"/>
  <c r="J125" i="29" s="1"/>
  <c r="E125" i="29"/>
  <c r="H124" i="29" s="1"/>
  <c r="AZ124" i="29"/>
  <c r="AW124" i="29"/>
  <c r="AU124" i="29"/>
  <c r="AS124" i="29"/>
  <c r="AG124" i="29"/>
  <c r="K124" i="29"/>
  <c r="I124" i="29"/>
  <c r="J124" i="29" s="1"/>
  <c r="E124" i="29"/>
  <c r="H123" i="29" s="1"/>
  <c r="I123" i="29" s="1"/>
  <c r="J123" i="29" s="1"/>
  <c r="AZ123" i="29"/>
  <c r="AW123" i="29"/>
  <c r="AS123" i="29"/>
  <c r="AG123" i="29"/>
  <c r="E123" i="29"/>
  <c r="B123" i="29"/>
  <c r="AV124" i="29" s="1"/>
  <c r="AZ122" i="29"/>
  <c r="AW122" i="29"/>
  <c r="AV122" i="29"/>
  <c r="AS122" i="29"/>
  <c r="AG122" i="29"/>
  <c r="K122" i="29"/>
  <c r="J122" i="29"/>
  <c r="H122" i="29"/>
  <c r="I122" i="29" s="1"/>
  <c r="E122" i="29"/>
  <c r="H121" i="29" s="1"/>
  <c r="I121" i="29" s="1"/>
  <c r="J121" i="29" s="1"/>
  <c r="B122" i="29"/>
  <c r="T121" i="29" s="1"/>
  <c r="AZ121" i="29"/>
  <c r="AW121" i="29"/>
  <c r="AS121" i="29"/>
  <c r="AG121" i="29"/>
  <c r="K121" i="29"/>
  <c r="L121" i="29" s="1"/>
  <c r="R121" i="29" s="1"/>
  <c r="B121" i="29"/>
  <c r="K126" i="29" s="1"/>
  <c r="E117" i="29"/>
  <c r="AW116" i="29"/>
  <c r="AV116" i="29"/>
  <c r="AU116" i="29"/>
  <c r="AS116" i="29"/>
  <c r="AG116" i="29"/>
  <c r="H116" i="29"/>
  <c r="I116" i="29" s="1"/>
  <c r="J116" i="29" s="1"/>
  <c r="E116" i="29"/>
  <c r="AW115" i="29"/>
  <c r="AS115" i="29"/>
  <c r="AG115" i="29"/>
  <c r="H115" i="29"/>
  <c r="I115" i="29" s="1"/>
  <c r="J115" i="29" s="1"/>
  <c r="E115" i="29"/>
  <c r="H114" i="29" s="1"/>
  <c r="I114" i="29" s="1"/>
  <c r="J114" i="29" s="1"/>
  <c r="AW114" i="29"/>
  <c r="AS114" i="29"/>
  <c r="AG114" i="29"/>
  <c r="E114" i="29"/>
  <c r="AW113" i="29"/>
  <c r="AS113" i="29"/>
  <c r="AG113" i="29"/>
  <c r="T113" i="29"/>
  <c r="I113" i="29"/>
  <c r="J113" i="29" s="1"/>
  <c r="H113" i="29"/>
  <c r="E113" i="29"/>
  <c r="AW112" i="29"/>
  <c r="AV112" i="29"/>
  <c r="AS112" i="29"/>
  <c r="AG112" i="29"/>
  <c r="T112" i="29"/>
  <c r="H112" i="29"/>
  <c r="I112" i="29" s="1"/>
  <c r="J112" i="29" s="1"/>
  <c r="E112" i="29"/>
  <c r="AW111" i="29"/>
  <c r="AV111" i="29"/>
  <c r="AS111" i="29"/>
  <c r="AG111" i="29"/>
  <c r="H111" i="29"/>
  <c r="I111" i="29" s="1"/>
  <c r="J111" i="29" s="1"/>
  <c r="E111" i="29"/>
  <c r="H110" i="29" s="1"/>
  <c r="I110" i="29" s="1"/>
  <c r="J110" i="29" s="1"/>
  <c r="AW110" i="29"/>
  <c r="AS110" i="29"/>
  <c r="AG110" i="29"/>
  <c r="E110" i="29"/>
  <c r="AW109" i="29"/>
  <c r="AS109" i="29"/>
  <c r="AG109" i="29"/>
  <c r="T109" i="29"/>
  <c r="H109" i="29"/>
  <c r="I109" i="29" s="1"/>
  <c r="J109" i="29" s="1"/>
  <c r="E109" i="29"/>
  <c r="AW108" i="29"/>
  <c r="AS108" i="29"/>
  <c r="AG108" i="29"/>
  <c r="T108" i="29"/>
  <c r="J108" i="29"/>
  <c r="I108" i="29"/>
  <c r="H108" i="29"/>
  <c r="E108" i="29"/>
  <c r="H107" i="29" s="1"/>
  <c r="I107" i="29" s="1"/>
  <c r="J107" i="29" s="1"/>
  <c r="AW107" i="29"/>
  <c r="AS107" i="29"/>
  <c r="AG107" i="29"/>
  <c r="E107" i="29"/>
  <c r="H106" i="29" s="1"/>
  <c r="I106" i="29" s="1"/>
  <c r="J106" i="29" s="1"/>
  <c r="B107" i="29"/>
  <c r="AV107" i="29" s="1"/>
  <c r="AW106" i="29"/>
  <c r="AS106" i="29"/>
  <c r="AG106" i="29"/>
  <c r="T106" i="29"/>
  <c r="E106" i="29"/>
  <c r="B106" i="29"/>
  <c r="T116" i="29" s="1"/>
  <c r="AW105" i="29"/>
  <c r="AV105" i="29"/>
  <c r="AU105" i="29"/>
  <c r="AS105" i="29"/>
  <c r="AG105" i="29"/>
  <c r="T105" i="29"/>
  <c r="H105" i="29"/>
  <c r="I105" i="29" s="1"/>
  <c r="J105" i="29" s="1"/>
  <c r="B105" i="29"/>
  <c r="AU115" i="29" s="1"/>
  <c r="E101" i="29"/>
  <c r="AM100" i="29"/>
  <c r="AK100" i="29"/>
  <c r="L100" i="29"/>
  <c r="K100" i="29"/>
  <c r="I100" i="29"/>
  <c r="J100" i="29" s="1"/>
  <c r="H100" i="29"/>
  <c r="E100" i="29"/>
  <c r="H99" i="29" s="1"/>
  <c r="I99" i="29" s="1"/>
  <c r="J99" i="29" s="1"/>
  <c r="AM99" i="29"/>
  <c r="AL99" i="29"/>
  <c r="E99" i="29"/>
  <c r="H98" i="29" s="1"/>
  <c r="I98" i="29" s="1"/>
  <c r="J98" i="29" s="1"/>
  <c r="AM98" i="29"/>
  <c r="E98" i="29"/>
  <c r="AM97" i="29"/>
  <c r="T97" i="29"/>
  <c r="K97" i="29"/>
  <c r="L97" i="29" s="1"/>
  <c r="H97" i="29"/>
  <c r="I97" i="29" s="1"/>
  <c r="J97" i="29" s="1"/>
  <c r="E97" i="29"/>
  <c r="H96" i="29" s="1"/>
  <c r="I96" i="29" s="1"/>
  <c r="J96" i="29" s="1"/>
  <c r="AM96" i="29"/>
  <c r="AK96" i="29"/>
  <c r="T96" i="29"/>
  <c r="E96" i="29"/>
  <c r="AM95" i="29"/>
  <c r="AL95" i="29"/>
  <c r="T95" i="29"/>
  <c r="H95" i="29"/>
  <c r="I95" i="29" s="1"/>
  <c r="J95" i="29" s="1"/>
  <c r="E95" i="29"/>
  <c r="H94" i="29" s="1"/>
  <c r="I94" i="29" s="1"/>
  <c r="J94" i="29" s="1"/>
  <c r="AM94" i="29"/>
  <c r="AL94" i="29"/>
  <c r="T94" i="29"/>
  <c r="E94" i="29"/>
  <c r="AM93" i="29"/>
  <c r="AL93" i="29"/>
  <c r="K93" i="29"/>
  <c r="L93" i="29" s="1"/>
  <c r="I93" i="29"/>
  <c r="J93" i="29" s="1"/>
  <c r="H93" i="29"/>
  <c r="E93" i="29"/>
  <c r="H92" i="29" s="1"/>
  <c r="I92" i="29" s="1"/>
  <c r="J92" i="29" s="1"/>
  <c r="AM92" i="29"/>
  <c r="AL92" i="29"/>
  <c r="K92" i="29"/>
  <c r="L92" i="29" s="1"/>
  <c r="R92" i="29" s="1"/>
  <c r="E92" i="29"/>
  <c r="AM91" i="29"/>
  <c r="K91" i="29"/>
  <c r="L91" i="29" s="1"/>
  <c r="R91" i="29" s="1"/>
  <c r="H91" i="29"/>
  <c r="I91" i="29" s="1"/>
  <c r="J91" i="29" s="1"/>
  <c r="E91" i="29"/>
  <c r="B91" i="29"/>
  <c r="AL100" i="29" s="1"/>
  <c r="AM90" i="29"/>
  <c r="AL90" i="29"/>
  <c r="T90" i="29"/>
  <c r="K90" i="29"/>
  <c r="L90" i="29" s="1"/>
  <c r="H90" i="29"/>
  <c r="I90" i="29" s="1"/>
  <c r="J90" i="29" s="1"/>
  <c r="E90" i="29"/>
  <c r="H89" i="29" s="1"/>
  <c r="I89" i="29" s="1"/>
  <c r="J89" i="29" s="1"/>
  <c r="B90" i="29"/>
  <c r="T93" i="29" s="1"/>
  <c r="AM89" i="29"/>
  <c r="AL89" i="29"/>
  <c r="AK89" i="29"/>
  <c r="B89" i="29"/>
  <c r="K98" i="29" s="1"/>
  <c r="L98" i="29" s="1"/>
  <c r="E85" i="29"/>
  <c r="H84" i="29" s="1"/>
  <c r="I84" i="29" s="1"/>
  <c r="J84" i="29" s="1"/>
  <c r="AT84" i="29"/>
  <c r="AR84" i="29"/>
  <c r="AP84" i="29"/>
  <c r="AA84" i="29"/>
  <c r="L84" i="29"/>
  <c r="K84" i="29"/>
  <c r="E84" i="29"/>
  <c r="H83" i="29" s="1"/>
  <c r="I83" i="29" s="1"/>
  <c r="J83" i="29" s="1"/>
  <c r="AT83" i="29"/>
  <c r="AS83" i="29"/>
  <c r="AP83" i="29"/>
  <c r="AA83" i="29"/>
  <c r="E83" i="29"/>
  <c r="AT82" i="29"/>
  <c r="AP82" i="29"/>
  <c r="AA82" i="29"/>
  <c r="I82" i="29"/>
  <c r="J82" i="29" s="1"/>
  <c r="H82" i="29"/>
  <c r="E82" i="29"/>
  <c r="AT81" i="29"/>
  <c r="AS81" i="29"/>
  <c r="AP81" i="29"/>
  <c r="AA81" i="29"/>
  <c r="H81" i="29"/>
  <c r="I81" i="29" s="1"/>
  <c r="J81" i="29" s="1"/>
  <c r="E81" i="29"/>
  <c r="AT80" i="29"/>
  <c r="AS80" i="29"/>
  <c r="AP80" i="29"/>
  <c r="AA80" i="29"/>
  <c r="H80" i="29"/>
  <c r="I80" i="29" s="1"/>
  <c r="J80" i="29" s="1"/>
  <c r="E80" i="29"/>
  <c r="AT79" i="29"/>
  <c r="AP79" i="29"/>
  <c r="AA79" i="29"/>
  <c r="I79" i="29"/>
  <c r="J79" i="29" s="1"/>
  <c r="H79" i="29"/>
  <c r="E79" i="29"/>
  <c r="H78" i="29" s="1"/>
  <c r="I78" i="29" s="1"/>
  <c r="J78" i="29" s="1"/>
  <c r="AT78" i="29"/>
  <c r="AP78" i="29"/>
  <c r="AA78" i="29"/>
  <c r="E78" i="29"/>
  <c r="AT77" i="29"/>
  <c r="AS77" i="29"/>
  <c r="AP77" i="29"/>
  <c r="AA77" i="29"/>
  <c r="J77" i="29"/>
  <c r="I77" i="29"/>
  <c r="H77" i="29"/>
  <c r="E77" i="29"/>
  <c r="H76" i="29" s="1"/>
  <c r="AT76" i="29"/>
  <c r="AP76" i="29"/>
  <c r="AA76" i="29"/>
  <c r="I76" i="29"/>
  <c r="J76" i="29" s="1"/>
  <c r="E76" i="29"/>
  <c r="H75" i="29" s="1"/>
  <c r="I75" i="29" s="1"/>
  <c r="J75" i="29" s="1"/>
  <c r="AT75" i="29"/>
  <c r="AP75" i="29"/>
  <c r="AA75" i="29"/>
  <c r="E75" i="29"/>
  <c r="H74" i="29" s="1"/>
  <c r="I74" i="29" s="1"/>
  <c r="J74" i="29" s="1"/>
  <c r="B75" i="29"/>
  <c r="AS76" i="29" s="1"/>
  <c r="AT74" i="29"/>
  <c r="AR74" i="29"/>
  <c r="AP74" i="29"/>
  <c r="AA74" i="29"/>
  <c r="E74" i="29"/>
  <c r="H73" i="29" s="1"/>
  <c r="I73" i="29" s="1"/>
  <c r="J73" i="29" s="1"/>
  <c r="B74" i="29"/>
  <c r="T75" i="29" s="1"/>
  <c r="AT73" i="29"/>
  <c r="AS73" i="29"/>
  <c r="AR73" i="29"/>
  <c r="AP73" i="29"/>
  <c r="AA73" i="29"/>
  <c r="K73" i="29"/>
  <c r="B73" i="29"/>
  <c r="E70" i="29"/>
  <c r="AT69" i="29"/>
  <c r="AP69" i="29"/>
  <c r="AA69" i="29"/>
  <c r="T69" i="29"/>
  <c r="K69" i="29"/>
  <c r="L69" i="29" s="1"/>
  <c r="R69" i="29" s="1"/>
  <c r="H69" i="29"/>
  <c r="I69" i="29" s="1"/>
  <c r="J69" i="29" s="1"/>
  <c r="E69" i="29"/>
  <c r="AT68" i="29"/>
  <c r="AP68" i="29"/>
  <c r="AA68" i="29"/>
  <c r="H68" i="29"/>
  <c r="I68" i="29" s="1"/>
  <c r="J68" i="29" s="1"/>
  <c r="E68" i="29"/>
  <c r="H67" i="29" s="1"/>
  <c r="I67" i="29" s="1"/>
  <c r="AT67" i="29"/>
  <c r="AS67" i="29"/>
  <c r="AP67" i="29"/>
  <c r="AA67" i="29"/>
  <c r="K67" i="29"/>
  <c r="L67" i="29" s="1"/>
  <c r="J67" i="29"/>
  <c r="E67" i="29"/>
  <c r="AT66" i="29"/>
  <c r="AS66" i="29"/>
  <c r="AR66" i="29"/>
  <c r="AP66" i="29"/>
  <c r="AA66" i="29"/>
  <c r="J66" i="29"/>
  <c r="H66" i="29"/>
  <c r="I66" i="29" s="1"/>
  <c r="E66" i="29"/>
  <c r="H65" i="29" s="1"/>
  <c r="I65" i="29" s="1"/>
  <c r="J65" i="29" s="1"/>
  <c r="AT65" i="29"/>
  <c r="AP65" i="29"/>
  <c r="AA65" i="29"/>
  <c r="T65" i="29"/>
  <c r="K65" i="29"/>
  <c r="L65" i="29" s="1"/>
  <c r="E65" i="29"/>
  <c r="AT64" i="29"/>
  <c r="AR64" i="29"/>
  <c r="AP64" i="29"/>
  <c r="AA64" i="29"/>
  <c r="T64" i="29"/>
  <c r="H64" i="29"/>
  <c r="I64" i="29" s="1"/>
  <c r="J64" i="29" s="1"/>
  <c r="E64" i="29"/>
  <c r="H63" i="29" s="1"/>
  <c r="I63" i="29" s="1"/>
  <c r="J63" i="29" s="1"/>
  <c r="AT63" i="29"/>
  <c r="AS63" i="29"/>
  <c r="AP63" i="29"/>
  <c r="AA63" i="29"/>
  <c r="K63" i="29"/>
  <c r="L63" i="29" s="1"/>
  <c r="E63" i="29"/>
  <c r="AT62" i="29"/>
  <c r="AS62" i="29"/>
  <c r="AR62" i="29"/>
  <c r="AP62" i="29"/>
  <c r="AA62" i="29"/>
  <c r="K62" i="29"/>
  <c r="L62" i="29" s="1"/>
  <c r="H62" i="29"/>
  <c r="I62" i="29" s="1"/>
  <c r="J62" i="29" s="1"/>
  <c r="E62" i="29"/>
  <c r="H61" i="29" s="1"/>
  <c r="I61" i="29" s="1"/>
  <c r="J61" i="29" s="1"/>
  <c r="AT61" i="29"/>
  <c r="AP61" i="29"/>
  <c r="AA61" i="29"/>
  <c r="E61" i="29"/>
  <c r="AT60" i="29"/>
  <c r="AS60" i="29"/>
  <c r="AR60" i="29"/>
  <c r="AP60" i="29"/>
  <c r="AA60" i="29"/>
  <c r="H60" i="29"/>
  <c r="I60" i="29" s="1"/>
  <c r="J60" i="29" s="1"/>
  <c r="E60" i="29"/>
  <c r="H59" i="29" s="1"/>
  <c r="I59" i="29" s="1"/>
  <c r="J59" i="29" s="1"/>
  <c r="B60" i="29"/>
  <c r="AS69" i="29" s="1"/>
  <c r="AT59" i="29"/>
  <c r="AS59" i="29"/>
  <c r="AP59" i="29"/>
  <c r="AA59" i="29"/>
  <c r="E59" i="29"/>
  <c r="B59" i="29"/>
  <c r="T60" i="29" s="1"/>
  <c r="AT58" i="29"/>
  <c r="AS58" i="29"/>
  <c r="AP58" i="29"/>
  <c r="AA58" i="29"/>
  <c r="T58" i="29"/>
  <c r="O58" i="29"/>
  <c r="P58" i="29" s="1"/>
  <c r="Q58" i="29" s="1"/>
  <c r="S58" i="29" s="1"/>
  <c r="U58" i="29" s="1"/>
  <c r="K58" i="29"/>
  <c r="L58" i="29" s="1"/>
  <c r="R58" i="29" s="1"/>
  <c r="J58" i="29"/>
  <c r="I58" i="29"/>
  <c r="H58" i="29"/>
  <c r="B58" i="29"/>
  <c r="AR59" i="29" s="1"/>
  <c r="E54" i="29"/>
  <c r="AT53" i="29"/>
  <c r="AS53" i="29"/>
  <c r="AR53" i="29"/>
  <c r="AP53" i="29"/>
  <c r="AG53" i="29"/>
  <c r="AA53" i="29"/>
  <c r="I53" i="29"/>
  <c r="J53" i="29" s="1"/>
  <c r="H53" i="29"/>
  <c r="E53" i="29"/>
  <c r="AT52" i="29"/>
  <c r="AS52" i="29"/>
  <c r="AP52" i="29"/>
  <c r="AG52" i="29"/>
  <c r="AA52" i="29"/>
  <c r="J52" i="29"/>
  <c r="H52" i="29"/>
  <c r="I52" i="29" s="1"/>
  <c r="E52" i="29"/>
  <c r="H51" i="29" s="1"/>
  <c r="I51" i="29" s="1"/>
  <c r="J51" i="29" s="1"/>
  <c r="AT51" i="29"/>
  <c r="AP51" i="29"/>
  <c r="AG51" i="29"/>
  <c r="AA51" i="29"/>
  <c r="E51" i="29"/>
  <c r="AT50" i="29"/>
  <c r="AS50" i="29"/>
  <c r="AR50" i="29"/>
  <c r="AP50" i="29"/>
  <c r="AG50" i="29"/>
  <c r="AA50" i="29"/>
  <c r="I50" i="29"/>
  <c r="J50" i="29" s="1"/>
  <c r="H50" i="29"/>
  <c r="E50" i="29"/>
  <c r="AT49" i="29"/>
  <c r="AS49" i="29"/>
  <c r="AP49" i="29"/>
  <c r="AG49" i="29"/>
  <c r="AA49" i="29"/>
  <c r="K49" i="29"/>
  <c r="L49" i="29" s="1"/>
  <c r="R49" i="29" s="1"/>
  <c r="I49" i="29"/>
  <c r="J49" i="29" s="1"/>
  <c r="H49" i="29"/>
  <c r="E49" i="29"/>
  <c r="H48" i="29" s="1"/>
  <c r="I48" i="29" s="1"/>
  <c r="J48" i="29" s="1"/>
  <c r="AT48" i="29"/>
  <c r="AP48" i="29"/>
  <c r="AG48" i="29"/>
  <c r="AA48" i="29"/>
  <c r="T48" i="29"/>
  <c r="K48" i="29"/>
  <c r="L48" i="29" s="1"/>
  <c r="E48" i="29"/>
  <c r="AT47" i="29"/>
  <c r="AR47" i="29"/>
  <c r="AP47" i="29"/>
  <c r="AG47" i="29"/>
  <c r="AA47" i="29"/>
  <c r="H47" i="29"/>
  <c r="I47" i="29" s="1"/>
  <c r="J47" i="29" s="1"/>
  <c r="E47" i="29"/>
  <c r="H46" i="29" s="1"/>
  <c r="AT46" i="29"/>
  <c r="AR46" i="29"/>
  <c r="AP46" i="29"/>
  <c r="AG46" i="29"/>
  <c r="AA46" i="29"/>
  <c r="K46" i="29"/>
  <c r="L46" i="29" s="1"/>
  <c r="R46" i="29" s="1"/>
  <c r="I46" i="29"/>
  <c r="J46" i="29" s="1"/>
  <c r="E46" i="29"/>
  <c r="H45" i="29" s="1"/>
  <c r="I45" i="29" s="1"/>
  <c r="J45" i="29" s="1"/>
  <c r="AT45" i="29"/>
  <c r="AP45" i="29"/>
  <c r="AG45" i="29"/>
  <c r="AA45" i="29"/>
  <c r="T45" i="29"/>
  <c r="K45" i="29"/>
  <c r="L45" i="29" s="1"/>
  <c r="E45" i="29"/>
  <c r="AT44" i="29"/>
  <c r="AR44" i="29"/>
  <c r="AP44" i="29"/>
  <c r="AG44" i="29"/>
  <c r="AA44" i="29"/>
  <c r="H44" i="29"/>
  <c r="I44" i="29" s="1"/>
  <c r="J44" i="29" s="1"/>
  <c r="E44" i="29"/>
  <c r="H43" i="29" s="1"/>
  <c r="I43" i="29" s="1"/>
  <c r="J43" i="29" s="1"/>
  <c r="B44" i="29"/>
  <c r="AS48" i="29" s="1"/>
  <c r="AT43" i="29"/>
  <c r="AS43" i="29"/>
  <c r="AP43" i="29"/>
  <c r="AG43" i="29"/>
  <c r="AA43" i="29"/>
  <c r="K43" i="29"/>
  <c r="L43" i="29" s="1"/>
  <c r="R43" i="29" s="1"/>
  <c r="E43" i="29"/>
  <c r="H42" i="29" s="1"/>
  <c r="I42" i="29" s="1"/>
  <c r="J42" i="29" s="1"/>
  <c r="B43" i="29"/>
  <c r="T47" i="29" s="1"/>
  <c r="AT42" i="29"/>
  <c r="AS42" i="29"/>
  <c r="AP42" i="29"/>
  <c r="AG42" i="29"/>
  <c r="AA42" i="29"/>
  <c r="B42" i="29"/>
  <c r="AR52" i="29" s="1"/>
  <c r="E38" i="29"/>
  <c r="AT37" i="29"/>
  <c r="AP37" i="29"/>
  <c r="AA37" i="29"/>
  <c r="T37" i="29"/>
  <c r="J37" i="29"/>
  <c r="I37" i="29"/>
  <c r="H37" i="29"/>
  <c r="E37" i="29"/>
  <c r="H36" i="29" s="1"/>
  <c r="I36" i="29" s="1"/>
  <c r="J36" i="29" s="1"/>
  <c r="AT36" i="29"/>
  <c r="AP36" i="29"/>
  <c r="AA36" i="29"/>
  <c r="E36" i="29"/>
  <c r="H35" i="29" s="1"/>
  <c r="I35" i="29" s="1"/>
  <c r="J35" i="29" s="1"/>
  <c r="AT35" i="29"/>
  <c r="AP35" i="29"/>
  <c r="AA35" i="29"/>
  <c r="T35" i="29"/>
  <c r="E35" i="29"/>
  <c r="AT34" i="29"/>
  <c r="AR34" i="29"/>
  <c r="AP34" i="29"/>
  <c r="AA34" i="29"/>
  <c r="T34" i="29"/>
  <c r="I34" i="29"/>
  <c r="J34" i="29" s="1"/>
  <c r="H34" i="29"/>
  <c r="E34" i="29"/>
  <c r="H33" i="29" s="1"/>
  <c r="I33" i="29" s="1"/>
  <c r="J33" i="29" s="1"/>
  <c r="AT33" i="29"/>
  <c r="AS33" i="29"/>
  <c r="AP33" i="29"/>
  <c r="AA33" i="29"/>
  <c r="K33" i="29"/>
  <c r="L33" i="29" s="1"/>
  <c r="E33" i="29"/>
  <c r="AT32" i="29"/>
  <c r="AS32" i="29"/>
  <c r="AR32" i="29"/>
  <c r="AP32" i="29"/>
  <c r="AA32" i="29"/>
  <c r="H32" i="29"/>
  <c r="I32" i="29" s="1"/>
  <c r="J32" i="29" s="1"/>
  <c r="E32" i="29"/>
  <c r="H31" i="29" s="1"/>
  <c r="I31" i="29" s="1"/>
  <c r="J31" i="29" s="1"/>
  <c r="AT31" i="29"/>
  <c r="AP31" i="29"/>
  <c r="AA31" i="29"/>
  <c r="T31" i="29"/>
  <c r="K31" i="29"/>
  <c r="L31" i="29" s="1"/>
  <c r="E31" i="29"/>
  <c r="AT30" i="29"/>
  <c r="AR30" i="29"/>
  <c r="AP30" i="29"/>
  <c r="AA30" i="29"/>
  <c r="T30" i="29"/>
  <c r="H30" i="29"/>
  <c r="I30" i="29" s="1"/>
  <c r="J30" i="29" s="1"/>
  <c r="E30" i="29"/>
  <c r="H29" i="29" s="1"/>
  <c r="I29" i="29" s="1"/>
  <c r="J29" i="29" s="1"/>
  <c r="AT29" i="29"/>
  <c r="AR29" i="29"/>
  <c r="AP29" i="29"/>
  <c r="AA29" i="29"/>
  <c r="L29" i="29"/>
  <c r="K29" i="29"/>
  <c r="E29" i="29"/>
  <c r="H28" i="29" s="1"/>
  <c r="I28" i="29" s="1"/>
  <c r="J28" i="29" s="1"/>
  <c r="AT28" i="29"/>
  <c r="AS28" i="29"/>
  <c r="AP28" i="29"/>
  <c r="AA28" i="29"/>
  <c r="K28" i="29"/>
  <c r="L28" i="29" s="1"/>
  <c r="E28" i="29"/>
  <c r="H27" i="29" s="1"/>
  <c r="I27" i="29" s="1"/>
  <c r="J27" i="29" s="1"/>
  <c r="B28" i="29"/>
  <c r="AS36" i="29" s="1"/>
  <c r="AT27" i="29"/>
  <c r="AP27" i="29"/>
  <c r="AA27" i="29"/>
  <c r="T27" i="29"/>
  <c r="E27" i="29"/>
  <c r="B27" i="29"/>
  <c r="T33" i="29" s="1"/>
  <c r="AT26" i="29"/>
  <c r="AS26" i="29"/>
  <c r="AP26" i="29"/>
  <c r="AA26" i="29"/>
  <c r="T26" i="29"/>
  <c r="I26" i="29"/>
  <c r="J26" i="29" s="1"/>
  <c r="H26" i="29"/>
  <c r="B26" i="29"/>
  <c r="AR36" i="29" s="1"/>
  <c r="E148" i="33"/>
  <c r="AW147" i="33"/>
  <c r="AS147" i="33"/>
  <c r="AG147" i="33"/>
  <c r="T147" i="33"/>
  <c r="K147" i="33"/>
  <c r="L147" i="33" s="1"/>
  <c r="R147" i="33" s="1"/>
  <c r="H147" i="33"/>
  <c r="I147" i="33" s="1"/>
  <c r="J147" i="33" s="1"/>
  <c r="E147" i="33"/>
  <c r="H146" i="33" s="1"/>
  <c r="I146" i="33" s="1"/>
  <c r="J146" i="33" s="1"/>
  <c r="AW146" i="33"/>
  <c r="AS146" i="33"/>
  <c r="AG146" i="33"/>
  <c r="E146" i="33"/>
  <c r="H145" i="33" s="1"/>
  <c r="I145" i="33" s="1"/>
  <c r="J145" i="33" s="1"/>
  <c r="AW145" i="33"/>
  <c r="AV145" i="33"/>
  <c r="AS145" i="33"/>
  <c r="AG145" i="33"/>
  <c r="K145" i="33"/>
  <c r="L145" i="33" s="1"/>
  <c r="E145" i="33"/>
  <c r="AW144" i="33"/>
  <c r="AV144" i="33"/>
  <c r="AU144" i="33"/>
  <c r="AS144" i="33"/>
  <c r="AG144" i="33"/>
  <c r="H144" i="33"/>
  <c r="I144" i="33" s="1"/>
  <c r="J144" i="33" s="1"/>
  <c r="E144" i="33"/>
  <c r="H143" i="33" s="1"/>
  <c r="I143" i="33" s="1"/>
  <c r="J143" i="33" s="1"/>
  <c r="AW143" i="33"/>
  <c r="AS143" i="33"/>
  <c r="AG143" i="33"/>
  <c r="T143" i="33"/>
  <c r="K143" i="33"/>
  <c r="L143" i="33" s="1"/>
  <c r="E143" i="33"/>
  <c r="AW142" i="33"/>
  <c r="AU142" i="33"/>
  <c r="AS142" i="33"/>
  <c r="AG142" i="33"/>
  <c r="T142" i="33"/>
  <c r="I142" i="33"/>
  <c r="J142" i="33" s="1"/>
  <c r="H142" i="33"/>
  <c r="E142" i="33"/>
  <c r="H141" i="33" s="1"/>
  <c r="I141" i="33" s="1"/>
  <c r="AW141" i="33"/>
  <c r="AV141" i="33"/>
  <c r="AS141" i="33"/>
  <c r="AG141" i="33"/>
  <c r="K141" i="33"/>
  <c r="L141" i="33" s="1"/>
  <c r="J141" i="33"/>
  <c r="E141" i="33"/>
  <c r="AW140" i="33"/>
  <c r="AV140" i="33"/>
  <c r="AU140" i="33"/>
  <c r="AS140" i="33"/>
  <c r="AG140" i="33"/>
  <c r="K140" i="33"/>
  <c r="L140" i="33" s="1"/>
  <c r="H140" i="33"/>
  <c r="I140" i="33" s="1"/>
  <c r="J140" i="33" s="1"/>
  <c r="E140" i="33"/>
  <c r="H139" i="33" s="1"/>
  <c r="I139" i="33" s="1"/>
  <c r="J139" i="33" s="1"/>
  <c r="AW139" i="33"/>
  <c r="AS139" i="33"/>
  <c r="AG139" i="33"/>
  <c r="E139" i="33"/>
  <c r="AW138" i="33"/>
  <c r="AV138" i="33"/>
  <c r="AU138" i="33"/>
  <c r="AS138" i="33"/>
  <c r="AG138" i="33"/>
  <c r="H138" i="33"/>
  <c r="I138" i="33" s="1"/>
  <c r="J138" i="33" s="1"/>
  <c r="E138" i="33"/>
  <c r="B138" i="33"/>
  <c r="AV147" i="33" s="1"/>
  <c r="AW137" i="33"/>
  <c r="AV137" i="33"/>
  <c r="AS137" i="33"/>
  <c r="AG137" i="33"/>
  <c r="L137" i="33"/>
  <c r="R137" i="33" s="1"/>
  <c r="K137" i="33"/>
  <c r="H137" i="33"/>
  <c r="I137" i="33" s="1"/>
  <c r="J137" i="33" s="1"/>
  <c r="E137" i="33"/>
  <c r="B137" i="33"/>
  <c r="T138" i="33" s="1"/>
  <c r="AW136" i="33"/>
  <c r="AS136" i="33"/>
  <c r="AG136" i="33"/>
  <c r="T136" i="33"/>
  <c r="K136" i="33"/>
  <c r="L136" i="33" s="1"/>
  <c r="R136" i="33" s="1"/>
  <c r="H136" i="33"/>
  <c r="I136" i="33" s="1"/>
  <c r="J136" i="33" s="1"/>
  <c r="B136" i="33"/>
  <c r="AU137" i="33" s="1"/>
  <c r="E133" i="33"/>
  <c r="AZ132" i="33"/>
  <c r="AW132" i="33"/>
  <c r="AV132" i="33"/>
  <c r="AS132" i="33"/>
  <c r="AG132" i="33"/>
  <c r="K132" i="33"/>
  <c r="L132" i="33" s="1"/>
  <c r="J132" i="33"/>
  <c r="H132" i="33"/>
  <c r="I132" i="33" s="1"/>
  <c r="E132" i="33"/>
  <c r="AZ131" i="33"/>
  <c r="AW131" i="33"/>
  <c r="AS131" i="33"/>
  <c r="AG131" i="33"/>
  <c r="H131" i="33"/>
  <c r="I131" i="33" s="1"/>
  <c r="J131" i="33" s="1"/>
  <c r="E131" i="33"/>
  <c r="AZ130" i="33"/>
  <c r="AW130" i="33"/>
  <c r="AV130" i="33"/>
  <c r="AU130" i="33"/>
  <c r="AS130" i="33"/>
  <c r="AG130" i="33"/>
  <c r="H130" i="33"/>
  <c r="I130" i="33" s="1"/>
  <c r="J130" i="33" s="1"/>
  <c r="E130" i="33"/>
  <c r="H129" i="33" s="1"/>
  <c r="AZ129" i="33"/>
  <c r="AW129" i="33"/>
  <c r="AU129" i="33"/>
  <c r="AS129" i="33"/>
  <c r="AG129" i="33"/>
  <c r="K129" i="33"/>
  <c r="L129" i="33" s="1"/>
  <c r="R129" i="33" s="1"/>
  <c r="I129" i="33"/>
  <c r="J129" i="33" s="1"/>
  <c r="E129" i="33"/>
  <c r="H128" i="33" s="1"/>
  <c r="I128" i="33" s="1"/>
  <c r="J128" i="33" s="1"/>
  <c r="AZ128" i="33"/>
  <c r="AW128" i="33"/>
  <c r="AS128" i="33"/>
  <c r="AG128" i="33"/>
  <c r="E128" i="33"/>
  <c r="AZ127" i="33"/>
  <c r="AW127" i="33"/>
  <c r="AU127" i="33"/>
  <c r="AS127" i="33"/>
  <c r="AG127" i="33"/>
  <c r="T127" i="33"/>
  <c r="I127" i="33"/>
  <c r="J127" i="33" s="1"/>
  <c r="H127" i="33"/>
  <c r="E127" i="33"/>
  <c r="AZ126" i="33"/>
  <c r="AW126" i="33"/>
  <c r="AV126" i="33"/>
  <c r="AS126" i="33"/>
  <c r="AG126" i="33"/>
  <c r="R126" i="33"/>
  <c r="K126" i="33"/>
  <c r="L126" i="33" s="1"/>
  <c r="H126" i="33"/>
  <c r="I126" i="33" s="1"/>
  <c r="J126" i="33" s="1"/>
  <c r="E126" i="33"/>
  <c r="AZ125" i="33"/>
  <c r="AW125" i="33"/>
  <c r="AS125" i="33"/>
  <c r="AG125" i="33"/>
  <c r="H125" i="33"/>
  <c r="I125" i="33" s="1"/>
  <c r="J125" i="33" s="1"/>
  <c r="E125" i="33"/>
  <c r="H124" i="33" s="1"/>
  <c r="I124" i="33" s="1"/>
  <c r="J124" i="33" s="1"/>
  <c r="AZ124" i="33"/>
  <c r="AW124" i="33"/>
  <c r="AV124" i="33"/>
  <c r="AS124" i="33"/>
  <c r="AG124" i="33"/>
  <c r="E124" i="33"/>
  <c r="AZ123" i="33"/>
  <c r="AW123" i="33"/>
  <c r="AS123" i="33"/>
  <c r="AG123" i="33"/>
  <c r="T123" i="33"/>
  <c r="K123" i="33"/>
  <c r="L123" i="33" s="1"/>
  <c r="I123" i="33"/>
  <c r="J123" i="33" s="1"/>
  <c r="H123" i="33"/>
  <c r="E123" i="33"/>
  <c r="B123" i="33"/>
  <c r="AV129" i="33" s="1"/>
  <c r="AZ122" i="33"/>
  <c r="AW122" i="33"/>
  <c r="AV122" i="33"/>
  <c r="AU122" i="33"/>
  <c r="AS122" i="33"/>
  <c r="AG122" i="33"/>
  <c r="T122" i="33"/>
  <c r="I122" i="33"/>
  <c r="J122" i="33" s="1"/>
  <c r="H122" i="33"/>
  <c r="E122" i="33"/>
  <c r="H121" i="33" s="1"/>
  <c r="I121" i="33" s="1"/>
  <c r="J121" i="33" s="1"/>
  <c r="B122" i="33"/>
  <c r="T130" i="33" s="1"/>
  <c r="AZ121" i="33"/>
  <c r="AW121" i="33"/>
  <c r="AV121" i="33"/>
  <c r="AS121" i="33"/>
  <c r="AG121" i="33"/>
  <c r="T121" i="33"/>
  <c r="B121" i="33"/>
  <c r="AU124" i="33" s="1"/>
  <c r="E117" i="33"/>
  <c r="AW116" i="33"/>
  <c r="AU116" i="33"/>
  <c r="AS116" i="33"/>
  <c r="AG116" i="33"/>
  <c r="T116" i="33"/>
  <c r="H116" i="33"/>
  <c r="I116" i="33" s="1"/>
  <c r="J116" i="33" s="1"/>
  <c r="E116" i="33"/>
  <c r="H115" i="33" s="1"/>
  <c r="I115" i="33" s="1"/>
  <c r="J115" i="33" s="1"/>
  <c r="AW115" i="33"/>
  <c r="AV115" i="33"/>
  <c r="AS115" i="33"/>
  <c r="AG115" i="33"/>
  <c r="E115" i="33"/>
  <c r="H114" i="33" s="1"/>
  <c r="I114" i="33" s="1"/>
  <c r="J114" i="33" s="1"/>
  <c r="AW114" i="33"/>
  <c r="AV114" i="33"/>
  <c r="AS114" i="33"/>
  <c r="AG114" i="33"/>
  <c r="R114" i="33"/>
  <c r="K114" i="33"/>
  <c r="L114" i="33" s="1"/>
  <c r="E114" i="33"/>
  <c r="AW113" i="33"/>
  <c r="AS113" i="33"/>
  <c r="AG113" i="33"/>
  <c r="H113" i="33"/>
  <c r="I113" i="33" s="1"/>
  <c r="J113" i="33" s="1"/>
  <c r="E113" i="33"/>
  <c r="AW112" i="33"/>
  <c r="AV112" i="33"/>
  <c r="AS112" i="33"/>
  <c r="AG112" i="33"/>
  <c r="H112" i="33"/>
  <c r="I112" i="33" s="1"/>
  <c r="J112" i="33" s="1"/>
  <c r="E112" i="33"/>
  <c r="H111" i="33" s="1"/>
  <c r="I111" i="33" s="1"/>
  <c r="J111" i="33" s="1"/>
  <c r="AW111" i="33"/>
  <c r="AU111" i="33"/>
  <c r="AS111" i="33"/>
  <c r="AG111" i="33"/>
  <c r="K111" i="33"/>
  <c r="L111" i="33" s="1"/>
  <c r="E111" i="33"/>
  <c r="H110" i="33" s="1"/>
  <c r="I110" i="33" s="1"/>
  <c r="J110" i="33" s="1"/>
  <c r="AW110" i="33"/>
  <c r="AV110" i="33"/>
  <c r="AS110" i="33"/>
  <c r="AG110" i="33"/>
  <c r="K110" i="33"/>
  <c r="L110" i="33" s="1"/>
  <c r="R110" i="33" s="1"/>
  <c r="E110" i="33"/>
  <c r="AW109" i="33"/>
  <c r="AS109" i="33"/>
  <c r="AG109" i="33"/>
  <c r="H109" i="33"/>
  <c r="I109" i="33" s="1"/>
  <c r="J109" i="33" s="1"/>
  <c r="E109" i="33"/>
  <c r="AW108" i="33"/>
  <c r="AV108" i="33"/>
  <c r="AS108" i="33"/>
  <c r="AG108" i="33"/>
  <c r="T108" i="33"/>
  <c r="H108" i="33"/>
  <c r="I108" i="33" s="1"/>
  <c r="J108" i="33" s="1"/>
  <c r="E108" i="33"/>
  <c r="AW107" i="33"/>
  <c r="AV107" i="33"/>
  <c r="AS107" i="33"/>
  <c r="AG107" i="33"/>
  <c r="H107" i="33"/>
  <c r="I107" i="33" s="1"/>
  <c r="J107" i="33" s="1"/>
  <c r="E107" i="33"/>
  <c r="B107" i="33"/>
  <c r="AV106" i="33" s="1"/>
  <c r="AW106" i="33"/>
  <c r="AS106" i="33"/>
  <c r="AG106" i="33"/>
  <c r="T106" i="33"/>
  <c r="H106" i="33"/>
  <c r="I106" i="33" s="1"/>
  <c r="J106" i="33" s="1"/>
  <c r="E106" i="33"/>
  <c r="B106" i="33"/>
  <c r="T112" i="33" s="1"/>
  <c r="AW105" i="33"/>
  <c r="AU105" i="33"/>
  <c r="AS105" i="33"/>
  <c r="AG105" i="33"/>
  <c r="T105" i="33"/>
  <c r="H105" i="33"/>
  <c r="I105" i="33" s="1"/>
  <c r="J105" i="33" s="1"/>
  <c r="B105" i="33"/>
  <c r="AU112" i="33" s="1"/>
  <c r="E101" i="33"/>
  <c r="H100" i="33" s="1"/>
  <c r="I100" i="33" s="1"/>
  <c r="AM100" i="33"/>
  <c r="AL100" i="33"/>
  <c r="K100" i="33"/>
  <c r="L100" i="33" s="1"/>
  <c r="J100" i="33"/>
  <c r="E100" i="33"/>
  <c r="H99" i="33" s="1"/>
  <c r="I99" i="33" s="1"/>
  <c r="J99" i="33" s="1"/>
  <c r="AM99" i="33"/>
  <c r="AL99" i="33"/>
  <c r="AK99" i="33"/>
  <c r="K99" i="33"/>
  <c r="L99" i="33" s="1"/>
  <c r="R99" i="33" s="1"/>
  <c r="E99" i="33"/>
  <c r="AM98" i="33"/>
  <c r="R98" i="33"/>
  <c r="K98" i="33"/>
  <c r="L98" i="33" s="1"/>
  <c r="H98" i="33"/>
  <c r="I98" i="33" s="1"/>
  <c r="J98" i="33" s="1"/>
  <c r="E98" i="33"/>
  <c r="AM97" i="33"/>
  <c r="T97" i="33"/>
  <c r="K97" i="33"/>
  <c r="L97" i="33" s="1"/>
  <c r="R97" i="33" s="1"/>
  <c r="H97" i="33"/>
  <c r="I97" i="33" s="1"/>
  <c r="J97" i="33" s="1"/>
  <c r="E97" i="33"/>
  <c r="AM96" i="33"/>
  <c r="H96" i="33"/>
  <c r="I96" i="33" s="1"/>
  <c r="J96" i="33" s="1"/>
  <c r="E96" i="33"/>
  <c r="H95" i="33" s="1"/>
  <c r="I95" i="33" s="1"/>
  <c r="J95" i="33" s="1"/>
  <c r="AM95" i="33"/>
  <c r="AL95" i="33"/>
  <c r="AK95" i="33"/>
  <c r="E95" i="33"/>
  <c r="AM94" i="33"/>
  <c r="AK94" i="33"/>
  <c r="H94" i="33"/>
  <c r="I94" i="33" s="1"/>
  <c r="J94" i="33" s="1"/>
  <c r="E94" i="33"/>
  <c r="H93" i="33" s="1"/>
  <c r="I93" i="33" s="1"/>
  <c r="J93" i="33" s="1"/>
  <c r="AM93" i="33"/>
  <c r="AK93" i="33"/>
  <c r="T93" i="33"/>
  <c r="K93" i="33"/>
  <c r="L93" i="33" s="1"/>
  <c r="E93" i="33"/>
  <c r="AM92" i="33"/>
  <c r="AL92" i="33"/>
  <c r="AK92" i="33"/>
  <c r="H92" i="33"/>
  <c r="I92" i="33" s="1"/>
  <c r="J92" i="33" s="1"/>
  <c r="E92" i="33"/>
  <c r="AM91" i="33"/>
  <c r="J91" i="33"/>
  <c r="H91" i="33"/>
  <c r="I91" i="33" s="1"/>
  <c r="E91" i="33"/>
  <c r="H90" i="33" s="1"/>
  <c r="I90" i="33" s="1"/>
  <c r="J90" i="33" s="1"/>
  <c r="B91" i="33"/>
  <c r="AL91" i="33" s="1"/>
  <c r="AM90" i="33"/>
  <c r="AL90" i="33"/>
  <c r="T90" i="33"/>
  <c r="K90" i="33"/>
  <c r="L90" i="33" s="1"/>
  <c r="R90" i="33" s="1"/>
  <c r="E90" i="33"/>
  <c r="B90" i="33"/>
  <c r="T94" i="33" s="1"/>
  <c r="AM89" i="33"/>
  <c r="AL89" i="33"/>
  <c r="AK89" i="33"/>
  <c r="T89" i="33"/>
  <c r="I89" i="33"/>
  <c r="J89" i="33" s="1"/>
  <c r="H89" i="33"/>
  <c r="B89" i="33"/>
  <c r="AK100" i="33" s="1"/>
  <c r="E85" i="33"/>
  <c r="AT84" i="33"/>
  <c r="AS84" i="33"/>
  <c r="AP84" i="33"/>
  <c r="AA84" i="33"/>
  <c r="K84" i="33"/>
  <c r="H84" i="33"/>
  <c r="I84" i="33" s="1"/>
  <c r="J84" i="33" s="1"/>
  <c r="E84" i="33"/>
  <c r="AT83" i="33"/>
  <c r="AR83" i="33"/>
  <c r="AP83" i="33"/>
  <c r="AA83" i="33"/>
  <c r="K83" i="33"/>
  <c r="H83" i="33"/>
  <c r="I83" i="33" s="1"/>
  <c r="J83" i="33" s="1"/>
  <c r="E83" i="33"/>
  <c r="AT82" i="33"/>
  <c r="AP82" i="33"/>
  <c r="AA82" i="33"/>
  <c r="H82" i="33"/>
  <c r="I82" i="33" s="1"/>
  <c r="J82" i="33" s="1"/>
  <c r="E82" i="33"/>
  <c r="AT81" i="33"/>
  <c r="AS81" i="33"/>
  <c r="AR81" i="33"/>
  <c r="AP81" i="33"/>
  <c r="AA81" i="33"/>
  <c r="H81" i="33"/>
  <c r="I81" i="33" s="1"/>
  <c r="J81" i="33" s="1"/>
  <c r="E81" i="33"/>
  <c r="H80" i="33" s="1"/>
  <c r="I80" i="33" s="1"/>
  <c r="J80" i="33" s="1"/>
  <c r="AT80" i="33"/>
  <c r="AR80" i="33"/>
  <c r="AP80" i="33"/>
  <c r="AA80" i="33"/>
  <c r="K80" i="33"/>
  <c r="L80" i="33" s="1"/>
  <c r="E80" i="33"/>
  <c r="H79" i="33" s="1"/>
  <c r="I79" i="33" s="1"/>
  <c r="J79" i="33" s="1"/>
  <c r="AT79" i="33"/>
  <c r="AS79" i="33"/>
  <c r="AP79" i="33"/>
  <c r="AA79" i="33"/>
  <c r="K79" i="33"/>
  <c r="L79" i="33" s="1"/>
  <c r="R79" i="33" s="1"/>
  <c r="E79" i="33"/>
  <c r="AT78" i="33"/>
  <c r="AP78" i="33"/>
  <c r="AA78" i="33"/>
  <c r="I78" i="33"/>
  <c r="J78" i="33" s="1"/>
  <c r="H78" i="33"/>
  <c r="E78" i="33"/>
  <c r="AT77" i="33"/>
  <c r="AS77" i="33"/>
  <c r="AR77" i="33"/>
  <c r="AP77" i="33"/>
  <c r="AA77" i="33"/>
  <c r="I77" i="33"/>
  <c r="J77" i="33" s="1"/>
  <c r="H77" i="33"/>
  <c r="E77" i="33"/>
  <c r="AT76" i="33"/>
  <c r="AS76" i="33"/>
  <c r="AP76" i="33"/>
  <c r="AA76" i="33"/>
  <c r="H76" i="33"/>
  <c r="I76" i="33" s="1"/>
  <c r="J76" i="33" s="1"/>
  <c r="E76" i="33"/>
  <c r="AT75" i="33"/>
  <c r="AP75" i="33"/>
  <c r="AA75" i="33"/>
  <c r="I75" i="33"/>
  <c r="J75" i="33" s="1"/>
  <c r="H75" i="33"/>
  <c r="E75" i="33"/>
  <c r="B75" i="33"/>
  <c r="AS83" i="33" s="1"/>
  <c r="AT74" i="33"/>
  <c r="AP74" i="33"/>
  <c r="AA74" i="33"/>
  <c r="H74" i="33"/>
  <c r="I74" i="33" s="1"/>
  <c r="J74" i="33" s="1"/>
  <c r="E74" i="33"/>
  <c r="B74" i="33"/>
  <c r="AT73" i="33"/>
  <c r="AS73" i="33"/>
  <c r="AP73" i="33"/>
  <c r="AA73" i="33"/>
  <c r="K73" i="33"/>
  <c r="H73" i="33"/>
  <c r="I73" i="33" s="1"/>
  <c r="J73" i="33" s="1"/>
  <c r="B73" i="33"/>
  <c r="AR76" i="33" s="1"/>
  <c r="E70" i="33"/>
  <c r="H69" i="33" s="1"/>
  <c r="I69" i="33" s="1"/>
  <c r="J69" i="33" s="1"/>
  <c r="AT69" i="33"/>
  <c r="AP69" i="33"/>
  <c r="AA69" i="33"/>
  <c r="E69" i="33"/>
  <c r="AT68" i="33"/>
  <c r="AP68" i="33"/>
  <c r="AA68" i="33"/>
  <c r="T68" i="33"/>
  <c r="H68" i="33"/>
  <c r="I68" i="33" s="1"/>
  <c r="J68" i="33" s="1"/>
  <c r="E68" i="33"/>
  <c r="AT67" i="33"/>
  <c r="AR67" i="33"/>
  <c r="AP67" i="33"/>
  <c r="AA67" i="33"/>
  <c r="T67" i="33"/>
  <c r="J67" i="33"/>
  <c r="I67" i="33"/>
  <c r="H67" i="33"/>
  <c r="E67" i="33"/>
  <c r="H66" i="33" s="1"/>
  <c r="I66" i="33" s="1"/>
  <c r="J66" i="33" s="1"/>
  <c r="AT66" i="33"/>
  <c r="AP66" i="33"/>
  <c r="AA66" i="33"/>
  <c r="K66" i="33"/>
  <c r="L66" i="33" s="1"/>
  <c r="R66" i="33" s="1"/>
  <c r="E66" i="33"/>
  <c r="H65" i="33" s="1"/>
  <c r="I65" i="33" s="1"/>
  <c r="J65" i="33" s="1"/>
  <c r="AT65" i="33"/>
  <c r="AP65" i="33"/>
  <c r="AA65" i="33"/>
  <c r="T65" i="33"/>
  <c r="E65" i="33"/>
  <c r="AT64" i="33"/>
  <c r="AP64" i="33"/>
  <c r="AA64" i="33"/>
  <c r="H64" i="33"/>
  <c r="I64" i="33" s="1"/>
  <c r="J64" i="33" s="1"/>
  <c r="E64" i="33"/>
  <c r="AT63" i="33"/>
  <c r="AR63" i="33"/>
  <c r="AP63" i="33"/>
  <c r="AA63" i="33"/>
  <c r="T63" i="33"/>
  <c r="J63" i="33"/>
  <c r="I63" i="33"/>
  <c r="H63" i="33"/>
  <c r="E63" i="33"/>
  <c r="H62" i="33" s="1"/>
  <c r="I62" i="33" s="1"/>
  <c r="J62" i="33" s="1"/>
  <c r="AT62" i="33"/>
  <c r="AP62" i="33"/>
  <c r="AA62" i="33"/>
  <c r="E62" i="33"/>
  <c r="H61" i="33" s="1"/>
  <c r="I61" i="33" s="1"/>
  <c r="J61" i="33" s="1"/>
  <c r="AT61" i="33"/>
  <c r="AP61" i="33"/>
  <c r="AA61" i="33"/>
  <c r="T61" i="33"/>
  <c r="K61" i="33"/>
  <c r="L61" i="33" s="1"/>
  <c r="E61" i="33"/>
  <c r="AT60" i="33"/>
  <c r="AR60" i="33"/>
  <c r="AP60" i="33"/>
  <c r="AA60" i="33"/>
  <c r="T60" i="33"/>
  <c r="H60" i="33"/>
  <c r="I60" i="33" s="1"/>
  <c r="J60" i="33" s="1"/>
  <c r="E60" i="33"/>
  <c r="H59" i="33" s="1"/>
  <c r="I59" i="33" s="1"/>
  <c r="J59" i="33" s="1"/>
  <c r="B60" i="33"/>
  <c r="AT59" i="33"/>
  <c r="AR59" i="33"/>
  <c r="AP59" i="33"/>
  <c r="AA59" i="33"/>
  <c r="L59" i="33"/>
  <c r="K59" i="33"/>
  <c r="E59" i="33"/>
  <c r="H58" i="33" s="1"/>
  <c r="I58" i="33" s="1"/>
  <c r="J58" i="33" s="1"/>
  <c r="B59" i="33"/>
  <c r="T59" i="33" s="1"/>
  <c r="AT58" i="33"/>
  <c r="AP58" i="33"/>
  <c r="AA58" i="33"/>
  <c r="T58" i="33"/>
  <c r="B58" i="33"/>
  <c r="K69" i="33" s="1"/>
  <c r="L69" i="33" s="1"/>
  <c r="E54" i="33"/>
  <c r="AT53" i="33"/>
  <c r="AR53" i="33"/>
  <c r="AP53" i="33"/>
  <c r="AG53" i="33"/>
  <c r="AA53" i="33"/>
  <c r="X53" i="33"/>
  <c r="I53" i="33"/>
  <c r="J53" i="33" s="1"/>
  <c r="H53" i="33"/>
  <c r="E53" i="33"/>
  <c r="AT52" i="33"/>
  <c r="AS52" i="33"/>
  <c r="AP52" i="33"/>
  <c r="AG52" i="33"/>
  <c r="AA52" i="33"/>
  <c r="X52" i="33"/>
  <c r="K52" i="33"/>
  <c r="L52" i="33" s="1"/>
  <c r="H52" i="33"/>
  <c r="I52" i="33" s="1"/>
  <c r="J52" i="33" s="1"/>
  <c r="E52" i="33"/>
  <c r="AT51" i="33"/>
  <c r="AP51" i="33"/>
  <c r="AG51" i="33"/>
  <c r="AA51" i="33"/>
  <c r="X51" i="33"/>
  <c r="H51" i="33"/>
  <c r="I51" i="33" s="1"/>
  <c r="J51" i="33" s="1"/>
  <c r="E51" i="33"/>
  <c r="H50" i="33" s="1"/>
  <c r="I50" i="33" s="1"/>
  <c r="J50" i="33" s="1"/>
  <c r="AT50" i="33"/>
  <c r="AP50" i="33"/>
  <c r="AG50" i="33"/>
  <c r="AA50" i="33"/>
  <c r="X50" i="33"/>
  <c r="L50" i="33"/>
  <c r="K50" i="33"/>
  <c r="E50" i="33"/>
  <c r="H49" i="33" s="1"/>
  <c r="I49" i="33" s="1"/>
  <c r="J49" i="33" s="1"/>
  <c r="AT49" i="33"/>
  <c r="AS49" i="33"/>
  <c r="AP49" i="33"/>
  <c r="AG49" i="33"/>
  <c r="AA49" i="33"/>
  <c r="X49" i="33"/>
  <c r="T49" i="33"/>
  <c r="E49" i="33"/>
  <c r="AT48" i="33"/>
  <c r="AP48" i="33"/>
  <c r="AG48" i="33"/>
  <c r="AA48" i="33"/>
  <c r="X48" i="33"/>
  <c r="H48" i="33"/>
  <c r="I48" i="33" s="1"/>
  <c r="J48" i="33" s="1"/>
  <c r="E48" i="33"/>
  <c r="H47" i="33" s="1"/>
  <c r="I47" i="33" s="1"/>
  <c r="J47" i="33" s="1"/>
  <c r="AT47" i="33"/>
  <c r="AR47" i="33"/>
  <c r="AP47" i="33"/>
  <c r="AG47" i="33"/>
  <c r="AA47" i="33"/>
  <c r="X47" i="33"/>
  <c r="E47" i="33"/>
  <c r="AT46" i="33"/>
  <c r="AP46" i="33"/>
  <c r="AG46" i="33"/>
  <c r="AA46" i="33"/>
  <c r="X46" i="33"/>
  <c r="H46" i="33"/>
  <c r="I46" i="33" s="1"/>
  <c r="J46" i="33" s="1"/>
  <c r="E46" i="33"/>
  <c r="AT45" i="33"/>
  <c r="AS45" i="33"/>
  <c r="AP45" i="33"/>
  <c r="AG45" i="33"/>
  <c r="AA45" i="33"/>
  <c r="X45" i="33"/>
  <c r="K45" i="33"/>
  <c r="L45" i="33" s="1"/>
  <c r="J45" i="33"/>
  <c r="H45" i="33"/>
  <c r="I45" i="33" s="1"/>
  <c r="E45" i="33"/>
  <c r="AT44" i="33"/>
  <c r="AS44" i="33"/>
  <c r="AP44" i="33"/>
  <c r="AG44" i="33"/>
  <c r="AA44" i="33"/>
  <c r="X44" i="33"/>
  <c r="I44" i="33"/>
  <c r="J44" i="33" s="1"/>
  <c r="H44" i="33"/>
  <c r="E44" i="33"/>
  <c r="B44" i="33"/>
  <c r="AS46" i="33" s="1"/>
  <c r="AT43" i="33"/>
  <c r="AS43" i="33"/>
  <c r="AP43" i="33"/>
  <c r="AG43" i="33"/>
  <c r="AA43" i="33"/>
  <c r="X43" i="33"/>
  <c r="H43" i="33"/>
  <c r="I43" i="33" s="1"/>
  <c r="J43" i="33" s="1"/>
  <c r="E43" i="33"/>
  <c r="H42" i="33" s="1"/>
  <c r="I42" i="33" s="1"/>
  <c r="J42" i="33" s="1"/>
  <c r="B43" i="33"/>
  <c r="T48" i="33" s="1"/>
  <c r="AT42" i="33"/>
  <c r="AS42" i="33"/>
  <c r="AP42" i="33"/>
  <c r="AG42" i="33"/>
  <c r="AA42" i="33"/>
  <c r="X42" i="33"/>
  <c r="T42" i="33"/>
  <c r="B42" i="33"/>
  <c r="AR52" i="33" s="1"/>
  <c r="E38" i="33"/>
  <c r="H37" i="33" s="1"/>
  <c r="I37" i="33" s="1"/>
  <c r="J37" i="33" s="1"/>
  <c r="AT37" i="33"/>
  <c r="AP37" i="33"/>
  <c r="AA37" i="33"/>
  <c r="E37" i="33"/>
  <c r="AT36" i="33"/>
  <c r="AS36" i="33"/>
  <c r="AR36" i="33"/>
  <c r="AP36" i="33"/>
  <c r="AA36" i="33"/>
  <c r="H36" i="33"/>
  <c r="I36" i="33" s="1"/>
  <c r="J36" i="33" s="1"/>
  <c r="E36" i="33"/>
  <c r="H35" i="33" s="1"/>
  <c r="I35" i="33" s="1"/>
  <c r="J35" i="33" s="1"/>
  <c r="AT35" i="33"/>
  <c r="AR35" i="33"/>
  <c r="AP35" i="33"/>
  <c r="AA35" i="33"/>
  <c r="K35" i="33"/>
  <c r="L35" i="33" s="1"/>
  <c r="E35" i="33"/>
  <c r="AT34" i="33"/>
  <c r="AR34" i="33"/>
  <c r="AP34" i="33"/>
  <c r="AA34" i="33"/>
  <c r="I34" i="33"/>
  <c r="J34" i="33" s="1"/>
  <c r="H34" i="33"/>
  <c r="E34" i="33"/>
  <c r="H33" i="33" s="1"/>
  <c r="I33" i="33" s="1"/>
  <c r="J33" i="33" s="1"/>
  <c r="AT33" i="33"/>
  <c r="AP33" i="33"/>
  <c r="AA33" i="33"/>
  <c r="T33" i="33"/>
  <c r="E33" i="33"/>
  <c r="H32" i="33" s="1"/>
  <c r="I32" i="33" s="1"/>
  <c r="J32" i="33" s="1"/>
  <c r="AT32" i="33"/>
  <c r="AP32" i="33"/>
  <c r="AA32" i="33"/>
  <c r="E32" i="33"/>
  <c r="H31" i="33" s="1"/>
  <c r="I31" i="33" s="1"/>
  <c r="J31" i="33" s="1"/>
  <c r="AT31" i="33"/>
  <c r="AS31" i="33"/>
  <c r="AR31" i="33"/>
  <c r="AP31" i="33"/>
  <c r="AA31" i="33"/>
  <c r="E31" i="33"/>
  <c r="H30" i="33" s="1"/>
  <c r="I30" i="33" s="1"/>
  <c r="AT30" i="33"/>
  <c r="AS30" i="33"/>
  <c r="AP30" i="33"/>
  <c r="AA30" i="33"/>
  <c r="K30" i="33"/>
  <c r="L30" i="33" s="1"/>
  <c r="J30" i="33"/>
  <c r="E30" i="33"/>
  <c r="AT29" i="33"/>
  <c r="AS29" i="33"/>
  <c r="AR29" i="33"/>
  <c r="AP29" i="33"/>
  <c r="AA29" i="33"/>
  <c r="I29" i="33"/>
  <c r="J29" i="33" s="1"/>
  <c r="H29" i="33"/>
  <c r="E29" i="33"/>
  <c r="H28" i="33" s="1"/>
  <c r="I28" i="33" s="1"/>
  <c r="J28" i="33" s="1"/>
  <c r="AT28" i="33"/>
  <c r="AS28" i="33"/>
  <c r="AP28" i="33"/>
  <c r="AA28" i="33"/>
  <c r="T28" i="33"/>
  <c r="E28" i="33"/>
  <c r="B28" i="33"/>
  <c r="AS34" i="33" s="1"/>
  <c r="AT27" i="33"/>
  <c r="AS27" i="33"/>
  <c r="AP27" i="33"/>
  <c r="AA27" i="33"/>
  <c r="T27" i="33"/>
  <c r="K27" i="33"/>
  <c r="L27" i="33" s="1"/>
  <c r="H27" i="33"/>
  <c r="I27" i="33" s="1"/>
  <c r="J27" i="33" s="1"/>
  <c r="E27" i="33"/>
  <c r="B27" i="33"/>
  <c r="T36" i="33" s="1"/>
  <c r="AT26" i="33"/>
  <c r="AS26" i="33"/>
  <c r="AR26" i="33"/>
  <c r="AP26" i="33"/>
  <c r="AA26" i="33"/>
  <c r="T26" i="33"/>
  <c r="K26" i="33"/>
  <c r="L26" i="33" s="1"/>
  <c r="O26" i="33" s="1"/>
  <c r="I26" i="33"/>
  <c r="J26" i="33" s="1"/>
  <c r="H26" i="33"/>
  <c r="B26" i="33"/>
  <c r="K33" i="33" s="1"/>
  <c r="L33" i="33" s="1"/>
  <c r="H29" i="32"/>
  <c r="G29" i="32"/>
  <c r="F29" i="32"/>
  <c r="E29" i="32"/>
  <c r="D29" i="32"/>
  <c r="C29" i="32"/>
  <c r="E28" i="32"/>
  <c r="C28" i="32"/>
  <c r="H27" i="32"/>
  <c r="H28" i="32" s="1"/>
  <c r="G27" i="32"/>
  <c r="G28" i="32" s="1"/>
  <c r="F27" i="32"/>
  <c r="F28" i="32" s="1"/>
  <c r="E27" i="32"/>
  <c r="D27" i="32"/>
  <c r="D28" i="32" s="1"/>
  <c r="C27" i="32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O89" i="34" l="1"/>
  <c r="P89" i="34" s="1"/>
  <c r="Q89" i="34" s="1"/>
  <c r="R89" i="34"/>
  <c r="D121" i="34"/>
  <c r="E106" i="34"/>
  <c r="H105" i="34" s="1"/>
  <c r="I105" i="34" s="1"/>
  <c r="J105" i="34" s="1"/>
  <c r="R111" i="34"/>
  <c r="R115" i="34"/>
  <c r="R82" i="34"/>
  <c r="R131" i="34"/>
  <c r="R138" i="34"/>
  <c r="R141" i="34"/>
  <c r="R147" i="34"/>
  <c r="R144" i="34"/>
  <c r="T125" i="34"/>
  <c r="T128" i="34"/>
  <c r="L129" i="34"/>
  <c r="T126" i="34"/>
  <c r="K146" i="34"/>
  <c r="L146" i="34" s="1"/>
  <c r="T131" i="34"/>
  <c r="O105" i="34"/>
  <c r="AR74" i="34"/>
  <c r="K83" i="34"/>
  <c r="L83" i="34" s="1"/>
  <c r="AR81" i="34"/>
  <c r="AR84" i="34"/>
  <c r="AR75" i="34"/>
  <c r="AR73" i="34"/>
  <c r="K75" i="34"/>
  <c r="L75" i="34" s="1"/>
  <c r="K78" i="34"/>
  <c r="L78" i="34" s="1"/>
  <c r="AR82" i="34"/>
  <c r="AR76" i="34"/>
  <c r="AR79" i="34"/>
  <c r="R66" i="34"/>
  <c r="R48" i="34"/>
  <c r="AS53" i="34"/>
  <c r="AS43" i="34"/>
  <c r="AS48" i="34"/>
  <c r="AS51" i="34"/>
  <c r="AS46" i="34"/>
  <c r="AS49" i="34"/>
  <c r="AS44" i="34"/>
  <c r="AS42" i="34"/>
  <c r="AS52" i="34"/>
  <c r="AS47" i="34"/>
  <c r="AS50" i="34"/>
  <c r="R29" i="34"/>
  <c r="AV140" i="34"/>
  <c r="L127" i="34"/>
  <c r="L126" i="34"/>
  <c r="AV146" i="34"/>
  <c r="AV143" i="34"/>
  <c r="T141" i="34"/>
  <c r="AU140" i="34"/>
  <c r="T138" i="34"/>
  <c r="AV137" i="34"/>
  <c r="T123" i="34"/>
  <c r="AV107" i="34"/>
  <c r="AV110" i="34"/>
  <c r="AV108" i="34"/>
  <c r="AV111" i="34"/>
  <c r="D99" i="34"/>
  <c r="D94" i="34"/>
  <c r="AU146" i="34"/>
  <c r="AU143" i="34"/>
  <c r="AU137" i="34"/>
  <c r="T124" i="34"/>
  <c r="T73" i="34"/>
  <c r="T82" i="34"/>
  <c r="T76" i="34"/>
  <c r="T74" i="34"/>
  <c r="T80" i="34"/>
  <c r="T83" i="34"/>
  <c r="T77" i="34"/>
  <c r="K142" i="34"/>
  <c r="L142" i="34" s="1"/>
  <c r="K139" i="34"/>
  <c r="L139" i="34" s="1"/>
  <c r="T130" i="34"/>
  <c r="K81" i="34"/>
  <c r="L81" i="34" s="1"/>
  <c r="AR77" i="34"/>
  <c r="K145" i="34"/>
  <c r="L145" i="34" s="1"/>
  <c r="K136" i="34"/>
  <c r="L136" i="34" s="1"/>
  <c r="L124" i="34"/>
  <c r="T122" i="34"/>
  <c r="R92" i="34"/>
  <c r="O90" i="34"/>
  <c r="R90" i="34"/>
  <c r="R46" i="34"/>
  <c r="AV142" i="34"/>
  <c r="T140" i="34"/>
  <c r="AV139" i="34"/>
  <c r="T129" i="34"/>
  <c r="L125" i="34"/>
  <c r="L123" i="34"/>
  <c r="T121" i="34"/>
  <c r="AV114" i="34"/>
  <c r="R98" i="34"/>
  <c r="D81" i="34"/>
  <c r="AS75" i="34"/>
  <c r="AS78" i="34"/>
  <c r="AS73" i="34"/>
  <c r="AS82" i="34"/>
  <c r="AS76" i="34"/>
  <c r="AS79" i="34"/>
  <c r="R68" i="34"/>
  <c r="R49" i="34"/>
  <c r="R43" i="34"/>
  <c r="T146" i="34"/>
  <c r="AV145" i="34"/>
  <c r="T143" i="34"/>
  <c r="AU142" i="34"/>
  <c r="AU139" i="34"/>
  <c r="T137" i="34"/>
  <c r="AV136" i="34"/>
  <c r="AV113" i="34"/>
  <c r="AV109" i="34"/>
  <c r="D96" i="34"/>
  <c r="K84" i="34"/>
  <c r="L84" i="34" s="1"/>
  <c r="K76" i="34"/>
  <c r="L76" i="34" s="1"/>
  <c r="R140" i="34"/>
  <c r="AU136" i="34"/>
  <c r="T132" i="34"/>
  <c r="L130" i="34"/>
  <c r="L122" i="34"/>
  <c r="R33" i="34"/>
  <c r="R143" i="34"/>
  <c r="R137" i="34"/>
  <c r="R69" i="34"/>
  <c r="T127" i="34"/>
  <c r="AV125" i="34"/>
  <c r="AV121" i="34"/>
  <c r="AV123" i="34"/>
  <c r="D90" i="34"/>
  <c r="R79" i="34"/>
  <c r="R47" i="34"/>
  <c r="AS45" i="34"/>
  <c r="AV141" i="34"/>
  <c r="AV138" i="34"/>
  <c r="L128" i="34"/>
  <c r="L121" i="34"/>
  <c r="D91" i="34"/>
  <c r="T92" i="34"/>
  <c r="T97" i="34"/>
  <c r="T93" i="34"/>
  <c r="T94" i="34"/>
  <c r="T99" i="34"/>
  <c r="T90" i="34"/>
  <c r="K77" i="34"/>
  <c r="L77" i="34" s="1"/>
  <c r="R65" i="34"/>
  <c r="R52" i="34"/>
  <c r="AV147" i="34"/>
  <c r="T142" i="34"/>
  <c r="AU141" i="34"/>
  <c r="AV124" i="34"/>
  <c r="R107" i="34"/>
  <c r="R74" i="34"/>
  <c r="K73" i="34"/>
  <c r="L73" i="34" s="1"/>
  <c r="R50" i="34"/>
  <c r="L42" i="34"/>
  <c r="AL89" i="34"/>
  <c r="K64" i="34"/>
  <c r="L64" i="34" s="1"/>
  <c r="K61" i="34"/>
  <c r="L61" i="34" s="1"/>
  <c r="T51" i="34"/>
  <c r="K35" i="34"/>
  <c r="L35" i="34" s="1"/>
  <c r="AR32" i="34"/>
  <c r="K31" i="34"/>
  <c r="L31" i="34" s="1"/>
  <c r="AL93" i="34"/>
  <c r="K67" i="34"/>
  <c r="L67" i="34" s="1"/>
  <c r="K58" i="34"/>
  <c r="L58" i="34" s="1"/>
  <c r="L44" i="34"/>
  <c r="AR28" i="34"/>
  <c r="AL98" i="34"/>
  <c r="T48" i="34"/>
  <c r="T43" i="34"/>
  <c r="K27" i="34"/>
  <c r="L27" i="34" s="1"/>
  <c r="T53" i="34"/>
  <c r="E64" i="34"/>
  <c r="H63" i="34" s="1"/>
  <c r="I63" i="34" s="1"/>
  <c r="J63" i="34" s="1"/>
  <c r="E61" i="34"/>
  <c r="H60" i="34" s="1"/>
  <c r="I60" i="34" s="1"/>
  <c r="J60" i="34" s="1"/>
  <c r="AS58" i="34"/>
  <c r="AL97" i="34"/>
  <c r="AR67" i="34"/>
  <c r="K63" i="34"/>
  <c r="L63" i="34" s="1"/>
  <c r="K60" i="34"/>
  <c r="L60" i="34" s="1"/>
  <c r="AR58" i="34"/>
  <c r="T45" i="34"/>
  <c r="K30" i="34"/>
  <c r="L30" i="34" s="1"/>
  <c r="R59" i="34"/>
  <c r="L51" i="34"/>
  <c r="T50" i="34"/>
  <c r="R36" i="34"/>
  <c r="K37" i="34"/>
  <c r="L37" i="34" s="1"/>
  <c r="R32" i="34"/>
  <c r="K26" i="34"/>
  <c r="L26" i="34" s="1"/>
  <c r="AS69" i="34"/>
  <c r="AR63" i="34"/>
  <c r="T52" i="34"/>
  <c r="T42" i="34"/>
  <c r="L45" i="34"/>
  <c r="T44" i="34"/>
  <c r="R64" i="30"/>
  <c r="R111" i="33"/>
  <c r="R69" i="33"/>
  <c r="R36" i="15"/>
  <c r="R80" i="28"/>
  <c r="R93" i="29"/>
  <c r="R145" i="29"/>
  <c r="R99" i="15"/>
  <c r="R80" i="33"/>
  <c r="R98" i="29"/>
  <c r="R141" i="29"/>
  <c r="R100" i="33"/>
  <c r="R141" i="33"/>
  <c r="R61" i="33"/>
  <c r="R123" i="33"/>
  <c r="R143" i="33"/>
  <c r="R45" i="29"/>
  <c r="K83" i="29"/>
  <c r="L83" i="29" s="1"/>
  <c r="AR80" i="29"/>
  <c r="K79" i="29"/>
  <c r="L79" i="29" s="1"/>
  <c r="AR76" i="29"/>
  <c r="K75" i="29"/>
  <c r="L75" i="29" s="1"/>
  <c r="AR83" i="29"/>
  <c r="K82" i="29"/>
  <c r="L82" i="29" s="1"/>
  <c r="AR79" i="29"/>
  <c r="K78" i="29"/>
  <c r="L78" i="29" s="1"/>
  <c r="AR75" i="29"/>
  <c r="K74" i="29"/>
  <c r="L74" i="29" s="1"/>
  <c r="AR82" i="29"/>
  <c r="K81" i="29"/>
  <c r="L81" i="29" s="1"/>
  <c r="AR78" i="29"/>
  <c r="K77" i="29"/>
  <c r="L77" i="29" s="1"/>
  <c r="AR81" i="29"/>
  <c r="K80" i="29"/>
  <c r="L80" i="29" s="1"/>
  <c r="AR77" i="29"/>
  <c r="K76" i="29"/>
  <c r="L76" i="29" s="1"/>
  <c r="O136" i="29"/>
  <c r="R136" i="29"/>
  <c r="R108" i="15"/>
  <c r="R75" i="15"/>
  <c r="O121" i="29"/>
  <c r="P121" i="29" s="1"/>
  <c r="Q121" i="29" s="1"/>
  <c r="S121" i="29" s="1"/>
  <c r="U121" i="29" s="1"/>
  <c r="AT121" i="29" s="1"/>
  <c r="R50" i="33"/>
  <c r="R59" i="33"/>
  <c r="T81" i="33"/>
  <c r="T77" i="33"/>
  <c r="T84" i="33"/>
  <c r="T73" i="33"/>
  <c r="T80" i="33"/>
  <c r="T76" i="33"/>
  <c r="T83" i="33"/>
  <c r="T79" i="33"/>
  <c r="T75" i="33"/>
  <c r="T82" i="33"/>
  <c r="T78" i="33"/>
  <c r="T74" i="33"/>
  <c r="R28" i="29"/>
  <c r="R93" i="30"/>
  <c r="R62" i="28"/>
  <c r="R93" i="28"/>
  <c r="R45" i="33"/>
  <c r="R52" i="33"/>
  <c r="R93" i="33"/>
  <c r="L73" i="29"/>
  <c r="AU107" i="33"/>
  <c r="K106" i="33"/>
  <c r="L106" i="33" s="1"/>
  <c r="AU114" i="33"/>
  <c r="K113" i="33"/>
  <c r="L113" i="33" s="1"/>
  <c r="AU110" i="33"/>
  <c r="K109" i="33"/>
  <c r="L109" i="33" s="1"/>
  <c r="AU106" i="33"/>
  <c r="K116" i="33"/>
  <c r="L116" i="33" s="1"/>
  <c r="K105" i="33"/>
  <c r="L105" i="33" s="1"/>
  <c r="AU113" i="33"/>
  <c r="K112" i="33"/>
  <c r="L112" i="33" s="1"/>
  <c r="AU109" i="33"/>
  <c r="K108" i="33"/>
  <c r="L108" i="33" s="1"/>
  <c r="AU108" i="33"/>
  <c r="K107" i="33"/>
  <c r="L107" i="33" s="1"/>
  <c r="AU115" i="33"/>
  <c r="K115" i="33"/>
  <c r="L115" i="33" s="1"/>
  <c r="O136" i="33"/>
  <c r="P136" i="33" s="1"/>
  <c r="Q136" i="33" s="1"/>
  <c r="S136" i="33" s="1"/>
  <c r="U136" i="33" s="1"/>
  <c r="R26" i="15"/>
  <c r="O26" i="15"/>
  <c r="P26" i="15" s="1"/>
  <c r="Q26" i="15" s="1"/>
  <c r="S26" i="15" s="1"/>
  <c r="U26" i="15" s="1"/>
  <c r="AQ26" i="15" s="1"/>
  <c r="L52" i="15"/>
  <c r="R77" i="15"/>
  <c r="AK96" i="15"/>
  <c r="R124" i="30"/>
  <c r="R140" i="33"/>
  <c r="R145" i="33"/>
  <c r="R63" i="29"/>
  <c r="R65" i="29"/>
  <c r="R90" i="29"/>
  <c r="R97" i="29"/>
  <c r="R140" i="29"/>
  <c r="R47" i="15"/>
  <c r="R145" i="30"/>
  <c r="R84" i="29"/>
  <c r="T130" i="29"/>
  <c r="T127" i="29"/>
  <c r="T122" i="29"/>
  <c r="T132" i="29"/>
  <c r="T124" i="29"/>
  <c r="T129" i="29"/>
  <c r="T126" i="29"/>
  <c r="T123" i="29"/>
  <c r="T128" i="29"/>
  <c r="T125" i="29"/>
  <c r="R129" i="30"/>
  <c r="R96" i="1"/>
  <c r="R107" i="1"/>
  <c r="AS66" i="33"/>
  <c r="AS62" i="33"/>
  <c r="AS69" i="33"/>
  <c r="AS58" i="33"/>
  <c r="AS65" i="33"/>
  <c r="AS61" i="33"/>
  <c r="AS68" i="33"/>
  <c r="AS64" i="33"/>
  <c r="AS60" i="33"/>
  <c r="AS67" i="33"/>
  <c r="AS63" i="33"/>
  <c r="AS59" i="33"/>
  <c r="R132" i="33"/>
  <c r="R31" i="29"/>
  <c r="T45" i="15"/>
  <c r="T50" i="15"/>
  <c r="T47" i="15"/>
  <c r="T52" i="15"/>
  <c r="T42" i="15"/>
  <c r="T44" i="15"/>
  <c r="T49" i="15"/>
  <c r="T51" i="15"/>
  <c r="T48" i="15"/>
  <c r="T43" i="15"/>
  <c r="L46" i="15"/>
  <c r="R129" i="15"/>
  <c r="R58" i="30"/>
  <c r="O58" i="30"/>
  <c r="P58" i="30" s="1"/>
  <c r="Q58" i="30" s="1"/>
  <c r="S58" i="30" s="1"/>
  <c r="L76" i="28"/>
  <c r="T82" i="28"/>
  <c r="T78" i="28"/>
  <c r="T74" i="28"/>
  <c r="L75" i="28"/>
  <c r="T81" i="28"/>
  <c r="T77" i="28"/>
  <c r="T84" i="28"/>
  <c r="T73" i="28"/>
  <c r="T80" i="28"/>
  <c r="T76" i="28"/>
  <c r="T83" i="28"/>
  <c r="T79" i="28"/>
  <c r="L81" i="28"/>
  <c r="L84" i="28"/>
  <c r="L84" i="33"/>
  <c r="AT136" i="33"/>
  <c r="L132" i="29"/>
  <c r="R147" i="29"/>
  <c r="R49" i="15"/>
  <c r="K91" i="15"/>
  <c r="L91" i="15" s="1"/>
  <c r="K98" i="15"/>
  <c r="L98" i="15" s="1"/>
  <c r="AK93" i="15"/>
  <c r="AK100" i="15"/>
  <c r="K97" i="15"/>
  <c r="L97" i="15" s="1"/>
  <c r="K90" i="15"/>
  <c r="L90" i="15" s="1"/>
  <c r="AK99" i="15"/>
  <c r="AK92" i="15"/>
  <c r="K96" i="15"/>
  <c r="L96" i="15" s="1"/>
  <c r="AK91" i="15"/>
  <c r="K89" i="15"/>
  <c r="L89" i="15" s="1"/>
  <c r="AK98" i="15"/>
  <c r="K95" i="15"/>
  <c r="L95" i="15" s="1"/>
  <c r="AK97" i="15"/>
  <c r="K94" i="15"/>
  <c r="L94" i="15" s="1"/>
  <c r="AK90" i="15"/>
  <c r="K100" i="15"/>
  <c r="L100" i="15" s="1"/>
  <c r="K93" i="15"/>
  <c r="L93" i="15" s="1"/>
  <c r="AK89" i="15"/>
  <c r="AK95" i="15"/>
  <c r="K92" i="15"/>
  <c r="L92" i="15" s="1"/>
  <c r="R31" i="30"/>
  <c r="AU115" i="30"/>
  <c r="K114" i="30"/>
  <c r="L114" i="30" s="1"/>
  <c r="AU111" i="30"/>
  <c r="K110" i="30"/>
  <c r="L110" i="30" s="1"/>
  <c r="AU107" i="30"/>
  <c r="K106" i="30"/>
  <c r="L106" i="30" s="1"/>
  <c r="AU114" i="30"/>
  <c r="K113" i="30"/>
  <c r="L113" i="30" s="1"/>
  <c r="AU110" i="30"/>
  <c r="K109" i="30"/>
  <c r="L109" i="30" s="1"/>
  <c r="AU106" i="30"/>
  <c r="K116" i="30"/>
  <c r="L116" i="30" s="1"/>
  <c r="K105" i="30"/>
  <c r="L105" i="30" s="1"/>
  <c r="K108" i="30"/>
  <c r="L108" i="30" s="1"/>
  <c r="K111" i="30"/>
  <c r="L111" i="30" s="1"/>
  <c r="AU112" i="30"/>
  <c r="K107" i="30"/>
  <c r="L107" i="30" s="1"/>
  <c r="AU105" i="30"/>
  <c r="K112" i="30"/>
  <c r="L112" i="30" s="1"/>
  <c r="AU108" i="30"/>
  <c r="AU113" i="30"/>
  <c r="K115" i="30"/>
  <c r="L115" i="30" s="1"/>
  <c r="AU109" i="30"/>
  <c r="AU116" i="30"/>
  <c r="R126" i="29"/>
  <c r="R29" i="29"/>
  <c r="R67" i="29"/>
  <c r="T81" i="29"/>
  <c r="T77" i="29"/>
  <c r="T84" i="29"/>
  <c r="T73" i="29"/>
  <c r="T80" i="29"/>
  <c r="T76" i="29"/>
  <c r="T83" i="29"/>
  <c r="T79" i="29"/>
  <c r="T82" i="29"/>
  <c r="T78" i="29"/>
  <c r="R100" i="29"/>
  <c r="L127" i="29"/>
  <c r="R122" i="15"/>
  <c r="R80" i="30"/>
  <c r="R91" i="30"/>
  <c r="R32" i="28"/>
  <c r="AU114" i="28"/>
  <c r="K113" i="28"/>
  <c r="L113" i="28" s="1"/>
  <c r="AU110" i="28"/>
  <c r="AU113" i="28"/>
  <c r="K112" i="28"/>
  <c r="L112" i="28" s="1"/>
  <c r="AU109" i="28"/>
  <c r="K108" i="28"/>
  <c r="L108" i="28" s="1"/>
  <c r="AU116" i="28"/>
  <c r="AU115" i="28"/>
  <c r="AU112" i="28"/>
  <c r="K111" i="28"/>
  <c r="L111" i="28" s="1"/>
  <c r="K107" i="28"/>
  <c r="L107" i="28" s="1"/>
  <c r="K114" i="28"/>
  <c r="L114" i="28" s="1"/>
  <c r="K106" i="28"/>
  <c r="L106" i="28" s="1"/>
  <c r="K115" i="28"/>
  <c r="L115" i="28" s="1"/>
  <c r="K109" i="28"/>
  <c r="L109" i="28" s="1"/>
  <c r="AU107" i="28"/>
  <c r="AU106" i="28"/>
  <c r="K116" i="28"/>
  <c r="L116" i="28" s="1"/>
  <c r="AU111" i="28"/>
  <c r="K110" i="28"/>
  <c r="L110" i="28" s="1"/>
  <c r="AU105" i="28"/>
  <c r="K105" i="28"/>
  <c r="L105" i="28" s="1"/>
  <c r="P26" i="33"/>
  <c r="Q26" i="33" s="1"/>
  <c r="S26" i="33" s="1"/>
  <c r="U26" i="33" s="1"/>
  <c r="R62" i="29"/>
  <c r="L122" i="29"/>
  <c r="T46" i="15"/>
  <c r="AK94" i="15"/>
  <c r="R33" i="30"/>
  <c r="R42" i="30"/>
  <c r="O42" i="30"/>
  <c r="P42" i="30" s="1"/>
  <c r="Q42" i="30" s="1"/>
  <c r="R49" i="30"/>
  <c r="L73" i="28"/>
  <c r="L73" i="33"/>
  <c r="R33" i="29"/>
  <c r="T74" i="29"/>
  <c r="R126" i="15"/>
  <c r="T75" i="28"/>
  <c r="L124" i="29"/>
  <c r="L131" i="29"/>
  <c r="O121" i="15"/>
  <c r="P121" i="15" s="1"/>
  <c r="Q121" i="15" s="1"/>
  <c r="R121" i="15"/>
  <c r="R137" i="15"/>
  <c r="AQ26" i="33"/>
  <c r="AU26" i="33" s="1"/>
  <c r="L83" i="33"/>
  <c r="R48" i="29"/>
  <c r="AQ58" i="29"/>
  <c r="K114" i="29"/>
  <c r="L114" i="29" s="1"/>
  <c r="AU111" i="29"/>
  <c r="K110" i="29"/>
  <c r="L110" i="29" s="1"/>
  <c r="AU107" i="29"/>
  <c r="K106" i="29"/>
  <c r="L106" i="29" s="1"/>
  <c r="AU114" i="29"/>
  <c r="K113" i="29"/>
  <c r="L113" i="29" s="1"/>
  <c r="AU110" i="29"/>
  <c r="K109" i="29"/>
  <c r="L109" i="29" s="1"/>
  <c r="AU106" i="29"/>
  <c r="K116" i="29"/>
  <c r="L116" i="29" s="1"/>
  <c r="K105" i="29"/>
  <c r="L105" i="29" s="1"/>
  <c r="AU113" i="29"/>
  <c r="K112" i="29"/>
  <c r="L112" i="29" s="1"/>
  <c r="AU109" i="29"/>
  <c r="K108" i="29"/>
  <c r="L108" i="29" s="1"/>
  <c r="K115" i="29"/>
  <c r="L115" i="29" s="1"/>
  <c r="AU112" i="29"/>
  <c r="K111" i="29"/>
  <c r="L111" i="29" s="1"/>
  <c r="AU108" i="29"/>
  <c r="K107" i="29"/>
  <c r="L107" i="29" s="1"/>
  <c r="R30" i="15"/>
  <c r="AR30" i="33"/>
  <c r="AS35" i="33"/>
  <c r="K42" i="33"/>
  <c r="L42" i="33" s="1"/>
  <c r="AS47" i="33"/>
  <c r="T51" i="33"/>
  <c r="K62" i="33"/>
  <c r="L62" i="33" s="1"/>
  <c r="T64" i="33"/>
  <c r="AR73" i="33"/>
  <c r="AS80" i="33"/>
  <c r="AR84" i="33"/>
  <c r="K91" i="33"/>
  <c r="L91" i="33" s="1"/>
  <c r="AL93" i="33"/>
  <c r="T95" i="33"/>
  <c r="AV111" i="33"/>
  <c r="T125" i="33"/>
  <c r="AU132" i="33"/>
  <c r="AU141" i="33"/>
  <c r="K144" i="33"/>
  <c r="L144" i="33" s="1"/>
  <c r="AU145" i="33"/>
  <c r="T146" i="33"/>
  <c r="AS29" i="29"/>
  <c r="K32" i="29"/>
  <c r="L32" i="29" s="1"/>
  <c r="AR33" i="29"/>
  <c r="K36" i="29"/>
  <c r="L36" i="29" s="1"/>
  <c r="AS46" i="29"/>
  <c r="K52" i="29"/>
  <c r="L52" i="29" s="1"/>
  <c r="AR63" i="29"/>
  <c r="K66" i="29"/>
  <c r="L66" i="29" s="1"/>
  <c r="AR67" i="29"/>
  <c r="T68" i="29"/>
  <c r="AS84" i="29"/>
  <c r="T89" i="29"/>
  <c r="AK94" i="29"/>
  <c r="K99" i="29"/>
  <c r="L99" i="29" s="1"/>
  <c r="AV115" i="29"/>
  <c r="AU122" i="29"/>
  <c r="AU127" i="29"/>
  <c r="K129" i="29"/>
  <c r="L129" i="29" s="1"/>
  <c r="AV132" i="29"/>
  <c r="AV141" i="29"/>
  <c r="AV145" i="29"/>
  <c r="AR28" i="15"/>
  <c r="AS33" i="15"/>
  <c r="AR42" i="15"/>
  <c r="K44" i="15"/>
  <c r="L44" i="15" s="1"/>
  <c r="AR52" i="15"/>
  <c r="K58" i="15"/>
  <c r="L58" i="15" s="1"/>
  <c r="K67" i="15"/>
  <c r="L67" i="15" s="1"/>
  <c r="K76" i="15"/>
  <c r="L76" i="15" s="1"/>
  <c r="T78" i="15"/>
  <c r="T82" i="15"/>
  <c r="AL94" i="15"/>
  <c r="T96" i="15"/>
  <c r="R106" i="15"/>
  <c r="AU108" i="15"/>
  <c r="T109" i="15"/>
  <c r="T113" i="15"/>
  <c r="K124" i="15"/>
  <c r="L124" i="15" s="1"/>
  <c r="AV141" i="15"/>
  <c r="AV146" i="15"/>
  <c r="AR36" i="30"/>
  <c r="T62" i="30"/>
  <c r="T68" i="30"/>
  <c r="T65" i="30"/>
  <c r="T59" i="30"/>
  <c r="T64" i="30"/>
  <c r="T61" i="30"/>
  <c r="T67" i="30"/>
  <c r="T58" i="30"/>
  <c r="T63" i="30"/>
  <c r="T60" i="30"/>
  <c r="R61" i="28"/>
  <c r="R63" i="28"/>
  <c r="R96" i="28"/>
  <c r="R52" i="2"/>
  <c r="R92" i="1"/>
  <c r="K29" i="33"/>
  <c r="L29" i="33" s="1"/>
  <c r="T32" i="33"/>
  <c r="K34" i="33"/>
  <c r="L34" i="33" s="1"/>
  <c r="T37" i="33"/>
  <c r="K47" i="33"/>
  <c r="L47" i="33" s="1"/>
  <c r="AR50" i="33"/>
  <c r="AR26" i="29"/>
  <c r="AR37" i="29"/>
  <c r="T139" i="29"/>
  <c r="K61" i="15"/>
  <c r="L61" i="15" s="1"/>
  <c r="K64" i="15"/>
  <c r="L64" i="15" s="1"/>
  <c r="R52" i="30"/>
  <c r="P26" i="28"/>
  <c r="Q26" i="28" s="1"/>
  <c r="S26" i="28" s="1"/>
  <c r="U26" i="28" s="1"/>
  <c r="AQ26" i="28" s="1"/>
  <c r="L78" i="28"/>
  <c r="R129" i="28"/>
  <c r="R80" i="1"/>
  <c r="AR45" i="33"/>
  <c r="T46" i="33"/>
  <c r="AS50" i="33"/>
  <c r="K76" i="33"/>
  <c r="L76" i="33" s="1"/>
  <c r="K92" i="33"/>
  <c r="L92" i="33" s="1"/>
  <c r="AL94" i="33"/>
  <c r="T96" i="33"/>
  <c r="T109" i="33"/>
  <c r="T113" i="33"/>
  <c r="K124" i="33"/>
  <c r="L124" i="33" s="1"/>
  <c r="AV127" i="33"/>
  <c r="T128" i="33"/>
  <c r="T139" i="33"/>
  <c r="AS37" i="29"/>
  <c r="T42" i="29"/>
  <c r="T51" i="29"/>
  <c r="K59" i="29"/>
  <c r="L59" i="29" s="1"/>
  <c r="T61" i="29"/>
  <c r="AK95" i="29"/>
  <c r="AV108" i="29"/>
  <c r="AU130" i="29"/>
  <c r="AU138" i="29"/>
  <c r="T143" i="29"/>
  <c r="AR26" i="15"/>
  <c r="AU26" i="15" s="1"/>
  <c r="K28" i="15"/>
  <c r="L28" i="15" s="1"/>
  <c r="T32" i="15"/>
  <c r="AR36" i="15"/>
  <c r="K42" i="15"/>
  <c r="L42" i="15" s="1"/>
  <c r="AS47" i="15"/>
  <c r="T66" i="15"/>
  <c r="T69" i="15"/>
  <c r="K73" i="15"/>
  <c r="L73" i="15" s="1"/>
  <c r="K84" i="15"/>
  <c r="L84" i="15" s="1"/>
  <c r="T90" i="15"/>
  <c r="AL95" i="15"/>
  <c r="T97" i="15"/>
  <c r="AU105" i="15"/>
  <c r="T106" i="15"/>
  <c r="AV112" i="15"/>
  <c r="AU116" i="15"/>
  <c r="R73" i="30"/>
  <c r="O73" i="30"/>
  <c r="P73" i="30" s="1"/>
  <c r="Q73" i="30" s="1"/>
  <c r="L84" i="30"/>
  <c r="R96" i="30"/>
  <c r="R139" i="30"/>
  <c r="R141" i="30"/>
  <c r="R67" i="28"/>
  <c r="AR27" i="33"/>
  <c r="AR43" i="33"/>
  <c r="T44" i="33"/>
  <c r="AR48" i="33"/>
  <c r="AS53" i="33"/>
  <c r="K63" i="33"/>
  <c r="L63" i="33" s="1"/>
  <c r="AR64" i="33"/>
  <c r="K67" i="33"/>
  <c r="L67" i="33" s="1"/>
  <c r="T69" i="33"/>
  <c r="AR74" i="33"/>
  <c r="AK96" i="33"/>
  <c r="AV105" i="33"/>
  <c r="AV116" i="33"/>
  <c r="K122" i="33"/>
  <c r="L122" i="33" s="1"/>
  <c r="AU125" i="33"/>
  <c r="K127" i="33"/>
  <c r="L127" i="33" s="1"/>
  <c r="T131" i="33"/>
  <c r="AV142" i="33"/>
  <c r="AU146" i="33"/>
  <c r="K26" i="29"/>
  <c r="L26" i="29" s="1"/>
  <c r="AS30" i="29"/>
  <c r="AS34" i="29"/>
  <c r="K37" i="29"/>
  <c r="L37" i="29" s="1"/>
  <c r="AS44" i="29"/>
  <c r="AS47" i="29"/>
  <c r="AS64" i="29"/>
  <c r="AR68" i="29"/>
  <c r="AS74" i="29"/>
  <c r="AL96" i="29"/>
  <c r="T98" i="29"/>
  <c r="T110" i="29"/>
  <c r="T114" i="29"/>
  <c r="AV125" i="29"/>
  <c r="AV146" i="29"/>
  <c r="K31" i="15"/>
  <c r="L31" i="15" s="1"/>
  <c r="AR34" i="15"/>
  <c r="AS45" i="15"/>
  <c r="K50" i="15"/>
  <c r="L50" i="15" s="1"/>
  <c r="K68" i="15"/>
  <c r="L68" i="15" s="1"/>
  <c r="AR78" i="15"/>
  <c r="K81" i="15"/>
  <c r="L81" i="15" s="1"/>
  <c r="AR82" i="15"/>
  <c r="T83" i="15"/>
  <c r="AU109" i="15"/>
  <c r="K112" i="15"/>
  <c r="L112" i="15" s="1"/>
  <c r="AU113" i="15"/>
  <c r="AV129" i="15"/>
  <c r="AV126" i="15"/>
  <c r="AV131" i="15"/>
  <c r="AV128" i="15"/>
  <c r="AV130" i="15"/>
  <c r="K125" i="15"/>
  <c r="L125" i="15" s="1"/>
  <c r="AV144" i="15"/>
  <c r="AV140" i="15"/>
  <c r="AV147" i="15"/>
  <c r="AV136" i="15"/>
  <c r="AV143" i="15"/>
  <c r="AV139" i="15"/>
  <c r="AV142" i="15"/>
  <c r="AV138" i="15"/>
  <c r="R30" i="28"/>
  <c r="K47" i="28"/>
  <c r="L47" i="28" s="1"/>
  <c r="AR32" i="33"/>
  <c r="AR37" i="33"/>
  <c r="AS48" i="33"/>
  <c r="K53" i="33"/>
  <c r="L53" i="33" s="1"/>
  <c r="AR68" i="33"/>
  <c r="AS74" i="33"/>
  <c r="K77" i="33"/>
  <c r="L77" i="33" s="1"/>
  <c r="AL96" i="33"/>
  <c r="T98" i="33"/>
  <c r="T110" i="33"/>
  <c r="T114" i="33"/>
  <c r="AV125" i="33"/>
  <c r="T126" i="33"/>
  <c r="AV146" i="33"/>
  <c r="AR27" i="29"/>
  <c r="T28" i="29"/>
  <c r="K50" i="29"/>
  <c r="L50" i="29" s="1"/>
  <c r="K53" i="29"/>
  <c r="L53" i="29" s="1"/>
  <c r="AS68" i="29"/>
  <c r="AK90" i="29"/>
  <c r="T91" i="29"/>
  <c r="K94" i="29"/>
  <c r="L94" i="29" s="1"/>
  <c r="AK97" i="29"/>
  <c r="AU128" i="29"/>
  <c r="K130" i="29"/>
  <c r="L130" i="29" s="1"/>
  <c r="K138" i="29"/>
  <c r="L138" i="29" s="1"/>
  <c r="AU139" i="29"/>
  <c r="T140" i="29"/>
  <c r="T144" i="29"/>
  <c r="AR29" i="15"/>
  <c r="T30" i="15"/>
  <c r="AS34" i="15"/>
  <c r="K45" i="15"/>
  <c r="L45" i="15" s="1"/>
  <c r="AR53" i="15"/>
  <c r="K59" i="15"/>
  <c r="L59" i="15" s="1"/>
  <c r="K62" i="15"/>
  <c r="L62" i="15" s="1"/>
  <c r="K65" i="15"/>
  <c r="L65" i="15" s="1"/>
  <c r="AL90" i="15"/>
  <c r="AL97" i="15"/>
  <c r="K105" i="15"/>
  <c r="L105" i="15" s="1"/>
  <c r="AV109" i="15"/>
  <c r="AV113" i="15"/>
  <c r="K116" i="15"/>
  <c r="L116" i="15" s="1"/>
  <c r="AU123" i="15"/>
  <c r="T69" i="30"/>
  <c r="R94" i="30"/>
  <c r="L82" i="28"/>
  <c r="R147" i="1"/>
  <c r="T29" i="33"/>
  <c r="AS32" i="33"/>
  <c r="T34" i="33"/>
  <c r="K36" i="33"/>
  <c r="L36" i="33" s="1"/>
  <c r="AS37" i="33"/>
  <c r="K43" i="33"/>
  <c r="L43" i="33" s="1"/>
  <c r="K48" i="33"/>
  <c r="L48" i="33" s="1"/>
  <c r="AR51" i="33"/>
  <c r="T52" i="33"/>
  <c r="AR78" i="33"/>
  <c r="K81" i="33"/>
  <c r="L81" i="33" s="1"/>
  <c r="AR82" i="33"/>
  <c r="AK90" i="33"/>
  <c r="T91" i="33"/>
  <c r="K94" i="33"/>
  <c r="L94" i="33" s="1"/>
  <c r="AK97" i="33"/>
  <c r="AU128" i="33"/>
  <c r="K130" i="33"/>
  <c r="L130" i="33" s="1"/>
  <c r="K138" i="33"/>
  <c r="L138" i="33" s="1"/>
  <c r="AU139" i="33"/>
  <c r="T140" i="33"/>
  <c r="T144" i="33"/>
  <c r="AS27" i="29"/>
  <c r="K30" i="29"/>
  <c r="L30" i="29" s="1"/>
  <c r="T32" i="29"/>
  <c r="K44" i="29"/>
  <c r="L44" i="29" s="1"/>
  <c r="K47" i="29"/>
  <c r="L47" i="29" s="1"/>
  <c r="K60" i="29"/>
  <c r="L60" i="29" s="1"/>
  <c r="AR61" i="29"/>
  <c r="T62" i="29"/>
  <c r="T66" i="29"/>
  <c r="AS78" i="29"/>
  <c r="AS82" i="29"/>
  <c r="AL97" i="29"/>
  <c r="AV109" i="29"/>
  <c r="AV113" i="29"/>
  <c r="AU123" i="29"/>
  <c r="K125" i="29"/>
  <c r="L125" i="29" s="1"/>
  <c r="AV128" i="29"/>
  <c r="AV139" i="29"/>
  <c r="K142" i="29"/>
  <c r="L142" i="29" s="1"/>
  <c r="AU143" i="29"/>
  <c r="K146" i="29"/>
  <c r="L146" i="29" s="1"/>
  <c r="AS29" i="15"/>
  <c r="K34" i="15"/>
  <c r="L34" i="15" s="1"/>
  <c r="AR43" i="15"/>
  <c r="AR48" i="15"/>
  <c r="AS53" i="15"/>
  <c r="T58" i="15"/>
  <c r="T67" i="15"/>
  <c r="K74" i="15"/>
  <c r="L74" i="15" s="1"/>
  <c r="T76" i="15"/>
  <c r="T92" i="15"/>
  <c r="T99" i="15"/>
  <c r="AU106" i="15"/>
  <c r="T107" i="15"/>
  <c r="AV123" i="15"/>
  <c r="T124" i="15"/>
  <c r="AV132" i="15"/>
  <c r="AV145" i="15"/>
  <c r="AR26" i="30"/>
  <c r="T96" i="28"/>
  <c r="T89" i="28"/>
  <c r="T95" i="28"/>
  <c r="T94" i="28"/>
  <c r="T93" i="28"/>
  <c r="T100" i="28"/>
  <c r="T99" i="28"/>
  <c r="T92" i="28"/>
  <c r="T91" i="28"/>
  <c r="T98" i="28"/>
  <c r="T115" i="28"/>
  <c r="T107" i="28"/>
  <c r="T114" i="28"/>
  <c r="T110" i="28"/>
  <c r="T112" i="28"/>
  <c r="T108" i="28"/>
  <c r="T111" i="28"/>
  <c r="T105" i="28"/>
  <c r="T109" i="28"/>
  <c r="R115" i="1"/>
  <c r="R62" i="2"/>
  <c r="K31" i="33"/>
  <c r="L31" i="33" s="1"/>
  <c r="T47" i="33"/>
  <c r="AS51" i="33"/>
  <c r="K60" i="33"/>
  <c r="L60" i="33" s="1"/>
  <c r="AR61" i="33"/>
  <c r="T62" i="33"/>
  <c r="T66" i="33"/>
  <c r="AS78" i="33"/>
  <c r="AS82" i="33"/>
  <c r="AL97" i="33"/>
  <c r="AV109" i="33"/>
  <c r="AV113" i="33"/>
  <c r="AU123" i="33"/>
  <c r="K125" i="33"/>
  <c r="L125" i="33" s="1"/>
  <c r="AV128" i="33"/>
  <c r="T129" i="33"/>
  <c r="AV139" i="33"/>
  <c r="K142" i="33"/>
  <c r="L142" i="33" s="1"/>
  <c r="AU143" i="33"/>
  <c r="K146" i="33"/>
  <c r="L146" i="33" s="1"/>
  <c r="AR31" i="29"/>
  <c r="K34" i="29"/>
  <c r="L34" i="29" s="1"/>
  <c r="AR35" i="29"/>
  <c r="T36" i="29"/>
  <c r="AR42" i="29"/>
  <c r="T43" i="29"/>
  <c r="T49" i="29"/>
  <c r="AR51" i="29"/>
  <c r="T52" i="29"/>
  <c r="AS61" i="29"/>
  <c r="K64" i="29"/>
  <c r="L64" i="29" s="1"/>
  <c r="AR65" i="29"/>
  <c r="K68" i="29"/>
  <c r="L68" i="29" s="1"/>
  <c r="T92" i="29"/>
  <c r="K95" i="29"/>
  <c r="L95" i="29" s="1"/>
  <c r="AK98" i="29"/>
  <c r="T99" i="29"/>
  <c r="T107" i="29"/>
  <c r="AV123" i="29"/>
  <c r="AU136" i="29"/>
  <c r="T137" i="29"/>
  <c r="AV143" i="29"/>
  <c r="AU147" i="29"/>
  <c r="K29" i="15"/>
  <c r="L29" i="15" s="1"/>
  <c r="T33" i="15"/>
  <c r="AR37" i="15"/>
  <c r="AS48" i="15"/>
  <c r="K53" i="15"/>
  <c r="L53" i="15" s="1"/>
  <c r="T61" i="15"/>
  <c r="T64" i="15"/>
  <c r="AR66" i="15"/>
  <c r="AR69" i="15"/>
  <c r="AR75" i="15"/>
  <c r="T80" i="15"/>
  <c r="AL98" i="15"/>
  <c r="AV106" i="15"/>
  <c r="K109" i="15"/>
  <c r="L109" i="15" s="1"/>
  <c r="T111" i="15"/>
  <c r="AU132" i="15"/>
  <c r="K131" i="15"/>
  <c r="L131" i="15" s="1"/>
  <c r="AU129" i="15"/>
  <c r="K128" i="15"/>
  <c r="L128" i="15" s="1"/>
  <c r="AU126" i="15"/>
  <c r="AU131" i="15"/>
  <c r="K130" i="15"/>
  <c r="L130" i="15" s="1"/>
  <c r="AU128" i="15"/>
  <c r="K127" i="15"/>
  <c r="L127" i="15" s="1"/>
  <c r="K132" i="15"/>
  <c r="L132" i="15" s="1"/>
  <c r="AU121" i="15"/>
  <c r="L61" i="30"/>
  <c r="T66" i="30"/>
  <c r="L81" i="30"/>
  <c r="R140" i="30"/>
  <c r="K49" i="28"/>
  <c r="L49" i="28" s="1"/>
  <c r="K46" i="28"/>
  <c r="L46" i="28" s="1"/>
  <c r="K43" i="28"/>
  <c r="L43" i="28" s="1"/>
  <c r="K52" i="28"/>
  <c r="L52" i="28" s="1"/>
  <c r="AR46" i="28"/>
  <c r="AR52" i="28"/>
  <c r="AR49" i="28"/>
  <c r="AR43" i="28"/>
  <c r="K48" i="28"/>
  <c r="L48" i="28" s="1"/>
  <c r="K45" i="28"/>
  <c r="L45" i="28" s="1"/>
  <c r="K51" i="28"/>
  <c r="L51" i="28" s="1"/>
  <c r="K42" i="28"/>
  <c r="L42" i="28" s="1"/>
  <c r="AR48" i="28"/>
  <c r="AR45" i="28"/>
  <c r="AR51" i="28"/>
  <c r="AR42" i="28"/>
  <c r="K53" i="28"/>
  <c r="L53" i="28" s="1"/>
  <c r="K50" i="28"/>
  <c r="L50" i="28" s="1"/>
  <c r="R60" i="28"/>
  <c r="L77" i="28"/>
  <c r="K35" i="1"/>
  <c r="L35" i="1" s="1"/>
  <c r="AR32" i="1"/>
  <c r="K31" i="1"/>
  <c r="L31" i="1" s="1"/>
  <c r="AR28" i="1"/>
  <c r="K27" i="1"/>
  <c r="L27" i="1" s="1"/>
  <c r="K30" i="1"/>
  <c r="L30" i="1" s="1"/>
  <c r="AR27" i="1"/>
  <c r="K37" i="1"/>
  <c r="L37" i="1" s="1"/>
  <c r="K26" i="1"/>
  <c r="L26" i="1" s="1"/>
  <c r="AR34" i="1"/>
  <c r="K33" i="1"/>
  <c r="L33" i="1" s="1"/>
  <c r="AR30" i="1"/>
  <c r="K36" i="1"/>
  <c r="L36" i="1" s="1"/>
  <c r="AR33" i="1"/>
  <c r="K32" i="1"/>
  <c r="L32" i="1" s="1"/>
  <c r="AR36" i="1"/>
  <c r="K34" i="1"/>
  <c r="L34" i="1" s="1"/>
  <c r="AR37" i="1"/>
  <c r="AR35" i="1"/>
  <c r="AR26" i="1"/>
  <c r="K28" i="1"/>
  <c r="L28" i="1" s="1"/>
  <c r="AR31" i="1"/>
  <c r="AR29" i="1"/>
  <c r="R62" i="1"/>
  <c r="AR28" i="33"/>
  <c r="AR33" i="33"/>
  <c r="AR46" i="33"/>
  <c r="K51" i="33"/>
  <c r="L51" i="33" s="1"/>
  <c r="K64" i="33"/>
  <c r="L64" i="33" s="1"/>
  <c r="AR65" i="33"/>
  <c r="K68" i="33"/>
  <c r="L68" i="33" s="1"/>
  <c r="K74" i="33"/>
  <c r="L74" i="33" s="1"/>
  <c r="T92" i="33"/>
  <c r="K95" i="33"/>
  <c r="L95" i="33" s="1"/>
  <c r="AK98" i="33"/>
  <c r="T99" i="33"/>
  <c r="T107" i="33"/>
  <c r="AV123" i="33"/>
  <c r="T124" i="33"/>
  <c r="AU136" i="33"/>
  <c r="T137" i="33"/>
  <c r="AV143" i="33"/>
  <c r="AU147" i="33"/>
  <c r="AS31" i="29"/>
  <c r="AS35" i="29"/>
  <c r="AR45" i="29"/>
  <c r="T46" i="29"/>
  <c r="AR48" i="29"/>
  <c r="AS51" i="29"/>
  <c r="AR58" i="29"/>
  <c r="AU58" i="29" s="1"/>
  <c r="T59" i="29"/>
  <c r="AS65" i="29"/>
  <c r="AR69" i="29"/>
  <c r="K89" i="29"/>
  <c r="L89" i="29" s="1"/>
  <c r="AK91" i="29"/>
  <c r="AL98" i="29"/>
  <c r="AV106" i="29"/>
  <c r="T111" i="29"/>
  <c r="AU121" i="29"/>
  <c r="AU131" i="29"/>
  <c r="AV136" i="29"/>
  <c r="AV147" i="29"/>
  <c r="AR27" i="15"/>
  <c r="T28" i="15"/>
  <c r="AR32" i="15"/>
  <c r="AS37" i="15"/>
  <c r="K43" i="15"/>
  <c r="L43" i="15" s="1"/>
  <c r="K48" i="15"/>
  <c r="L48" i="15" s="1"/>
  <c r="AR51" i="15"/>
  <c r="AR60" i="15"/>
  <c r="AR63" i="15"/>
  <c r="K78" i="15"/>
  <c r="L78" i="15" s="1"/>
  <c r="AR79" i="15"/>
  <c r="K82" i="15"/>
  <c r="L82" i="15" s="1"/>
  <c r="AL91" i="15"/>
  <c r="T100" i="15"/>
  <c r="AU110" i="15"/>
  <c r="K113" i="15"/>
  <c r="L113" i="15" s="1"/>
  <c r="AU114" i="15"/>
  <c r="T115" i="15"/>
  <c r="AV121" i="15"/>
  <c r="AU127" i="15"/>
  <c r="T74" i="30"/>
  <c r="T81" i="30"/>
  <c r="T77" i="30"/>
  <c r="T84" i="30"/>
  <c r="T73" i="30"/>
  <c r="T80" i="30"/>
  <c r="T76" i="30"/>
  <c r="T79" i="30"/>
  <c r="T75" i="30"/>
  <c r="AV127" i="30"/>
  <c r="AV132" i="30"/>
  <c r="AV124" i="30"/>
  <c r="AV129" i="30"/>
  <c r="AV126" i="30"/>
  <c r="AV131" i="30"/>
  <c r="AV121" i="30"/>
  <c r="AV123" i="30"/>
  <c r="AV128" i="30"/>
  <c r="AV125" i="30"/>
  <c r="R66" i="28"/>
  <c r="L79" i="28"/>
  <c r="R90" i="28"/>
  <c r="R92" i="2"/>
  <c r="AS33" i="33"/>
  <c r="T35" i="33"/>
  <c r="K46" i="33"/>
  <c r="L46" i="33" s="1"/>
  <c r="T50" i="33"/>
  <c r="AR58" i="33"/>
  <c r="AR69" i="33"/>
  <c r="AR75" i="33"/>
  <c r="K89" i="33"/>
  <c r="L89" i="33" s="1"/>
  <c r="AK91" i="33"/>
  <c r="AL98" i="33"/>
  <c r="T111" i="33"/>
  <c r="AU121" i="33"/>
  <c r="AU131" i="33"/>
  <c r="AV136" i="33"/>
  <c r="AX136" i="33" s="1"/>
  <c r="K27" i="29"/>
  <c r="L27" i="29" s="1"/>
  <c r="T29" i="29"/>
  <c r="AS45" i="29"/>
  <c r="AS75" i="29"/>
  <c r="AL91" i="29"/>
  <c r="K96" i="29"/>
  <c r="L96" i="29" s="1"/>
  <c r="T100" i="29"/>
  <c r="T115" i="29"/>
  <c r="AV121" i="29"/>
  <c r="AX121" i="29" s="1"/>
  <c r="AU126" i="29"/>
  <c r="K128" i="29"/>
  <c r="L128" i="29" s="1"/>
  <c r="AV131" i="29"/>
  <c r="K139" i="29"/>
  <c r="L139" i="29" s="1"/>
  <c r="T141" i="29"/>
  <c r="T145" i="29"/>
  <c r="AS27" i="15"/>
  <c r="AS32" i="15"/>
  <c r="K37" i="15"/>
  <c r="L37" i="15" s="1"/>
  <c r="AS51" i="15"/>
  <c r="AS60" i="15"/>
  <c r="AR83" i="15"/>
  <c r="T93" i="15"/>
  <c r="AV110" i="15"/>
  <c r="AV114" i="15"/>
  <c r="T122" i="15"/>
  <c r="K123" i="15"/>
  <c r="L123" i="15" s="1"/>
  <c r="AV127" i="15"/>
  <c r="T83" i="30"/>
  <c r="AR47" i="28"/>
  <c r="R43" i="1"/>
  <c r="R29" i="2"/>
  <c r="T30" i="33"/>
  <c r="K32" i="33"/>
  <c r="L32" i="33" s="1"/>
  <c r="K37" i="33"/>
  <c r="L37" i="33" s="1"/>
  <c r="T45" i="33"/>
  <c r="AR49" i="33"/>
  <c r="AS75" i="33"/>
  <c r="K78" i="33"/>
  <c r="L78" i="33" s="1"/>
  <c r="AR79" i="33"/>
  <c r="K82" i="33"/>
  <c r="L82" i="33" s="1"/>
  <c r="K96" i="33"/>
  <c r="L96" i="33" s="1"/>
  <c r="T100" i="33"/>
  <c r="T115" i="33"/>
  <c r="AU126" i="33"/>
  <c r="K128" i="33"/>
  <c r="L128" i="33" s="1"/>
  <c r="AV131" i="33"/>
  <c r="T132" i="33"/>
  <c r="K139" i="33"/>
  <c r="L139" i="33" s="1"/>
  <c r="T141" i="33"/>
  <c r="T145" i="33"/>
  <c r="AR28" i="29"/>
  <c r="K42" i="29"/>
  <c r="L42" i="29" s="1"/>
  <c r="K51" i="29"/>
  <c r="L51" i="29" s="1"/>
  <c r="K61" i="29"/>
  <c r="L61" i="29" s="1"/>
  <c r="T63" i="29"/>
  <c r="T67" i="29"/>
  <c r="AS79" i="29"/>
  <c r="AK92" i="29"/>
  <c r="AK99" i="29"/>
  <c r="AV110" i="29"/>
  <c r="AV114" i="29"/>
  <c r="K123" i="29"/>
  <c r="L123" i="29" s="1"/>
  <c r="AV126" i="29"/>
  <c r="AU140" i="29"/>
  <c r="K143" i="29"/>
  <c r="L143" i="29" s="1"/>
  <c r="AU144" i="29"/>
  <c r="T26" i="15"/>
  <c r="K27" i="15"/>
  <c r="L27" i="15" s="1"/>
  <c r="K32" i="15"/>
  <c r="L32" i="15" s="1"/>
  <c r="AR35" i="15"/>
  <c r="T36" i="15"/>
  <c r="AR46" i="15"/>
  <c r="K51" i="15"/>
  <c r="L51" i="15" s="1"/>
  <c r="K66" i="15"/>
  <c r="L66" i="15" s="1"/>
  <c r="K69" i="15"/>
  <c r="L69" i="15" s="1"/>
  <c r="AL92" i="15"/>
  <c r="AL99" i="15"/>
  <c r="R130" i="30"/>
  <c r="R138" i="30"/>
  <c r="R144" i="30"/>
  <c r="R27" i="28"/>
  <c r="O27" i="28"/>
  <c r="P27" i="28" s="1"/>
  <c r="Q27" i="28" s="1"/>
  <c r="S27" i="28" s="1"/>
  <c r="U27" i="28" s="1"/>
  <c r="R100" i="28"/>
  <c r="R137" i="28"/>
  <c r="R76" i="1"/>
  <c r="R91" i="1"/>
  <c r="AR44" i="33"/>
  <c r="K35" i="29"/>
  <c r="L35" i="29" s="1"/>
  <c r="K60" i="15"/>
  <c r="L60" i="15" s="1"/>
  <c r="K63" i="15"/>
  <c r="L63" i="15" s="1"/>
  <c r="R28" i="30"/>
  <c r="R50" i="30"/>
  <c r="R68" i="30"/>
  <c r="R89" i="30"/>
  <c r="O89" i="30"/>
  <c r="P89" i="30" s="1"/>
  <c r="Q89" i="30" s="1"/>
  <c r="R29" i="28"/>
  <c r="R44" i="28"/>
  <c r="K49" i="33"/>
  <c r="L49" i="33" s="1"/>
  <c r="T53" i="33"/>
  <c r="AR62" i="33"/>
  <c r="K65" i="33"/>
  <c r="L65" i="33" s="1"/>
  <c r="AR66" i="33"/>
  <c r="K131" i="33"/>
  <c r="L131" i="33" s="1"/>
  <c r="T50" i="29"/>
  <c r="T53" i="29"/>
  <c r="T138" i="29"/>
  <c r="AR58" i="15"/>
  <c r="T59" i="15"/>
  <c r="T65" i="15"/>
  <c r="AR67" i="15"/>
  <c r="T68" i="15"/>
  <c r="AU145" i="15"/>
  <c r="K144" i="15"/>
  <c r="L144" i="15" s="1"/>
  <c r="AU141" i="15"/>
  <c r="AU137" i="15"/>
  <c r="K147" i="15"/>
  <c r="L147" i="15" s="1"/>
  <c r="K136" i="15"/>
  <c r="L136" i="15" s="1"/>
  <c r="AU144" i="15"/>
  <c r="K143" i="15"/>
  <c r="L143" i="15" s="1"/>
  <c r="AU140" i="15"/>
  <c r="K139" i="15"/>
  <c r="L139" i="15" s="1"/>
  <c r="AU147" i="15"/>
  <c r="K146" i="15"/>
  <c r="L146" i="15" s="1"/>
  <c r="AU143" i="15"/>
  <c r="K142" i="15"/>
  <c r="L142" i="15" s="1"/>
  <c r="AU139" i="15"/>
  <c r="K138" i="15"/>
  <c r="L138" i="15" s="1"/>
  <c r="AU146" i="15"/>
  <c r="K145" i="15"/>
  <c r="L145" i="15" s="1"/>
  <c r="AU142" i="15"/>
  <c r="K141" i="15"/>
  <c r="L141" i="15" s="1"/>
  <c r="AR33" i="30"/>
  <c r="K35" i="30"/>
  <c r="L35" i="30" s="1"/>
  <c r="AR30" i="30"/>
  <c r="AR35" i="30"/>
  <c r="K32" i="30"/>
  <c r="L32" i="30" s="1"/>
  <c r="K27" i="30"/>
  <c r="L27" i="30" s="1"/>
  <c r="K37" i="30"/>
  <c r="L37" i="30" s="1"/>
  <c r="AR32" i="30"/>
  <c r="AR27" i="30"/>
  <c r="AR37" i="30"/>
  <c r="K29" i="30"/>
  <c r="L29" i="30" s="1"/>
  <c r="K34" i="30"/>
  <c r="L34" i="30" s="1"/>
  <c r="AR29" i="30"/>
  <c r="K26" i="30"/>
  <c r="L26" i="30" s="1"/>
  <c r="K36" i="30"/>
  <c r="L36" i="30" s="1"/>
  <c r="AR31" i="30"/>
  <c r="R132" i="30"/>
  <c r="AQ27" i="28"/>
  <c r="R33" i="28"/>
  <c r="R124" i="28"/>
  <c r="R46" i="1"/>
  <c r="R97" i="1"/>
  <c r="AU26" i="2"/>
  <c r="K28" i="33"/>
  <c r="L28" i="33" s="1"/>
  <c r="T31" i="33"/>
  <c r="AR42" i="33"/>
  <c r="T43" i="33"/>
  <c r="K44" i="33"/>
  <c r="L44" i="33" s="1"/>
  <c r="K58" i="33"/>
  <c r="L58" i="33" s="1"/>
  <c r="K75" i="33"/>
  <c r="L75" i="33" s="1"/>
  <c r="K121" i="33"/>
  <c r="L121" i="33" s="1"/>
  <c r="AR43" i="29"/>
  <c r="T44" i="29"/>
  <c r="AR49" i="29"/>
  <c r="AK93" i="29"/>
  <c r="AR61" i="15"/>
  <c r="AR73" i="15"/>
  <c r="T130" i="15"/>
  <c r="T127" i="15"/>
  <c r="T132" i="15"/>
  <c r="T129" i="15"/>
  <c r="T131" i="15"/>
  <c r="AU138" i="15"/>
  <c r="K140" i="15"/>
  <c r="L140" i="15" s="1"/>
  <c r="R100" i="30"/>
  <c r="L83" i="28"/>
  <c r="R59" i="2"/>
  <c r="T147" i="15"/>
  <c r="AS36" i="30"/>
  <c r="K47" i="30"/>
  <c r="L47" i="30" s="1"/>
  <c r="AR50" i="30"/>
  <c r="AR59" i="30"/>
  <c r="AR65" i="30"/>
  <c r="AR68" i="30"/>
  <c r="AR74" i="30"/>
  <c r="AL89" i="30"/>
  <c r="AK96" i="30"/>
  <c r="AV116" i="30"/>
  <c r="T121" i="30"/>
  <c r="K122" i="30"/>
  <c r="L122" i="30" s="1"/>
  <c r="AU125" i="30"/>
  <c r="K127" i="30"/>
  <c r="L127" i="30" s="1"/>
  <c r="T131" i="30"/>
  <c r="AV142" i="30"/>
  <c r="AU146" i="30"/>
  <c r="AS30" i="28"/>
  <c r="AS34" i="28"/>
  <c r="K37" i="28"/>
  <c r="L37" i="28" s="1"/>
  <c r="AS44" i="28"/>
  <c r="AS47" i="28"/>
  <c r="AS64" i="28"/>
  <c r="AR68" i="28"/>
  <c r="AL96" i="28"/>
  <c r="AV108" i="28"/>
  <c r="AS69" i="1"/>
  <c r="AS58" i="1"/>
  <c r="AS65" i="1"/>
  <c r="AS61" i="1"/>
  <c r="AS68" i="1"/>
  <c r="AS64" i="1"/>
  <c r="AS60" i="1"/>
  <c r="AS59" i="1"/>
  <c r="AS66" i="1"/>
  <c r="AS62" i="1"/>
  <c r="AS31" i="30"/>
  <c r="T35" i="30"/>
  <c r="AR45" i="30"/>
  <c r="T46" i="30"/>
  <c r="AS50" i="30"/>
  <c r="AR62" i="30"/>
  <c r="AS65" i="30"/>
  <c r="AS68" i="30"/>
  <c r="AS74" i="30"/>
  <c r="K77" i="30"/>
  <c r="L77" i="30" s="1"/>
  <c r="AL96" i="30"/>
  <c r="T98" i="30"/>
  <c r="T110" i="30"/>
  <c r="T114" i="30"/>
  <c r="T126" i="30"/>
  <c r="AV146" i="30"/>
  <c r="AR27" i="28"/>
  <c r="T28" i="28"/>
  <c r="AS68" i="28"/>
  <c r="AK90" i="28"/>
  <c r="K94" i="28"/>
  <c r="L94" i="28" s="1"/>
  <c r="AK97" i="28"/>
  <c r="R128" i="1"/>
  <c r="AV144" i="1"/>
  <c r="AV140" i="1"/>
  <c r="AV147" i="1"/>
  <c r="AV136" i="1"/>
  <c r="AV143" i="1"/>
  <c r="AV139" i="1"/>
  <c r="AV146" i="1"/>
  <c r="AV142" i="1"/>
  <c r="AV145" i="1"/>
  <c r="AV141" i="1"/>
  <c r="AV137" i="1"/>
  <c r="R29" i="3"/>
  <c r="R67" i="4"/>
  <c r="T140" i="15"/>
  <c r="T144" i="15"/>
  <c r="T30" i="30"/>
  <c r="AS34" i="30"/>
  <c r="K45" i="30"/>
  <c r="L45" i="30" s="1"/>
  <c r="T49" i="30"/>
  <c r="AR53" i="30"/>
  <c r="K59" i="30"/>
  <c r="L59" i="30" s="1"/>
  <c r="K62" i="30"/>
  <c r="L62" i="30" s="1"/>
  <c r="K65" i="30"/>
  <c r="L65" i="30" s="1"/>
  <c r="AS78" i="30"/>
  <c r="AS82" i="30"/>
  <c r="AL90" i="30"/>
  <c r="AL97" i="30"/>
  <c r="AV109" i="30"/>
  <c r="AV113" i="30"/>
  <c r="AU123" i="30"/>
  <c r="K125" i="30"/>
  <c r="L125" i="30" s="1"/>
  <c r="T129" i="30"/>
  <c r="AV139" i="30"/>
  <c r="K142" i="30"/>
  <c r="L142" i="30" s="1"/>
  <c r="AU143" i="30"/>
  <c r="K146" i="30"/>
  <c r="L146" i="30" s="1"/>
  <c r="AR31" i="28"/>
  <c r="K34" i="28"/>
  <c r="L34" i="28" s="1"/>
  <c r="AR35" i="28"/>
  <c r="T36" i="28"/>
  <c r="T43" i="28"/>
  <c r="T49" i="28"/>
  <c r="T52" i="28"/>
  <c r="AS61" i="28"/>
  <c r="K64" i="28"/>
  <c r="L64" i="28" s="1"/>
  <c r="AR65" i="28"/>
  <c r="K68" i="28"/>
  <c r="L68" i="28" s="1"/>
  <c r="K74" i="28"/>
  <c r="L74" i="28" s="1"/>
  <c r="K95" i="28"/>
  <c r="L95" i="28" s="1"/>
  <c r="AK98" i="28"/>
  <c r="AS48" i="1"/>
  <c r="AS45" i="1"/>
  <c r="AS51" i="1"/>
  <c r="AS42" i="1"/>
  <c r="AS47" i="1"/>
  <c r="AS44" i="1"/>
  <c r="AS53" i="1"/>
  <c r="AS50" i="1"/>
  <c r="AS46" i="1"/>
  <c r="AS52" i="1"/>
  <c r="AS49" i="1"/>
  <c r="AS43" i="1"/>
  <c r="R64" i="1"/>
  <c r="R68" i="1"/>
  <c r="R31" i="2"/>
  <c r="R75" i="5"/>
  <c r="AS29" i="30"/>
  <c r="AR43" i="30"/>
  <c r="T44" i="30"/>
  <c r="AR48" i="30"/>
  <c r="AS53" i="30"/>
  <c r="K74" i="30"/>
  <c r="L74" i="30" s="1"/>
  <c r="T92" i="30"/>
  <c r="K95" i="30"/>
  <c r="L95" i="30" s="1"/>
  <c r="AK98" i="30"/>
  <c r="T99" i="30"/>
  <c r="T107" i="30"/>
  <c r="T124" i="30"/>
  <c r="AU136" i="30"/>
  <c r="T137" i="30"/>
  <c r="AV143" i="30"/>
  <c r="AU147" i="30"/>
  <c r="AS31" i="28"/>
  <c r="AS35" i="28"/>
  <c r="AS42" i="28"/>
  <c r="T46" i="28"/>
  <c r="AS51" i="28"/>
  <c r="AR58" i="28"/>
  <c r="T59" i="28"/>
  <c r="AS65" i="28"/>
  <c r="AR69" i="28"/>
  <c r="K89" i="28"/>
  <c r="L89" i="28" s="1"/>
  <c r="AK91" i="28"/>
  <c r="AL98" i="28"/>
  <c r="AV106" i="28"/>
  <c r="P136" i="28"/>
  <c r="Q136" i="28" s="1"/>
  <c r="S136" i="28" s="1"/>
  <c r="U136" i="28" s="1"/>
  <c r="AT136" i="28" s="1"/>
  <c r="R73" i="1"/>
  <c r="O73" i="1"/>
  <c r="P73" i="1" s="1"/>
  <c r="Q73" i="1" s="1"/>
  <c r="T60" i="2"/>
  <c r="T67" i="2"/>
  <c r="T63" i="2"/>
  <c r="T59" i="2"/>
  <c r="T66" i="2"/>
  <c r="T62" i="2"/>
  <c r="T69" i="2"/>
  <c r="T58" i="2"/>
  <c r="T65" i="2"/>
  <c r="T61" i="2"/>
  <c r="T68" i="2"/>
  <c r="T64" i="2"/>
  <c r="R112" i="2"/>
  <c r="R100" i="3"/>
  <c r="K53" i="30"/>
  <c r="L53" i="30" s="1"/>
  <c r="AR75" i="30"/>
  <c r="AU121" i="30"/>
  <c r="AU131" i="30"/>
  <c r="AV136" i="30"/>
  <c r="AV147" i="30"/>
  <c r="AS45" i="28"/>
  <c r="AS48" i="28"/>
  <c r="AS58" i="28"/>
  <c r="AS69" i="28"/>
  <c r="AL91" i="28"/>
  <c r="R142" i="28"/>
  <c r="R51" i="2"/>
  <c r="R44" i="3"/>
  <c r="K43" i="30"/>
  <c r="L43" i="30" s="1"/>
  <c r="K48" i="30"/>
  <c r="L48" i="30" s="1"/>
  <c r="AR51" i="30"/>
  <c r="K78" i="30"/>
  <c r="L78" i="30" s="1"/>
  <c r="AR79" i="30"/>
  <c r="K82" i="30"/>
  <c r="L82" i="30" s="1"/>
  <c r="AL91" i="30"/>
  <c r="AU126" i="30"/>
  <c r="K128" i="30"/>
  <c r="L128" i="30" s="1"/>
  <c r="T132" i="30"/>
  <c r="AU116" i="1"/>
  <c r="R132" i="1"/>
  <c r="R130" i="2"/>
  <c r="T141" i="15"/>
  <c r="T145" i="15"/>
  <c r="AS32" i="30"/>
  <c r="T47" i="30"/>
  <c r="AS51" i="30"/>
  <c r="AS63" i="30"/>
  <c r="AS79" i="30"/>
  <c r="AR83" i="30"/>
  <c r="AK92" i="30"/>
  <c r="T93" i="30"/>
  <c r="AK99" i="30"/>
  <c r="AV110" i="30"/>
  <c r="AV114" i="30"/>
  <c r="T122" i="30"/>
  <c r="K123" i="30"/>
  <c r="L123" i="30" s="1"/>
  <c r="T127" i="30"/>
  <c r="AU140" i="30"/>
  <c r="K143" i="30"/>
  <c r="L143" i="30" s="1"/>
  <c r="AU144" i="30"/>
  <c r="AS28" i="28"/>
  <c r="K31" i="28"/>
  <c r="L31" i="28" s="1"/>
  <c r="AR32" i="28"/>
  <c r="K35" i="28"/>
  <c r="L35" i="28" s="1"/>
  <c r="T37" i="28"/>
  <c r="AR62" i="28"/>
  <c r="K65" i="28"/>
  <c r="L65" i="28" s="1"/>
  <c r="AR66" i="28"/>
  <c r="AL92" i="28"/>
  <c r="K97" i="28"/>
  <c r="L97" i="28" s="1"/>
  <c r="AL99" i="28"/>
  <c r="AV114" i="28"/>
  <c r="AV110" i="28"/>
  <c r="AV116" i="28"/>
  <c r="AV112" i="28"/>
  <c r="AV111" i="28"/>
  <c r="L84" i="1"/>
  <c r="T36" i="30"/>
  <c r="AR46" i="30"/>
  <c r="K51" i="30"/>
  <c r="L51" i="30" s="1"/>
  <c r="K66" i="30"/>
  <c r="L66" i="30" s="1"/>
  <c r="K69" i="30"/>
  <c r="L69" i="30" s="1"/>
  <c r="AS83" i="30"/>
  <c r="K90" i="30"/>
  <c r="L90" i="30" s="1"/>
  <c r="AL92" i="30"/>
  <c r="K97" i="30"/>
  <c r="L97" i="30" s="1"/>
  <c r="AL99" i="30"/>
  <c r="T108" i="30"/>
  <c r="AU129" i="30"/>
  <c r="K131" i="30"/>
  <c r="L131" i="30" s="1"/>
  <c r="K136" i="30"/>
  <c r="L136" i="30" s="1"/>
  <c r="AV140" i="30"/>
  <c r="AV144" i="30"/>
  <c r="K147" i="30"/>
  <c r="L147" i="30" s="1"/>
  <c r="AS32" i="28"/>
  <c r="AR36" i="28"/>
  <c r="T50" i="28"/>
  <c r="T53" i="28"/>
  <c r="K58" i="28"/>
  <c r="L58" i="28" s="1"/>
  <c r="AS62" i="28"/>
  <c r="AS66" i="28"/>
  <c r="K69" i="28"/>
  <c r="L69" i="28" s="1"/>
  <c r="AK100" i="28"/>
  <c r="R90" i="1"/>
  <c r="R95" i="1"/>
  <c r="R100" i="1"/>
  <c r="R33" i="2"/>
  <c r="R53" i="2"/>
  <c r="T31" i="30"/>
  <c r="K46" i="30"/>
  <c r="L46" i="30" s="1"/>
  <c r="AS46" i="30"/>
  <c r="T50" i="30"/>
  <c r="K60" i="30"/>
  <c r="L60" i="30" s="1"/>
  <c r="K63" i="30"/>
  <c r="L63" i="30" s="1"/>
  <c r="K75" i="30"/>
  <c r="L75" i="30" s="1"/>
  <c r="AR76" i="30"/>
  <c r="AK100" i="30"/>
  <c r="T112" i="30"/>
  <c r="K121" i="30"/>
  <c r="L121" i="30" s="1"/>
  <c r="AU124" i="30"/>
  <c r="T130" i="30"/>
  <c r="AU137" i="30"/>
  <c r="T138" i="30"/>
  <c r="AS36" i="28"/>
  <c r="T44" i="28"/>
  <c r="AK93" i="28"/>
  <c r="K98" i="28"/>
  <c r="L98" i="28" s="1"/>
  <c r="AL100" i="28"/>
  <c r="K123" i="28"/>
  <c r="L123" i="28" s="1"/>
  <c r="K128" i="28"/>
  <c r="L128" i="28" s="1"/>
  <c r="AU126" i="28"/>
  <c r="AU131" i="28"/>
  <c r="K130" i="28"/>
  <c r="L130" i="28" s="1"/>
  <c r="AU128" i="28"/>
  <c r="K127" i="28"/>
  <c r="L127" i="28" s="1"/>
  <c r="AU125" i="28"/>
  <c r="K122" i="28"/>
  <c r="L122" i="28" s="1"/>
  <c r="K132" i="28"/>
  <c r="L132" i="28" s="1"/>
  <c r="AU132" i="28"/>
  <c r="AU124" i="28"/>
  <c r="K121" i="28"/>
  <c r="L121" i="28" s="1"/>
  <c r="K131" i="28"/>
  <c r="L131" i="28" s="1"/>
  <c r="AU129" i="28"/>
  <c r="T84" i="1"/>
  <c r="T73" i="1"/>
  <c r="T80" i="1"/>
  <c r="T76" i="1"/>
  <c r="T83" i="1"/>
  <c r="T79" i="1"/>
  <c r="T75" i="1"/>
  <c r="T74" i="1"/>
  <c r="T81" i="1"/>
  <c r="T77" i="1"/>
  <c r="AU112" i="1"/>
  <c r="O42" i="2"/>
  <c r="P42" i="2" s="1"/>
  <c r="Q42" i="2" s="1"/>
  <c r="R42" i="2"/>
  <c r="R122" i="4"/>
  <c r="T138" i="15"/>
  <c r="T45" i="30"/>
  <c r="AR49" i="30"/>
  <c r="AR58" i="30"/>
  <c r="AS76" i="30"/>
  <c r="K79" i="30"/>
  <c r="L79" i="30" s="1"/>
  <c r="AR80" i="30"/>
  <c r="K83" i="30"/>
  <c r="L83" i="30" s="1"/>
  <c r="AK93" i="30"/>
  <c r="K98" i="30"/>
  <c r="L98" i="30" s="1"/>
  <c r="AV107" i="30"/>
  <c r="K126" i="30"/>
  <c r="L126" i="30" s="1"/>
  <c r="AV137" i="30"/>
  <c r="K28" i="28"/>
  <c r="L28" i="28" s="1"/>
  <c r="AR29" i="28"/>
  <c r="T30" i="28"/>
  <c r="T34" i="28"/>
  <c r="AS43" i="28"/>
  <c r="AS49" i="28"/>
  <c r="AS52" i="28"/>
  <c r="AS59" i="28"/>
  <c r="AR73" i="28"/>
  <c r="K91" i="28"/>
  <c r="L91" i="28" s="1"/>
  <c r="AL93" i="28"/>
  <c r="AV147" i="28"/>
  <c r="AV136" i="28"/>
  <c r="AV143" i="28"/>
  <c r="AV146" i="28"/>
  <c r="AV142" i="28"/>
  <c r="AV138" i="28"/>
  <c r="AV144" i="28"/>
  <c r="AV140" i="28"/>
  <c r="R141" i="1"/>
  <c r="R145" i="1"/>
  <c r="R35" i="2"/>
  <c r="R50" i="2"/>
  <c r="AR44" i="30"/>
  <c r="AR73" i="30"/>
  <c r="R59" i="1"/>
  <c r="O59" i="1"/>
  <c r="P59" i="1" s="1"/>
  <c r="Q59" i="1" s="1"/>
  <c r="AU108" i="1"/>
  <c r="AS53" i="2"/>
  <c r="AS52" i="2"/>
  <c r="AS48" i="2"/>
  <c r="AS45" i="2"/>
  <c r="AS51" i="2"/>
  <c r="AS42" i="2"/>
  <c r="AS47" i="2"/>
  <c r="AS44" i="2"/>
  <c r="AS46" i="2"/>
  <c r="AS49" i="2"/>
  <c r="AS43" i="2"/>
  <c r="AS61" i="30"/>
  <c r="AK94" i="30"/>
  <c r="AU122" i="30"/>
  <c r="AU127" i="30"/>
  <c r="AV141" i="30"/>
  <c r="AR26" i="28"/>
  <c r="AU26" i="28" s="1"/>
  <c r="AS63" i="28"/>
  <c r="AV109" i="28"/>
  <c r="AU123" i="28"/>
  <c r="R146" i="28"/>
  <c r="L74" i="1"/>
  <c r="R131" i="1"/>
  <c r="R125" i="28"/>
  <c r="R93" i="1"/>
  <c r="K106" i="1"/>
  <c r="L106" i="1" s="1"/>
  <c r="AU114" i="1"/>
  <c r="K113" i="1"/>
  <c r="L113" i="1" s="1"/>
  <c r="AU110" i="1"/>
  <c r="K109" i="1"/>
  <c r="L109" i="1" s="1"/>
  <c r="AU106" i="1"/>
  <c r="K116" i="1"/>
  <c r="L116" i="1" s="1"/>
  <c r="K105" i="1"/>
  <c r="L105" i="1" s="1"/>
  <c r="AU113" i="1"/>
  <c r="K112" i="1"/>
  <c r="L112" i="1" s="1"/>
  <c r="AU109" i="1"/>
  <c r="K108" i="1"/>
  <c r="L108" i="1" s="1"/>
  <c r="AU115" i="1"/>
  <c r="K114" i="1"/>
  <c r="L114" i="1" s="1"/>
  <c r="AU111" i="1"/>
  <c r="K110" i="1"/>
  <c r="L110" i="1" s="1"/>
  <c r="AU107" i="1"/>
  <c r="K111" i="1"/>
  <c r="L111" i="1" s="1"/>
  <c r="R124" i="2"/>
  <c r="K147" i="28"/>
  <c r="L147" i="28" s="1"/>
  <c r="AS32" i="1"/>
  <c r="O42" i="1"/>
  <c r="T50" i="1"/>
  <c r="T53" i="1"/>
  <c r="K69" i="1"/>
  <c r="L69" i="1" s="1"/>
  <c r="K75" i="1"/>
  <c r="L75" i="1" s="1"/>
  <c r="AR76" i="1"/>
  <c r="T94" i="1"/>
  <c r="AK100" i="1"/>
  <c r="T112" i="1"/>
  <c r="K121" i="1"/>
  <c r="L121" i="1" s="1"/>
  <c r="AU124" i="1"/>
  <c r="AV129" i="1"/>
  <c r="T130" i="1"/>
  <c r="AU137" i="1"/>
  <c r="T138" i="1"/>
  <c r="AS36" i="2"/>
  <c r="T47" i="2"/>
  <c r="R62" i="3"/>
  <c r="AV129" i="28"/>
  <c r="T130" i="28"/>
  <c r="T138" i="28"/>
  <c r="AS36" i="1"/>
  <c r="T44" i="1"/>
  <c r="T47" i="1"/>
  <c r="AR49" i="1"/>
  <c r="AR52" i="1"/>
  <c r="AR59" i="1"/>
  <c r="T60" i="1"/>
  <c r="AS76" i="1"/>
  <c r="K79" i="1"/>
  <c r="L79" i="1" s="1"/>
  <c r="AR80" i="1"/>
  <c r="K83" i="1"/>
  <c r="L83" i="1" s="1"/>
  <c r="AK93" i="1"/>
  <c r="K98" i="1"/>
  <c r="L98" i="1" s="1"/>
  <c r="AL100" i="1"/>
  <c r="AV107" i="1"/>
  <c r="T116" i="1"/>
  <c r="K126" i="1"/>
  <c r="L126" i="1" s="1"/>
  <c r="K140" i="1"/>
  <c r="L140" i="1" s="1"/>
  <c r="T142" i="1"/>
  <c r="R27" i="2"/>
  <c r="T30" i="2"/>
  <c r="T34" i="2"/>
  <c r="AS67" i="2"/>
  <c r="AS63" i="2"/>
  <c r="AS66" i="2"/>
  <c r="AS62" i="2"/>
  <c r="AS69" i="2"/>
  <c r="AS58" i="2"/>
  <c r="AS65" i="2"/>
  <c r="AS61" i="2"/>
  <c r="AS64" i="2"/>
  <c r="AS60" i="2"/>
  <c r="R90" i="2"/>
  <c r="R138" i="2"/>
  <c r="R60" i="3"/>
  <c r="R73" i="3"/>
  <c r="O73" i="3"/>
  <c r="P73" i="3" s="1"/>
  <c r="Q73" i="3" s="1"/>
  <c r="S73" i="3" s="1"/>
  <c r="U73" i="3" s="1"/>
  <c r="AQ73" i="3" s="1"/>
  <c r="AR73" i="1"/>
  <c r="AS80" i="1"/>
  <c r="AR84" i="1"/>
  <c r="T125" i="1"/>
  <c r="AU141" i="1"/>
  <c r="K144" i="1"/>
  <c r="L144" i="1" s="1"/>
  <c r="AU145" i="1"/>
  <c r="R81" i="2"/>
  <c r="R58" i="3"/>
  <c r="O58" i="3"/>
  <c r="P58" i="3" s="1"/>
  <c r="Q58" i="3" s="1"/>
  <c r="T125" i="28"/>
  <c r="AU141" i="28"/>
  <c r="K144" i="28"/>
  <c r="L144" i="28" s="1"/>
  <c r="AU145" i="28"/>
  <c r="T146" i="28"/>
  <c r="AS29" i="1"/>
  <c r="K52" i="1"/>
  <c r="L52" i="1" s="1"/>
  <c r="AR63" i="1"/>
  <c r="K66" i="1"/>
  <c r="L66" i="1" s="1"/>
  <c r="AR67" i="1"/>
  <c r="T68" i="1"/>
  <c r="AS73" i="1"/>
  <c r="AS84" i="1"/>
  <c r="T89" i="1"/>
  <c r="AK94" i="1"/>
  <c r="K99" i="1"/>
  <c r="L99" i="1" s="1"/>
  <c r="AV115" i="1"/>
  <c r="AU122" i="1"/>
  <c r="AU127" i="1"/>
  <c r="K129" i="1"/>
  <c r="L129" i="1" s="1"/>
  <c r="AV132" i="1"/>
  <c r="AR26" i="2"/>
  <c r="T27" i="2"/>
  <c r="AS33" i="2"/>
  <c r="AR37" i="2"/>
  <c r="K43" i="2"/>
  <c r="L43" i="2" s="1"/>
  <c r="K46" i="2"/>
  <c r="L46" i="2" s="1"/>
  <c r="K49" i="2"/>
  <c r="L49" i="2" s="1"/>
  <c r="R106" i="2"/>
  <c r="K49" i="3"/>
  <c r="L49" i="3" s="1"/>
  <c r="K46" i="3"/>
  <c r="L46" i="3" s="1"/>
  <c r="K43" i="3"/>
  <c r="L43" i="3" s="1"/>
  <c r="K52" i="3"/>
  <c r="L52" i="3" s="1"/>
  <c r="AR46" i="3"/>
  <c r="AR52" i="3"/>
  <c r="AR49" i="3"/>
  <c r="AR43" i="3"/>
  <c r="K48" i="3"/>
  <c r="L48" i="3" s="1"/>
  <c r="K45" i="3"/>
  <c r="L45" i="3" s="1"/>
  <c r="K51" i="3"/>
  <c r="L51" i="3" s="1"/>
  <c r="K42" i="3"/>
  <c r="L42" i="3" s="1"/>
  <c r="AR48" i="3"/>
  <c r="AR45" i="3"/>
  <c r="AR51" i="3"/>
  <c r="AR42" i="3"/>
  <c r="K53" i="3"/>
  <c r="L53" i="3" s="1"/>
  <c r="K50" i="3"/>
  <c r="L50" i="3" s="1"/>
  <c r="AR47" i="3"/>
  <c r="AR44" i="3"/>
  <c r="AV130" i="28"/>
  <c r="K141" i="28"/>
  <c r="L141" i="28" s="1"/>
  <c r="AU142" i="28"/>
  <c r="K145" i="28"/>
  <c r="L145" i="28" s="1"/>
  <c r="T147" i="28"/>
  <c r="AR47" i="1"/>
  <c r="K63" i="1"/>
  <c r="L63" i="1" s="1"/>
  <c r="AR64" i="1"/>
  <c r="K67" i="1"/>
  <c r="L67" i="1" s="1"/>
  <c r="T69" i="1"/>
  <c r="AR74" i="1"/>
  <c r="AL89" i="1"/>
  <c r="AK96" i="1"/>
  <c r="AV105" i="1"/>
  <c r="AV116" i="1"/>
  <c r="T121" i="1"/>
  <c r="K122" i="1"/>
  <c r="L122" i="1" s="1"/>
  <c r="AU125" i="1"/>
  <c r="K127" i="1"/>
  <c r="L127" i="1" s="1"/>
  <c r="T131" i="1"/>
  <c r="AU146" i="1"/>
  <c r="AS30" i="2"/>
  <c r="AS34" i="2"/>
  <c r="K37" i="2"/>
  <c r="L37" i="2" s="1"/>
  <c r="R89" i="2"/>
  <c r="O89" i="2"/>
  <c r="P89" i="2" s="1"/>
  <c r="Q89" i="2" s="1"/>
  <c r="S89" i="2" s="1"/>
  <c r="U89" i="2" s="1"/>
  <c r="AJ89" i="2" s="1"/>
  <c r="T82" i="3"/>
  <c r="T78" i="3"/>
  <c r="T74" i="3"/>
  <c r="T81" i="3"/>
  <c r="T77" i="3"/>
  <c r="T84" i="3"/>
  <c r="T73" i="3"/>
  <c r="T80" i="3"/>
  <c r="T76" i="3"/>
  <c r="T83" i="3"/>
  <c r="T79" i="3"/>
  <c r="T75" i="3"/>
  <c r="L92" i="3"/>
  <c r="T131" i="28"/>
  <c r="AU146" i="28"/>
  <c r="AS30" i="1"/>
  <c r="AS34" i="1"/>
  <c r="AR68" i="1"/>
  <c r="AS74" i="1"/>
  <c r="K77" i="1"/>
  <c r="L77" i="1" s="1"/>
  <c r="AL96" i="1"/>
  <c r="T98" i="1"/>
  <c r="T110" i="1"/>
  <c r="T114" i="1"/>
  <c r="T126" i="1"/>
  <c r="T28" i="2"/>
  <c r="K66" i="2"/>
  <c r="L66" i="2" s="1"/>
  <c r="AV125" i="28"/>
  <c r="T126" i="28"/>
  <c r="T28" i="1"/>
  <c r="K50" i="1"/>
  <c r="L50" i="1" s="1"/>
  <c r="K53" i="1"/>
  <c r="L53" i="1" s="1"/>
  <c r="AR78" i="1"/>
  <c r="K81" i="1"/>
  <c r="L81" i="1" s="1"/>
  <c r="AR82" i="1"/>
  <c r="AK90" i="1"/>
  <c r="T91" i="1"/>
  <c r="K94" i="1"/>
  <c r="L94" i="1" s="1"/>
  <c r="AK97" i="1"/>
  <c r="AU128" i="1"/>
  <c r="K130" i="1"/>
  <c r="L130" i="1" s="1"/>
  <c r="K138" i="1"/>
  <c r="L138" i="1" s="1"/>
  <c r="AU139" i="1"/>
  <c r="T140" i="1"/>
  <c r="O26" i="2"/>
  <c r="P26" i="2" s="1"/>
  <c r="Q26" i="2" s="1"/>
  <c r="S26" i="2" s="1"/>
  <c r="U26" i="2" s="1"/>
  <c r="AQ26" i="2" s="1"/>
  <c r="AS27" i="2"/>
  <c r="K30" i="2"/>
  <c r="L30" i="2" s="1"/>
  <c r="T32" i="2"/>
  <c r="AR52" i="2"/>
  <c r="AR53" i="2"/>
  <c r="K44" i="2"/>
  <c r="L44" i="2" s="1"/>
  <c r="K47" i="2"/>
  <c r="L47" i="2" s="1"/>
  <c r="K76" i="2"/>
  <c r="L76" i="2" s="1"/>
  <c r="K83" i="2"/>
  <c r="L83" i="2" s="1"/>
  <c r="AR80" i="2"/>
  <c r="K79" i="2"/>
  <c r="L79" i="2" s="1"/>
  <c r="AR76" i="2"/>
  <c r="K75" i="2"/>
  <c r="L75" i="2" s="1"/>
  <c r="AR83" i="2"/>
  <c r="K82" i="2"/>
  <c r="L82" i="2" s="1"/>
  <c r="AR79" i="2"/>
  <c r="K78" i="2"/>
  <c r="L78" i="2" s="1"/>
  <c r="AR75" i="2"/>
  <c r="K74" i="2"/>
  <c r="L74" i="2" s="1"/>
  <c r="K77" i="2"/>
  <c r="L77" i="2" s="1"/>
  <c r="AR74" i="2"/>
  <c r="K84" i="2"/>
  <c r="L84" i="2" s="1"/>
  <c r="K73" i="2"/>
  <c r="L73" i="2" s="1"/>
  <c r="R115" i="2"/>
  <c r="K138" i="28"/>
  <c r="L138" i="28" s="1"/>
  <c r="AU139" i="28"/>
  <c r="T140" i="28"/>
  <c r="T144" i="28"/>
  <c r="AS27" i="1"/>
  <c r="T32" i="1"/>
  <c r="K44" i="1"/>
  <c r="L44" i="1" s="1"/>
  <c r="K47" i="1"/>
  <c r="L47" i="1" s="1"/>
  <c r="K60" i="1"/>
  <c r="L60" i="1" s="1"/>
  <c r="AR61" i="1"/>
  <c r="T62" i="1"/>
  <c r="T66" i="1"/>
  <c r="AS78" i="1"/>
  <c r="AS82" i="1"/>
  <c r="AL90" i="1"/>
  <c r="AL97" i="1"/>
  <c r="AV109" i="1"/>
  <c r="AV113" i="1"/>
  <c r="AU123" i="1"/>
  <c r="K125" i="1"/>
  <c r="L125" i="1" s="1"/>
  <c r="T129" i="1"/>
  <c r="K142" i="1"/>
  <c r="L142" i="1" s="1"/>
  <c r="AU143" i="1"/>
  <c r="K146" i="1"/>
  <c r="L146" i="1" s="1"/>
  <c r="T36" i="2"/>
  <c r="T43" i="2"/>
  <c r="T49" i="2"/>
  <c r="AV127" i="2"/>
  <c r="AV122" i="2"/>
  <c r="AV132" i="2"/>
  <c r="AV124" i="2"/>
  <c r="AV129" i="2"/>
  <c r="AV126" i="2"/>
  <c r="AV131" i="2"/>
  <c r="AV121" i="2"/>
  <c r="AV123" i="2"/>
  <c r="AV128" i="2"/>
  <c r="AV125" i="2"/>
  <c r="AV130" i="2"/>
  <c r="O59" i="3"/>
  <c r="AU114" i="3"/>
  <c r="K113" i="3"/>
  <c r="L113" i="3" s="1"/>
  <c r="AU110" i="3"/>
  <c r="K116" i="3"/>
  <c r="L116" i="3" s="1"/>
  <c r="AU113" i="3"/>
  <c r="K115" i="3"/>
  <c r="L115" i="3" s="1"/>
  <c r="AU112" i="3"/>
  <c r="AU115" i="3"/>
  <c r="AU105" i="3"/>
  <c r="K108" i="3"/>
  <c r="L108" i="3" s="1"/>
  <c r="AU109" i="3"/>
  <c r="K107" i="3"/>
  <c r="L107" i="3" s="1"/>
  <c r="AU116" i="3"/>
  <c r="AU108" i="3"/>
  <c r="K114" i="3"/>
  <c r="L114" i="3" s="1"/>
  <c r="K112" i="3"/>
  <c r="L112" i="3" s="1"/>
  <c r="K106" i="3"/>
  <c r="L106" i="3" s="1"/>
  <c r="AU107" i="3"/>
  <c r="K111" i="3"/>
  <c r="L111" i="3" s="1"/>
  <c r="AU106" i="3"/>
  <c r="K109" i="3"/>
  <c r="L109" i="3" s="1"/>
  <c r="AU136" i="1"/>
  <c r="AU147" i="1"/>
  <c r="R80" i="2"/>
  <c r="R91" i="2"/>
  <c r="R47" i="3"/>
  <c r="L99" i="3"/>
  <c r="T96" i="3"/>
  <c r="T89" i="3"/>
  <c r="T95" i="3"/>
  <c r="T94" i="3"/>
  <c r="T93" i="3"/>
  <c r="T100" i="3"/>
  <c r="T99" i="3"/>
  <c r="T92" i="3"/>
  <c r="T91" i="3"/>
  <c r="T98" i="3"/>
  <c r="R105" i="3"/>
  <c r="O105" i="3"/>
  <c r="P105" i="3" s="1"/>
  <c r="Q105" i="3" s="1"/>
  <c r="S105" i="3" s="1"/>
  <c r="R81" i="4"/>
  <c r="AV123" i="28"/>
  <c r="T124" i="28"/>
  <c r="AU136" i="28"/>
  <c r="T137" i="28"/>
  <c r="AU147" i="28"/>
  <c r="AS31" i="1"/>
  <c r="AS35" i="1"/>
  <c r="AR45" i="1"/>
  <c r="AR48" i="1"/>
  <c r="AR58" i="1"/>
  <c r="T59" i="1"/>
  <c r="AR69" i="1"/>
  <c r="AR75" i="1"/>
  <c r="K89" i="1"/>
  <c r="L89" i="1" s="1"/>
  <c r="AK91" i="1"/>
  <c r="AL98" i="1"/>
  <c r="AV106" i="1"/>
  <c r="AU121" i="1"/>
  <c r="AU131" i="1"/>
  <c r="T29" i="2"/>
  <c r="R129" i="2"/>
  <c r="R30" i="3"/>
  <c r="AR53" i="3"/>
  <c r="AS75" i="1"/>
  <c r="K78" i="1"/>
  <c r="L78" i="1" s="1"/>
  <c r="AR79" i="1"/>
  <c r="K82" i="1"/>
  <c r="L82" i="1" s="1"/>
  <c r="AL91" i="1"/>
  <c r="T132" i="1"/>
  <c r="K139" i="1"/>
  <c r="L139" i="1" s="1"/>
  <c r="AR59" i="2"/>
  <c r="K69" i="2"/>
  <c r="L69" i="2" s="1"/>
  <c r="AR66" i="2"/>
  <c r="K65" i="2"/>
  <c r="L65" i="2" s="1"/>
  <c r="AR62" i="2"/>
  <c r="K61" i="2"/>
  <c r="L61" i="2" s="1"/>
  <c r="AR69" i="2"/>
  <c r="AR58" i="2"/>
  <c r="K68" i="2"/>
  <c r="L68" i="2" s="1"/>
  <c r="AR65" i="2"/>
  <c r="K64" i="2"/>
  <c r="L64" i="2" s="1"/>
  <c r="AR61" i="2"/>
  <c r="K60" i="2"/>
  <c r="L60" i="2" s="1"/>
  <c r="AR68" i="2"/>
  <c r="K67" i="2"/>
  <c r="L67" i="2" s="1"/>
  <c r="AR64" i="2"/>
  <c r="K63" i="2"/>
  <c r="L63" i="2" s="1"/>
  <c r="AR60" i="2"/>
  <c r="R99" i="2"/>
  <c r="R111" i="2"/>
  <c r="R140" i="2"/>
  <c r="AV131" i="28"/>
  <c r="T132" i="28"/>
  <c r="K139" i="28"/>
  <c r="L139" i="28" s="1"/>
  <c r="T141" i="28"/>
  <c r="T33" i="1"/>
  <c r="K51" i="1"/>
  <c r="L51" i="1" s="1"/>
  <c r="K61" i="1"/>
  <c r="L61" i="1" s="1"/>
  <c r="T63" i="1"/>
  <c r="AS79" i="1"/>
  <c r="AK92" i="1"/>
  <c r="AK99" i="1"/>
  <c r="AV110" i="1"/>
  <c r="T122" i="1"/>
  <c r="K123" i="1"/>
  <c r="L123" i="1" s="1"/>
  <c r="AU140" i="1"/>
  <c r="K143" i="1"/>
  <c r="L143" i="1" s="1"/>
  <c r="AU144" i="1"/>
  <c r="T37" i="2"/>
  <c r="AS68" i="2"/>
  <c r="L84" i="3"/>
  <c r="T90" i="3"/>
  <c r="K110" i="3"/>
  <c r="L110" i="3" s="1"/>
  <c r="R37" i="5"/>
  <c r="AU140" i="28"/>
  <c r="K143" i="28"/>
  <c r="L143" i="28" s="1"/>
  <c r="AR62" i="1"/>
  <c r="K65" i="1"/>
  <c r="L65" i="1" s="1"/>
  <c r="AL92" i="1"/>
  <c r="AU129" i="1"/>
  <c r="K136" i="1"/>
  <c r="L136" i="1" s="1"/>
  <c r="L45" i="2"/>
  <c r="L48" i="2"/>
  <c r="T50" i="2"/>
  <c r="K58" i="2"/>
  <c r="L58" i="2" s="1"/>
  <c r="AS59" i="2"/>
  <c r="R94" i="2"/>
  <c r="R107" i="2"/>
  <c r="L93" i="3"/>
  <c r="AS77" i="2"/>
  <c r="AS81" i="2"/>
  <c r="AK89" i="2"/>
  <c r="AN89" i="2" s="1"/>
  <c r="T90" i="2"/>
  <c r="K93" i="2"/>
  <c r="L93" i="2" s="1"/>
  <c r="AL95" i="2"/>
  <c r="T97" i="2"/>
  <c r="K100" i="2"/>
  <c r="L100" i="2" s="1"/>
  <c r="AU105" i="2"/>
  <c r="T106" i="2"/>
  <c r="AV112" i="2"/>
  <c r="AU116" i="2"/>
  <c r="K132" i="2"/>
  <c r="L132" i="2" s="1"/>
  <c r="T136" i="2"/>
  <c r="AV138" i="2"/>
  <c r="K141" i="2"/>
  <c r="L141" i="2" s="1"/>
  <c r="AU142" i="2"/>
  <c r="K145" i="2"/>
  <c r="L145" i="2" s="1"/>
  <c r="T147" i="2"/>
  <c r="AR30" i="3"/>
  <c r="K33" i="3"/>
  <c r="L33" i="3" s="1"/>
  <c r="AR34" i="3"/>
  <c r="AS50" i="3"/>
  <c r="AS53" i="3"/>
  <c r="T58" i="3"/>
  <c r="AS60" i="3"/>
  <c r="K63" i="3"/>
  <c r="L63" i="3" s="1"/>
  <c r="AR64" i="3"/>
  <c r="K67" i="3"/>
  <c r="L67" i="3" s="1"/>
  <c r="T69" i="3"/>
  <c r="AR74" i="3"/>
  <c r="AL89" i="3"/>
  <c r="AK96" i="3"/>
  <c r="T142" i="3"/>
  <c r="T138" i="3"/>
  <c r="T145" i="3"/>
  <c r="T141" i="3"/>
  <c r="T144" i="3"/>
  <c r="T140" i="3"/>
  <c r="T143" i="3"/>
  <c r="T139" i="3"/>
  <c r="T146" i="3"/>
  <c r="R45" i="4"/>
  <c r="T75" i="2"/>
  <c r="AK96" i="2"/>
  <c r="AV116" i="2"/>
  <c r="T121" i="2"/>
  <c r="K122" i="2"/>
  <c r="L122" i="2" s="1"/>
  <c r="AU125" i="2"/>
  <c r="K127" i="2"/>
  <c r="L127" i="2" s="1"/>
  <c r="T131" i="2"/>
  <c r="AV142" i="2"/>
  <c r="R144" i="2"/>
  <c r="AU146" i="2"/>
  <c r="K26" i="3"/>
  <c r="L26" i="3" s="1"/>
  <c r="AS30" i="3"/>
  <c r="AS34" i="3"/>
  <c r="K37" i="3"/>
  <c r="L37" i="3" s="1"/>
  <c r="AS44" i="3"/>
  <c r="AS47" i="3"/>
  <c r="AS64" i="3"/>
  <c r="R66" i="3"/>
  <c r="AR68" i="3"/>
  <c r="K77" i="3"/>
  <c r="L77" i="3" s="1"/>
  <c r="R131" i="3"/>
  <c r="R130" i="4"/>
  <c r="R44" i="5"/>
  <c r="R58" i="5"/>
  <c r="O58" i="5"/>
  <c r="P58" i="5" s="1"/>
  <c r="Q58" i="5" s="1"/>
  <c r="S58" i="5" s="1"/>
  <c r="U58" i="5" s="1"/>
  <c r="AQ58" i="5" s="1"/>
  <c r="T79" i="2"/>
  <c r="AL96" i="2"/>
  <c r="T98" i="2"/>
  <c r="K108" i="2"/>
  <c r="L108" i="2" s="1"/>
  <c r="T110" i="2"/>
  <c r="T114" i="2"/>
  <c r="T126" i="2"/>
  <c r="AV146" i="2"/>
  <c r="AR27" i="3"/>
  <c r="T28" i="3"/>
  <c r="AS68" i="3"/>
  <c r="AR78" i="3"/>
  <c r="K81" i="3"/>
  <c r="L81" i="3" s="1"/>
  <c r="AR82" i="3"/>
  <c r="AK90" i="3"/>
  <c r="K94" i="3"/>
  <c r="L94" i="3" s="1"/>
  <c r="AK97" i="3"/>
  <c r="T116" i="3"/>
  <c r="T115" i="3"/>
  <c r="T113" i="3"/>
  <c r="R31" i="4"/>
  <c r="R50" i="4"/>
  <c r="R75" i="4"/>
  <c r="R109" i="4"/>
  <c r="O26" i="5"/>
  <c r="P26" i="5" s="1"/>
  <c r="Q26" i="5" s="1"/>
  <c r="S26" i="5" s="1"/>
  <c r="R28" i="5"/>
  <c r="AS78" i="2"/>
  <c r="AS82" i="2"/>
  <c r="AL90" i="2"/>
  <c r="AL97" i="2"/>
  <c r="K105" i="2"/>
  <c r="L105" i="2" s="1"/>
  <c r="AV109" i="2"/>
  <c r="AV113" i="2"/>
  <c r="K116" i="2"/>
  <c r="L116" i="2" s="1"/>
  <c r="AU123" i="2"/>
  <c r="K125" i="2"/>
  <c r="L125" i="2" s="1"/>
  <c r="T129" i="2"/>
  <c r="AV139" i="2"/>
  <c r="K142" i="2"/>
  <c r="L142" i="2" s="1"/>
  <c r="AU143" i="2"/>
  <c r="K146" i="2"/>
  <c r="L146" i="2" s="1"/>
  <c r="AR31" i="3"/>
  <c r="K34" i="3"/>
  <c r="L34" i="3" s="1"/>
  <c r="AR35" i="3"/>
  <c r="T36" i="3"/>
  <c r="T43" i="3"/>
  <c r="T49" i="3"/>
  <c r="T52" i="3"/>
  <c r="AS61" i="3"/>
  <c r="K64" i="3"/>
  <c r="L64" i="3" s="1"/>
  <c r="AR65" i="3"/>
  <c r="K68" i="3"/>
  <c r="L68" i="3" s="1"/>
  <c r="K74" i="3"/>
  <c r="L74" i="3" s="1"/>
  <c r="K95" i="3"/>
  <c r="L95" i="3" s="1"/>
  <c r="AK98" i="3"/>
  <c r="R30" i="5"/>
  <c r="T76" i="2"/>
  <c r="T92" i="2"/>
  <c r="K95" i="2"/>
  <c r="L95" i="2" s="1"/>
  <c r="AK98" i="2"/>
  <c r="T99" i="2"/>
  <c r="AU106" i="2"/>
  <c r="T107" i="2"/>
  <c r="T124" i="2"/>
  <c r="AU136" i="2"/>
  <c r="T137" i="2"/>
  <c r="AV143" i="2"/>
  <c r="AU147" i="2"/>
  <c r="AS31" i="3"/>
  <c r="AS35" i="3"/>
  <c r="AS42" i="3"/>
  <c r="T46" i="3"/>
  <c r="AS51" i="3"/>
  <c r="AR58" i="3"/>
  <c r="T59" i="3"/>
  <c r="AS65" i="3"/>
  <c r="AR69" i="3"/>
  <c r="AR75" i="3"/>
  <c r="K89" i="3"/>
  <c r="L89" i="3" s="1"/>
  <c r="AK91" i="3"/>
  <c r="AL98" i="3"/>
  <c r="AV116" i="3"/>
  <c r="AV111" i="3"/>
  <c r="R126" i="5"/>
  <c r="T80" i="2"/>
  <c r="AL98" i="2"/>
  <c r="K109" i="2"/>
  <c r="L109" i="2" s="1"/>
  <c r="T111" i="2"/>
  <c r="AU121" i="2"/>
  <c r="AU131" i="2"/>
  <c r="AV147" i="2"/>
  <c r="K27" i="3"/>
  <c r="L27" i="3" s="1"/>
  <c r="AS45" i="3"/>
  <c r="AS48" i="3"/>
  <c r="AS58" i="3"/>
  <c r="AS69" i="3"/>
  <c r="AS75" i="3"/>
  <c r="K78" i="3"/>
  <c r="L78" i="3" s="1"/>
  <c r="AR79" i="3"/>
  <c r="K82" i="3"/>
  <c r="L82" i="3" s="1"/>
  <c r="AL91" i="3"/>
  <c r="K96" i="3"/>
  <c r="L96" i="3" s="1"/>
  <c r="AV107" i="3"/>
  <c r="T109" i="3"/>
  <c r="R97" i="4"/>
  <c r="T34" i="5"/>
  <c r="T30" i="5"/>
  <c r="T37" i="5"/>
  <c r="T26" i="5"/>
  <c r="T33" i="5"/>
  <c r="T29" i="5"/>
  <c r="L34" i="5"/>
  <c r="T36" i="5"/>
  <c r="T28" i="5"/>
  <c r="T35" i="5"/>
  <c r="T31" i="5"/>
  <c r="T27" i="5"/>
  <c r="L32" i="5"/>
  <c r="AS75" i="2"/>
  <c r="T84" i="2"/>
  <c r="AL91" i="2"/>
  <c r="K96" i="2"/>
  <c r="L96" i="2" s="1"/>
  <c r="T100" i="2"/>
  <c r="AU110" i="2"/>
  <c r="K113" i="2"/>
  <c r="L113" i="2" s="1"/>
  <c r="AU114" i="2"/>
  <c r="T115" i="2"/>
  <c r="AU126" i="2"/>
  <c r="K128" i="2"/>
  <c r="L128" i="2" s="1"/>
  <c r="T132" i="2"/>
  <c r="K139" i="2"/>
  <c r="L139" i="2" s="1"/>
  <c r="T141" i="2"/>
  <c r="T145" i="2"/>
  <c r="AR28" i="3"/>
  <c r="T33" i="3"/>
  <c r="K61" i="3"/>
  <c r="L61" i="3" s="1"/>
  <c r="T63" i="3"/>
  <c r="T67" i="3"/>
  <c r="AS79" i="3"/>
  <c r="AR83" i="3"/>
  <c r="AK92" i="3"/>
  <c r="AK99" i="3"/>
  <c r="K140" i="3"/>
  <c r="L140" i="3" s="1"/>
  <c r="AU137" i="3"/>
  <c r="AU144" i="3"/>
  <c r="K143" i="3"/>
  <c r="L143" i="3" s="1"/>
  <c r="AU140" i="3"/>
  <c r="K139" i="3"/>
  <c r="L139" i="3" s="1"/>
  <c r="K146" i="3"/>
  <c r="L146" i="3" s="1"/>
  <c r="AU143" i="3"/>
  <c r="K142" i="3"/>
  <c r="L142" i="3" s="1"/>
  <c r="AU139" i="3"/>
  <c r="K138" i="3"/>
  <c r="L138" i="3" s="1"/>
  <c r="AU146" i="3"/>
  <c r="AU138" i="3"/>
  <c r="K137" i="3"/>
  <c r="L137" i="3" s="1"/>
  <c r="AU145" i="3"/>
  <c r="K144" i="3"/>
  <c r="L144" i="3" s="1"/>
  <c r="AU141" i="3"/>
  <c r="K62" i="4"/>
  <c r="L62" i="4" s="1"/>
  <c r="AR59" i="4"/>
  <c r="K69" i="4"/>
  <c r="L69" i="4" s="1"/>
  <c r="K58" i="4"/>
  <c r="L58" i="4" s="1"/>
  <c r="AR66" i="4"/>
  <c r="K65" i="4"/>
  <c r="L65" i="4" s="1"/>
  <c r="AR62" i="4"/>
  <c r="K61" i="4"/>
  <c r="L61" i="4" s="1"/>
  <c r="AR69" i="4"/>
  <c r="K68" i="4"/>
  <c r="L68" i="4" s="1"/>
  <c r="AR65" i="4"/>
  <c r="K64" i="4"/>
  <c r="L64" i="4" s="1"/>
  <c r="AR61" i="4"/>
  <c r="K60" i="4"/>
  <c r="L60" i="4" s="1"/>
  <c r="AR68" i="4"/>
  <c r="AR60" i="4"/>
  <c r="K59" i="4"/>
  <c r="L59" i="4" s="1"/>
  <c r="AR67" i="4"/>
  <c r="K66" i="4"/>
  <c r="L66" i="4" s="1"/>
  <c r="AR63" i="4"/>
  <c r="R94" i="4"/>
  <c r="R122" i="5"/>
  <c r="AS79" i="2"/>
  <c r="AK92" i="2"/>
  <c r="T93" i="2"/>
  <c r="AK99" i="2"/>
  <c r="AV110" i="2"/>
  <c r="AV114" i="2"/>
  <c r="T122" i="2"/>
  <c r="K123" i="2"/>
  <c r="L123" i="2" s="1"/>
  <c r="T127" i="2"/>
  <c r="AU140" i="2"/>
  <c r="K143" i="2"/>
  <c r="L143" i="2" s="1"/>
  <c r="AU144" i="2"/>
  <c r="T26" i="3"/>
  <c r="AS28" i="3"/>
  <c r="K31" i="3"/>
  <c r="L31" i="3" s="1"/>
  <c r="AR32" i="3"/>
  <c r="K35" i="3"/>
  <c r="L35" i="3" s="1"/>
  <c r="T37" i="3"/>
  <c r="AR62" i="3"/>
  <c r="K65" i="3"/>
  <c r="L65" i="3" s="1"/>
  <c r="AR66" i="3"/>
  <c r="AS83" i="3"/>
  <c r="K90" i="3"/>
  <c r="L90" i="3" s="1"/>
  <c r="K97" i="3"/>
  <c r="L97" i="3" s="1"/>
  <c r="AL99" i="3"/>
  <c r="R147" i="3"/>
  <c r="R89" i="4"/>
  <c r="O89" i="4"/>
  <c r="P89" i="4" s="1"/>
  <c r="Q89" i="4" s="1"/>
  <c r="R98" i="4"/>
  <c r="R112" i="4"/>
  <c r="AS83" i="2"/>
  <c r="K97" i="2"/>
  <c r="L97" i="2" s="1"/>
  <c r="AL99" i="2"/>
  <c r="T108" i="2"/>
  <c r="AU129" i="2"/>
  <c r="K131" i="2"/>
  <c r="L131" i="2" s="1"/>
  <c r="AV140" i="2"/>
  <c r="AV144" i="2"/>
  <c r="K147" i="2"/>
  <c r="L147" i="2" s="1"/>
  <c r="AS32" i="3"/>
  <c r="AR36" i="3"/>
  <c r="T50" i="3"/>
  <c r="T53" i="3"/>
  <c r="AS62" i="3"/>
  <c r="AS66" i="3"/>
  <c r="K69" i="3"/>
  <c r="L69" i="3" s="1"/>
  <c r="K75" i="3"/>
  <c r="L75" i="3" s="1"/>
  <c r="AR76" i="3"/>
  <c r="AK100" i="3"/>
  <c r="O136" i="3"/>
  <c r="P136" i="3" s="1"/>
  <c r="Q136" i="3" s="1"/>
  <c r="R136" i="3"/>
  <c r="AV124" i="4"/>
  <c r="AV129" i="4"/>
  <c r="AV126" i="4"/>
  <c r="AV131" i="4"/>
  <c r="AV121" i="4"/>
  <c r="AV123" i="4"/>
  <c r="AV128" i="4"/>
  <c r="AV125" i="4"/>
  <c r="AV130" i="4"/>
  <c r="AV127" i="4"/>
  <c r="AV122" i="4"/>
  <c r="AV132" i="4"/>
  <c r="R27" i="5"/>
  <c r="O27" i="5"/>
  <c r="L36" i="5"/>
  <c r="T77" i="2"/>
  <c r="T81" i="2"/>
  <c r="T94" i="2"/>
  <c r="AK100" i="2"/>
  <c r="AU107" i="2"/>
  <c r="T112" i="2"/>
  <c r="K121" i="2"/>
  <c r="L121" i="2" s="1"/>
  <c r="AU124" i="2"/>
  <c r="T130" i="2"/>
  <c r="T138" i="2"/>
  <c r="AS36" i="3"/>
  <c r="T44" i="3"/>
  <c r="T47" i="3"/>
  <c r="AR59" i="3"/>
  <c r="T60" i="3"/>
  <c r="AS76" i="3"/>
  <c r="K79" i="3"/>
  <c r="L79" i="3" s="1"/>
  <c r="AR80" i="3"/>
  <c r="K83" i="3"/>
  <c r="L83" i="3" s="1"/>
  <c r="AK93" i="3"/>
  <c r="K98" i="3"/>
  <c r="L98" i="3" s="1"/>
  <c r="AL100" i="3"/>
  <c r="T105" i="3"/>
  <c r="R123" i="3"/>
  <c r="L29" i="5"/>
  <c r="AR53" i="5"/>
  <c r="K52" i="5"/>
  <c r="L52" i="5" s="1"/>
  <c r="AR46" i="5"/>
  <c r="AR52" i="5"/>
  <c r="AR49" i="5"/>
  <c r="AR43" i="5"/>
  <c r="K48" i="5"/>
  <c r="L48" i="5" s="1"/>
  <c r="K45" i="5"/>
  <c r="L45" i="5" s="1"/>
  <c r="K51" i="5"/>
  <c r="L51" i="5" s="1"/>
  <c r="K42" i="5"/>
  <c r="L42" i="5" s="1"/>
  <c r="AR48" i="5"/>
  <c r="AR45" i="5"/>
  <c r="AR51" i="5"/>
  <c r="AR42" i="5"/>
  <c r="K53" i="5"/>
  <c r="L53" i="5" s="1"/>
  <c r="K50" i="5"/>
  <c r="L50" i="5" s="1"/>
  <c r="AR47" i="5"/>
  <c r="AR44" i="5"/>
  <c r="AR50" i="5"/>
  <c r="K49" i="5"/>
  <c r="L49" i="5" s="1"/>
  <c r="K46" i="5"/>
  <c r="L46" i="5" s="1"/>
  <c r="K43" i="5"/>
  <c r="L43" i="5" s="1"/>
  <c r="R99" i="5"/>
  <c r="K99" i="6"/>
  <c r="L99" i="6" s="1"/>
  <c r="AK94" i="6"/>
  <c r="K91" i="6"/>
  <c r="L91" i="6" s="1"/>
  <c r="K98" i="6"/>
  <c r="L98" i="6" s="1"/>
  <c r="AK93" i="6"/>
  <c r="AK100" i="6"/>
  <c r="K97" i="6"/>
  <c r="L97" i="6" s="1"/>
  <c r="K90" i="6"/>
  <c r="L90" i="6" s="1"/>
  <c r="AK99" i="6"/>
  <c r="AK92" i="6"/>
  <c r="K96" i="6"/>
  <c r="L96" i="6" s="1"/>
  <c r="AK91" i="6"/>
  <c r="K89" i="6"/>
  <c r="L89" i="6" s="1"/>
  <c r="AK98" i="6"/>
  <c r="K95" i="6"/>
  <c r="L95" i="6" s="1"/>
  <c r="AK97" i="6"/>
  <c r="K94" i="6"/>
  <c r="L94" i="6" s="1"/>
  <c r="AK90" i="6"/>
  <c r="AK96" i="6"/>
  <c r="K100" i="6"/>
  <c r="L100" i="6" s="1"/>
  <c r="K93" i="6"/>
  <c r="L93" i="6" s="1"/>
  <c r="AK89" i="6"/>
  <c r="AK95" i="6"/>
  <c r="K92" i="6"/>
  <c r="L92" i="6" s="1"/>
  <c r="AK93" i="2"/>
  <c r="K110" i="2"/>
  <c r="L110" i="2" s="1"/>
  <c r="AU111" i="2"/>
  <c r="K114" i="2"/>
  <c r="L114" i="2" s="1"/>
  <c r="T116" i="2"/>
  <c r="K126" i="2"/>
  <c r="L126" i="2" s="1"/>
  <c r="O136" i="2"/>
  <c r="T142" i="2"/>
  <c r="K28" i="3"/>
  <c r="L28" i="3" s="1"/>
  <c r="AR29" i="3"/>
  <c r="T30" i="3"/>
  <c r="AS43" i="3"/>
  <c r="AS49" i="3"/>
  <c r="AR73" i="3"/>
  <c r="AR84" i="3"/>
  <c r="K91" i="3"/>
  <c r="L91" i="3" s="1"/>
  <c r="T111" i="3"/>
  <c r="T114" i="3"/>
  <c r="R126" i="3"/>
  <c r="R114" i="5"/>
  <c r="T125" i="2"/>
  <c r="K32" i="3"/>
  <c r="L32" i="3" s="1"/>
  <c r="AR33" i="3"/>
  <c r="K36" i="3"/>
  <c r="L36" i="3" s="1"/>
  <c r="R138" i="4"/>
  <c r="AR26" i="3"/>
  <c r="R53" i="4"/>
  <c r="T78" i="2"/>
  <c r="T109" i="2"/>
  <c r="AS26" i="3"/>
  <c r="K80" i="3"/>
  <c r="L80" i="3" s="1"/>
  <c r="R121" i="3"/>
  <c r="O121" i="3"/>
  <c r="P121" i="3" s="1"/>
  <c r="Q121" i="3" s="1"/>
  <c r="R35" i="5"/>
  <c r="L33" i="5"/>
  <c r="K47" i="5"/>
  <c r="L47" i="5" s="1"/>
  <c r="R62" i="5"/>
  <c r="R91" i="5"/>
  <c r="T125" i="3"/>
  <c r="AU132" i="3"/>
  <c r="AS29" i="4"/>
  <c r="K32" i="4"/>
  <c r="L32" i="4" s="1"/>
  <c r="AR33" i="4"/>
  <c r="K36" i="4"/>
  <c r="L36" i="4" s="1"/>
  <c r="AS46" i="4"/>
  <c r="K52" i="4"/>
  <c r="L52" i="4" s="1"/>
  <c r="T68" i="4"/>
  <c r="AS73" i="4"/>
  <c r="AS84" i="4"/>
  <c r="T89" i="4"/>
  <c r="AK94" i="4"/>
  <c r="K99" i="4"/>
  <c r="L99" i="4" s="1"/>
  <c r="AV115" i="4"/>
  <c r="AU122" i="4"/>
  <c r="AU127" i="4"/>
  <c r="K129" i="4"/>
  <c r="L129" i="4" s="1"/>
  <c r="AV141" i="4"/>
  <c r="AV145" i="4"/>
  <c r="AR26" i="5"/>
  <c r="AS33" i="5"/>
  <c r="AR37" i="5"/>
  <c r="R127" i="5"/>
  <c r="R125" i="7"/>
  <c r="AU122" i="3"/>
  <c r="AU127" i="3"/>
  <c r="K129" i="3"/>
  <c r="L129" i="3" s="1"/>
  <c r="AV132" i="3"/>
  <c r="AV141" i="3"/>
  <c r="AV145" i="3"/>
  <c r="AR26" i="4"/>
  <c r="AS33" i="4"/>
  <c r="AR37" i="4"/>
  <c r="K49" i="4"/>
  <c r="L49" i="4" s="1"/>
  <c r="AS63" i="4"/>
  <c r="AS67" i="4"/>
  <c r="K76" i="4"/>
  <c r="L76" i="4" s="1"/>
  <c r="T82" i="4"/>
  <c r="AL94" i="4"/>
  <c r="T113" i="4"/>
  <c r="K124" i="4"/>
  <c r="L124" i="4" s="1"/>
  <c r="T128" i="4"/>
  <c r="K137" i="4"/>
  <c r="L137" i="4" s="1"/>
  <c r="T139" i="4"/>
  <c r="AS26" i="5"/>
  <c r="AS37" i="5"/>
  <c r="R76" i="6"/>
  <c r="AV122" i="3"/>
  <c r="K124" i="3"/>
  <c r="L124" i="3" s="1"/>
  <c r="AV127" i="3"/>
  <c r="AS26" i="4"/>
  <c r="AS37" i="4"/>
  <c r="T42" i="4"/>
  <c r="T51" i="4"/>
  <c r="T61" i="4"/>
  <c r="AR77" i="4"/>
  <c r="K80" i="4"/>
  <c r="L80" i="4" s="1"/>
  <c r="AR81" i="4"/>
  <c r="AK95" i="4"/>
  <c r="K111" i="4"/>
  <c r="L111" i="4" s="1"/>
  <c r="AU112" i="4"/>
  <c r="K115" i="4"/>
  <c r="L115" i="4" s="1"/>
  <c r="T123" i="4"/>
  <c r="AU130" i="4"/>
  <c r="AU138" i="4"/>
  <c r="T143" i="4"/>
  <c r="AS53" i="5"/>
  <c r="R49" i="6"/>
  <c r="R47" i="7"/>
  <c r="AU130" i="3"/>
  <c r="K29" i="4"/>
  <c r="L29" i="4" s="1"/>
  <c r="T31" i="4"/>
  <c r="T35" i="4"/>
  <c r="T45" i="4"/>
  <c r="T48" i="4"/>
  <c r="AR50" i="4"/>
  <c r="AR53" i="4"/>
  <c r="T65" i="4"/>
  <c r="K73" i="4"/>
  <c r="L73" i="4" s="1"/>
  <c r="AS77" i="4"/>
  <c r="AS81" i="4"/>
  <c r="K84" i="4"/>
  <c r="L84" i="4" s="1"/>
  <c r="AK89" i="4"/>
  <c r="T90" i="4"/>
  <c r="K93" i="4"/>
  <c r="L93" i="4" s="1"/>
  <c r="AL95" i="4"/>
  <c r="T97" i="4"/>
  <c r="K100" i="4"/>
  <c r="L100" i="4" s="1"/>
  <c r="AU105" i="4"/>
  <c r="T106" i="4"/>
  <c r="AV112" i="4"/>
  <c r="AU116" i="4"/>
  <c r="K132" i="4"/>
  <c r="L132" i="4" s="1"/>
  <c r="T136" i="4"/>
  <c r="AV138" i="4"/>
  <c r="K141" i="4"/>
  <c r="L141" i="4" s="1"/>
  <c r="AU142" i="4"/>
  <c r="K145" i="4"/>
  <c r="L145" i="4" s="1"/>
  <c r="T147" i="4"/>
  <c r="AS50" i="5"/>
  <c r="T34" i="6"/>
  <c r="T30" i="6"/>
  <c r="T37" i="6"/>
  <c r="T26" i="6"/>
  <c r="T33" i="6"/>
  <c r="T29" i="6"/>
  <c r="T36" i="6"/>
  <c r="T32" i="6"/>
  <c r="T28" i="6"/>
  <c r="T35" i="6"/>
  <c r="T31" i="6"/>
  <c r="R42" i="6"/>
  <c r="O42" i="6"/>
  <c r="P42" i="6" s="1"/>
  <c r="Q42" i="6" s="1"/>
  <c r="R122" i="6"/>
  <c r="R116" i="7"/>
  <c r="K122" i="3"/>
  <c r="L122" i="3" s="1"/>
  <c r="AU125" i="3"/>
  <c r="K127" i="3"/>
  <c r="L127" i="3" s="1"/>
  <c r="AV142" i="3"/>
  <c r="K26" i="4"/>
  <c r="L26" i="4" s="1"/>
  <c r="AS30" i="4"/>
  <c r="AS34" i="4"/>
  <c r="K37" i="4"/>
  <c r="L37" i="4" s="1"/>
  <c r="AS44" i="4"/>
  <c r="AS47" i="4"/>
  <c r="AS64" i="4"/>
  <c r="AS74" i="4"/>
  <c r="K77" i="4"/>
  <c r="L77" i="4" s="1"/>
  <c r="T79" i="4"/>
  <c r="AL96" i="4"/>
  <c r="T98" i="4"/>
  <c r="K108" i="4"/>
  <c r="L108" i="4" s="1"/>
  <c r="T110" i="4"/>
  <c r="T114" i="4"/>
  <c r="T126" i="4"/>
  <c r="AV146" i="4"/>
  <c r="T64" i="5"/>
  <c r="T67" i="5"/>
  <c r="T63" i="5"/>
  <c r="T59" i="5"/>
  <c r="T66" i="5"/>
  <c r="T62" i="5"/>
  <c r="T65" i="5"/>
  <c r="T61" i="5"/>
  <c r="L66" i="5"/>
  <c r="R140" i="5"/>
  <c r="AU128" i="3"/>
  <c r="K130" i="3"/>
  <c r="L130" i="3" s="1"/>
  <c r="AS27" i="4"/>
  <c r="K30" i="4"/>
  <c r="L30" i="4" s="1"/>
  <c r="T32" i="4"/>
  <c r="K44" i="4"/>
  <c r="L44" i="4" s="1"/>
  <c r="K47" i="4"/>
  <c r="L47" i="4" s="1"/>
  <c r="T62" i="4"/>
  <c r="T66" i="4"/>
  <c r="AS78" i="4"/>
  <c r="AS82" i="4"/>
  <c r="AL90" i="4"/>
  <c r="AL97" i="4"/>
  <c r="K105" i="4"/>
  <c r="L105" i="4" s="1"/>
  <c r="AV109" i="4"/>
  <c r="AV113" i="4"/>
  <c r="K116" i="4"/>
  <c r="L116" i="4" s="1"/>
  <c r="AU123" i="4"/>
  <c r="K125" i="4"/>
  <c r="L125" i="4" s="1"/>
  <c r="T129" i="4"/>
  <c r="AV139" i="4"/>
  <c r="K142" i="4"/>
  <c r="L142" i="4" s="1"/>
  <c r="AU143" i="4"/>
  <c r="K146" i="4"/>
  <c r="L146" i="4" s="1"/>
  <c r="AU123" i="3"/>
  <c r="K125" i="3"/>
  <c r="L125" i="3" s="1"/>
  <c r="AV128" i="3"/>
  <c r="AV139" i="3"/>
  <c r="AR31" i="4"/>
  <c r="K34" i="4"/>
  <c r="L34" i="4" s="1"/>
  <c r="AR35" i="4"/>
  <c r="T36" i="4"/>
  <c r="T43" i="4"/>
  <c r="T49" i="4"/>
  <c r="AR51" i="4"/>
  <c r="T52" i="4"/>
  <c r="AS61" i="4"/>
  <c r="K74" i="4"/>
  <c r="L74" i="4" s="1"/>
  <c r="T76" i="4"/>
  <c r="K95" i="4"/>
  <c r="L95" i="4" s="1"/>
  <c r="AK98" i="4"/>
  <c r="T99" i="4"/>
  <c r="T124" i="4"/>
  <c r="AU136" i="4"/>
  <c r="AV143" i="4"/>
  <c r="AU147" i="4"/>
  <c r="AS31" i="5"/>
  <c r="AS35" i="5"/>
  <c r="AS51" i="5"/>
  <c r="R130" i="6"/>
  <c r="R30" i="7"/>
  <c r="AK97" i="7"/>
  <c r="K94" i="7"/>
  <c r="L94" i="7" s="1"/>
  <c r="AK90" i="7"/>
  <c r="AK96" i="7"/>
  <c r="K100" i="7"/>
  <c r="L100" i="7" s="1"/>
  <c r="K93" i="7"/>
  <c r="L93" i="7" s="1"/>
  <c r="AK89" i="7"/>
  <c r="AK95" i="7"/>
  <c r="K92" i="7"/>
  <c r="L92" i="7" s="1"/>
  <c r="K99" i="7"/>
  <c r="L99" i="7" s="1"/>
  <c r="AK94" i="7"/>
  <c r="K91" i="7"/>
  <c r="L91" i="7" s="1"/>
  <c r="K98" i="7"/>
  <c r="L98" i="7" s="1"/>
  <c r="AK93" i="7"/>
  <c r="AK100" i="7"/>
  <c r="K97" i="7"/>
  <c r="L97" i="7" s="1"/>
  <c r="K90" i="7"/>
  <c r="L90" i="7" s="1"/>
  <c r="AK99" i="7"/>
  <c r="AK92" i="7"/>
  <c r="K96" i="7"/>
  <c r="L96" i="7" s="1"/>
  <c r="AK91" i="7"/>
  <c r="K89" i="7"/>
  <c r="L89" i="7" s="1"/>
  <c r="K95" i="7"/>
  <c r="L95" i="7" s="1"/>
  <c r="AK98" i="7"/>
  <c r="AU121" i="4"/>
  <c r="AU131" i="4"/>
  <c r="R131" i="7"/>
  <c r="AU121" i="3"/>
  <c r="AU131" i="3"/>
  <c r="K27" i="4"/>
  <c r="L27" i="4" s="1"/>
  <c r="T29" i="4"/>
  <c r="AS48" i="4"/>
  <c r="K78" i="4"/>
  <c r="L78" i="4" s="1"/>
  <c r="AR79" i="4"/>
  <c r="K82" i="4"/>
  <c r="L82" i="4" s="1"/>
  <c r="AL91" i="4"/>
  <c r="K96" i="4"/>
  <c r="L96" i="4" s="1"/>
  <c r="T100" i="4"/>
  <c r="AU110" i="4"/>
  <c r="K113" i="4"/>
  <c r="L113" i="4" s="1"/>
  <c r="AU114" i="4"/>
  <c r="T115" i="4"/>
  <c r="AU126" i="4"/>
  <c r="K128" i="4"/>
  <c r="L128" i="4" s="1"/>
  <c r="T132" i="4"/>
  <c r="K139" i="4"/>
  <c r="L139" i="4" s="1"/>
  <c r="T145" i="4"/>
  <c r="R69" i="5"/>
  <c r="O121" i="5"/>
  <c r="R121" i="5"/>
  <c r="K36" i="6"/>
  <c r="L36" i="6" s="1"/>
  <c r="AR33" i="6"/>
  <c r="K32" i="6"/>
  <c r="L32" i="6" s="1"/>
  <c r="AR29" i="6"/>
  <c r="K28" i="6"/>
  <c r="L28" i="6" s="1"/>
  <c r="AR36" i="6"/>
  <c r="K35" i="6"/>
  <c r="L35" i="6" s="1"/>
  <c r="AR32" i="6"/>
  <c r="K31" i="6"/>
  <c r="L31" i="6" s="1"/>
  <c r="AR28" i="6"/>
  <c r="K27" i="6"/>
  <c r="L27" i="6" s="1"/>
  <c r="AR35" i="6"/>
  <c r="K34" i="6"/>
  <c r="L34" i="6" s="1"/>
  <c r="AR31" i="6"/>
  <c r="K30" i="6"/>
  <c r="L30" i="6" s="1"/>
  <c r="AR27" i="6"/>
  <c r="AR34" i="6"/>
  <c r="K33" i="6"/>
  <c r="L33" i="6" s="1"/>
  <c r="AR30" i="6"/>
  <c r="K29" i="6"/>
  <c r="L29" i="6" s="1"/>
  <c r="R46" i="6"/>
  <c r="R77" i="6"/>
  <c r="AV121" i="3"/>
  <c r="AU126" i="3"/>
  <c r="K128" i="3"/>
  <c r="L128" i="3" s="1"/>
  <c r="AV131" i="3"/>
  <c r="AR28" i="4"/>
  <c r="T33" i="4"/>
  <c r="K42" i="4"/>
  <c r="L42" i="4" s="1"/>
  <c r="K51" i="4"/>
  <c r="L51" i="4" s="1"/>
  <c r="T63" i="4"/>
  <c r="T67" i="4"/>
  <c r="AS79" i="4"/>
  <c r="AR83" i="4"/>
  <c r="AK92" i="4"/>
  <c r="AK99" i="4"/>
  <c r="AV110" i="4"/>
  <c r="AV114" i="4"/>
  <c r="T122" i="4"/>
  <c r="K123" i="4"/>
  <c r="L123" i="4" s="1"/>
  <c r="T127" i="4"/>
  <c r="AU140" i="4"/>
  <c r="K143" i="4"/>
  <c r="L143" i="4" s="1"/>
  <c r="AU144" i="4"/>
  <c r="AS28" i="5"/>
  <c r="K31" i="5"/>
  <c r="L31" i="5" s="1"/>
  <c r="AR32" i="5"/>
  <c r="L63" i="5"/>
  <c r="K37" i="6"/>
  <c r="L37" i="6" s="1"/>
  <c r="R105" i="6"/>
  <c r="O105" i="6"/>
  <c r="P105" i="6" s="1"/>
  <c r="Q105" i="6" s="1"/>
  <c r="S105" i="6" s="1"/>
  <c r="U105" i="6" s="1"/>
  <c r="AT105" i="6" s="1"/>
  <c r="R146" i="6"/>
  <c r="AR32" i="4"/>
  <c r="K35" i="4"/>
  <c r="L35" i="4" s="1"/>
  <c r="T37" i="4"/>
  <c r="K48" i="4"/>
  <c r="L48" i="4" s="1"/>
  <c r="AS83" i="4"/>
  <c r="K90" i="4"/>
  <c r="L90" i="4" s="1"/>
  <c r="AL92" i="4"/>
  <c r="AL99" i="4"/>
  <c r="K106" i="4"/>
  <c r="L106" i="4" s="1"/>
  <c r="T108" i="4"/>
  <c r="AU129" i="4"/>
  <c r="K131" i="4"/>
  <c r="L131" i="4" s="1"/>
  <c r="K136" i="4"/>
  <c r="L136" i="4" s="1"/>
  <c r="AV140" i="4"/>
  <c r="K147" i="4"/>
  <c r="L147" i="4" s="1"/>
  <c r="AS32" i="5"/>
  <c r="L67" i="5"/>
  <c r="T69" i="5"/>
  <c r="K121" i="4"/>
  <c r="L121" i="4" s="1"/>
  <c r="AU124" i="4"/>
  <c r="AS36" i="5"/>
  <c r="R26" i="6"/>
  <c r="O26" i="6"/>
  <c r="P26" i="6" s="1"/>
  <c r="Q26" i="6" s="1"/>
  <c r="S26" i="6" s="1"/>
  <c r="U26" i="6" s="1"/>
  <c r="R52" i="6"/>
  <c r="AU124" i="3"/>
  <c r="T44" i="4"/>
  <c r="AR49" i="4"/>
  <c r="AR52" i="4"/>
  <c r="T60" i="4"/>
  <c r="K79" i="4"/>
  <c r="L79" i="4" s="1"/>
  <c r="AR80" i="4"/>
  <c r="K83" i="4"/>
  <c r="L83" i="4" s="1"/>
  <c r="AL100" i="4"/>
  <c r="K110" i="4"/>
  <c r="L110" i="4" s="1"/>
  <c r="AU111" i="4"/>
  <c r="K114" i="4"/>
  <c r="L114" i="4" s="1"/>
  <c r="K126" i="4"/>
  <c r="L126" i="4" s="1"/>
  <c r="K140" i="4"/>
  <c r="L140" i="4" s="1"/>
  <c r="AS52" i="5"/>
  <c r="R89" i="5"/>
  <c r="O89" i="5"/>
  <c r="P89" i="5" s="1"/>
  <c r="Q89" i="5" s="1"/>
  <c r="AR37" i="6"/>
  <c r="R43" i="6"/>
  <c r="O43" i="6"/>
  <c r="P43" i="6" s="1"/>
  <c r="Q43" i="6" s="1"/>
  <c r="S43" i="6" s="1"/>
  <c r="U43" i="6" s="1"/>
  <c r="AQ43" i="6" s="1"/>
  <c r="AU43" i="6" s="1"/>
  <c r="R127" i="6"/>
  <c r="K28" i="4"/>
  <c r="L28" i="4" s="1"/>
  <c r="T30" i="4"/>
  <c r="AS49" i="4"/>
  <c r="AR73" i="4"/>
  <c r="AU141" i="4"/>
  <c r="K144" i="4"/>
  <c r="L144" i="4" s="1"/>
  <c r="R129" i="5"/>
  <c r="AQ26" i="6"/>
  <c r="AU26" i="6" s="1"/>
  <c r="AS63" i="5"/>
  <c r="AS67" i="5"/>
  <c r="K76" i="5"/>
  <c r="L76" i="5" s="1"/>
  <c r="T78" i="5"/>
  <c r="T82" i="5"/>
  <c r="K92" i="5"/>
  <c r="L92" i="5" s="1"/>
  <c r="AL94" i="5"/>
  <c r="T96" i="5"/>
  <c r="K107" i="5"/>
  <c r="L107" i="5" s="1"/>
  <c r="AU108" i="5"/>
  <c r="T109" i="5"/>
  <c r="T113" i="5"/>
  <c r="K124" i="5"/>
  <c r="L124" i="5" s="1"/>
  <c r="AV127" i="5"/>
  <c r="T128" i="5"/>
  <c r="K137" i="5"/>
  <c r="L137" i="5" s="1"/>
  <c r="T139" i="5"/>
  <c r="AS37" i="6"/>
  <c r="T51" i="6"/>
  <c r="K59" i="6"/>
  <c r="L59" i="6" s="1"/>
  <c r="T61" i="6"/>
  <c r="AR77" i="6"/>
  <c r="K80" i="6"/>
  <c r="L80" i="6" s="1"/>
  <c r="AR81" i="6"/>
  <c r="T43" i="7"/>
  <c r="L45" i="7"/>
  <c r="R65" i="7"/>
  <c r="R105" i="7"/>
  <c r="O105" i="7"/>
  <c r="P105" i="7" s="1"/>
  <c r="Q105" i="7" s="1"/>
  <c r="S105" i="7" s="1"/>
  <c r="K146" i="7"/>
  <c r="L146" i="7" s="1"/>
  <c r="AU143" i="7"/>
  <c r="K142" i="7"/>
  <c r="L142" i="7" s="1"/>
  <c r="AU139" i="7"/>
  <c r="K138" i="7"/>
  <c r="L138" i="7" s="1"/>
  <c r="AU146" i="7"/>
  <c r="K145" i="7"/>
  <c r="L145" i="7" s="1"/>
  <c r="AU142" i="7"/>
  <c r="K141" i="7"/>
  <c r="L141" i="7" s="1"/>
  <c r="AU138" i="7"/>
  <c r="K137" i="7"/>
  <c r="L137" i="7" s="1"/>
  <c r="AU145" i="7"/>
  <c r="K144" i="7"/>
  <c r="L144" i="7" s="1"/>
  <c r="AU141" i="7"/>
  <c r="K140" i="7"/>
  <c r="L140" i="7" s="1"/>
  <c r="AU137" i="7"/>
  <c r="K147" i="7"/>
  <c r="L147" i="7" s="1"/>
  <c r="K136" i="7"/>
  <c r="L136" i="7" s="1"/>
  <c r="AU144" i="7"/>
  <c r="K143" i="7"/>
  <c r="L143" i="7" s="1"/>
  <c r="AU140" i="7"/>
  <c r="K139" i="7"/>
  <c r="L139" i="7" s="1"/>
  <c r="K59" i="5"/>
  <c r="L59" i="5" s="1"/>
  <c r="AR77" i="5"/>
  <c r="K80" i="5"/>
  <c r="L80" i="5" s="1"/>
  <c r="AR81" i="5"/>
  <c r="AK95" i="5"/>
  <c r="AV108" i="5"/>
  <c r="K111" i="5"/>
  <c r="L111" i="5" s="1"/>
  <c r="AU112" i="5"/>
  <c r="K115" i="5"/>
  <c r="L115" i="5" s="1"/>
  <c r="T123" i="5"/>
  <c r="AU130" i="5"/>
  <c r="AU138" i="5"/>
  <c r="T143" i="5"/>
  <c r="T45" i="6"/>
  <c r="T48" i="6"/>
  <c r="AR50" i="6"/>
  <c r="AR53" i="6"/>
  <c r="T65" i="6"/>
  <c r="K73" i="6"/>
  <c r="L73" i="6" s="1"/>
  <c r="AS81" i="6"/>
  <c r="K84" i="6"/>
  <c r="L84" i="6" s="1"/>
  <c r="T97" i="6"/>
  <c r="AU113" i="6"/>
  <c r="K112" i="6"/>
  <c r="L112" i="6" s="1"/>
  <c r="AU109" i="6"/>
  <c r="AU116" i="6"/>
  <c r="K115" i="6"/>
  <c r="L115" i="6" s="1"/>
  <c r="AU112" i="6"/>
  <c r="K111" i="6"/>
  <c r="L111" i="6" s="1"/>
  <c r="AU108" i="6"/>
  <c r="K107" i="6"/>
  <c r="L107" i="6" s="1"/>
  <c r="AU115" i="6"/>
  <c r="K114" i="6"/>
  <c r="L114" i="6" s="1"/>
  <c r="AU111" i="6"/>
  <c r="K110" i="6"/>
  <c r="L110" i="6" s="1"/>
  <c r="AU107" i="6"/>
  <c r="AU114" i="6"/>
  <c r="K113" i="6"/>
  <c r="L113" i="6" s="1"/>
  <c r="AU110" i="6"/>
  <c r="K109" i="6"/>
  <c r="L109" i="6" s="1"/>
  <c r="AU106" i="6"/>
  <c r="AU105" i="6"/>
  <c r="AX105" i="6" s="1"/>
  <c r="R74" i="7"/>
  <c r="AR60" i="5"/>
  <c r="K73" i="5"/>
  <c r="L73" i="5" s="1"/>
  <c r="AS77" i="5"/>
  <c r="AS81" i="5"/>
  <c r="K84" i="5"/>
  <c r="L84" i="5" s="1"/>
  <c r="AK89" i="5"/>
  <c r="T90" i="5"/>
  <c r="K93" i="5"/>
  <c r="L93" i="5" s="1"/>
  <c r="AL95" i="5"/>
  <c r="T97" i="5"/>
  <c r="K100" i="5"/>
  <c r="L100" i="5" s="1"/>
  <c r="AU105" i="5"/>
  <c r="T106" i="5"/>
  <c r="AV112" i="5"/>
  <c r="AU116" i="5"/>
  <c r="AV130" i="5"/>
  <c r="K132" i="5"/>
  <c r="L132" i="5" s="1"/>
  <c r="AV138" i="5"/>
  <c r="K141" i="5"/>
  <c r="L141" i="5" s="1"/>
  <c r="AU142" i="5"/>
  <c r="K145" i="5"/>
  <c r="L145" i="5" s="1"/>
  <c r="T147" i="5"/>
  <c r="AR44" i="6"/>
  <c r="AR47" i="6"/>
  <c r="AS50" i="6"/>
  <c r="AS53" i="6"/>
  <c r="T58" i="6"/>
  <c r="AS60" i="6"/>
  <c r="K63" i="6"/>
  <c r="L63" i="6" s="1"/>
  <c r="AR64" i="6"/>
  <c r="K67" i="6"/>
  <c r="L67" i="6" s="1"/>
  <c r="T69" i="6"/>
  <c r="AR74" i="6"/>
  <c r="T75" i="6"/>
  <c r="L53" i="7"/>
  <c r="AU147" i="7"/>
  <c r="AS59" i="8"/>
  <c r="AS66" i="8"/>
  <c r="AS62" i="8"/>
  <c r="AS65" i="8"/>
  <c r="AS68" i="8"/>
  <c r="AS64" i="8"/>
  <c r="AS60" i="8"/>
  <c r="AS69" i="8"/>
  <c r="AS58" i="8"/>
  <c r="AS63" i="8"/>
  <c r="AS67" i="8"/>
  <c r="AS64" i="5"/>
  <c r="AR68" i="5"/>
  <c r="AS74" i="5"/>
  <c r="K77" i="5"/>
  <c r="L77" i="5" s="1"/>
  <c r="T79" i="5"/>
  <c r="AL96" i="5"/>
  <c r="T98" i="5"/>
  <c r="K108" i="5"/>
  <c r="L108" i="5" s="1"/>
  <c r="T110" i="5"/>
  <c r="T114" i="5"/>
  <c r="AV125" i="5"/>
  <c r="T126" i="5"/>
  <c r="AV146" i="5"/>
  <c r="K50" i="6"/>
  <c r="L50" i="6" s="1"/>
  <c r="K53" i="6"/>
  <c r="L53" i="6" s="1"/>
  <c r="AS68" i="6"/>
  <c r="AR78" i="6"/>
  <c r="K81" i="6"/>
  <c r="L81" i="6" s="1"/>
  <c r="AR82" i="6"/>
  <c r="T83" i="6"/>
  <c r="T91" i="6"/>
  <c r="L34" i="7"/>
  <c r="R122" i="7"/>
  <c r="AS46" i="8"/>
  <c r="AS52" i="8"/>
  <c r="AS49" i="8"/>
  <c r="AS43" i="8"/>
  <c r="AS51" i="8"/>
  <c r="AS42" i="8"/>
  <c r="AS47" i="8"/>
  <c r="AS44" i="8"/>
  <c r="AS53" i="8"/>
  <c r="AS50" i="8"/>
  <c r="AS48" i="8"/>
  <c r="AS68" i="5"/>
  <c r="AR78" i="5"/>
  <c r="K81" i="5"/>
  <c r="L81" i="5" s="1"/>
  <c r="AR82" i="5"/>
  <c r="T83" i="5"/>
  <c r="AK90" i="5"/>
  <c r="T91" i="5"/>
  <c r="K94" i="5"/>
  <c r="L94" i="5" s="1"/>
  <c r="AK97" i="5"/>
  <c r="AU109" i="5"/>
  <c r="K112" i="5"/>
  <c r="L112" i="5" s="1"/>
  <c r="AU113" i="5"/>
  <c r="AU128" i="5"/>
  <c r="K130" i="5"/>
  <c r="L130" i="5" s="1"/>
  <c r="K138" i="5"/>
  <c r="L138" i="5" s="1"/>
  <c r="AU139" i="5"/>
  <c r="T140" i="5"/>
  <c r="T144" i="5"/>
  <c r="K44" i="6"/>
  <c r="L44" i="6" s="1"/>
  <c r="K47" i="6"/>
  <c r="L47" i="6" s="1"/>
  <c r="K60" i="6"/>
  <c r="L60" i="6" s="1"/>
  <c r="AR61" i="6"/>
  <c r="T62" i="6"/>
  <c r="T66" i="6"/>
  <c r="AS78" i="6"/>
  <c r="AS82" i="6"/>
  <c r="AL97" i="6"/>
  <c r="T113" i="6"/>
  <c r="T109" i="6"/>
  <c r="T116" i="6"/>
  <c r="T112" i="6"/>
  <c r="T108" i="6"/>
  <c r="T115" i="6"/>
  <c r="T111" i="6"/>
  <c r="T107" i="6"/>
  <c r="K108" i="6"/>
  <c r="L108" i="6" s="1"/>
  <c r="R142" i="6"/>
  <c r="R100" i="8"/>
  <c r="R139" i="8"/>
  <c r="R73" i="9"/>
  <c r="O73" i="9"/>
  <c r="P73" i="9" s="1"/>
  <c r="Q73" i="9" s="1"/>
  <c r="K60" i="5"/>
  <c r="L60" i="5" s="1"/>
  <c r="AR61" i="5"/>
  <c r="AS78" i="5"/>
  <c r="AS82" i="5"/>
  <c r="AL90" i="5"/>
  <c r="AL97" i="5"/>
  <c r="K105" i="5"/>
  <c r="L105" i="5" s="1"/>
  <c r="AV109" i="5"/>
  <c r="AV113" i="5"/>
  <c r="K116" i="5"/>
  <c r="L116" i="5" s="1"/>
  <c r="AU123" i="5"/>
  <c r="K125" i="5"/>
  <c r="L125" i="5" s="1"/>
  <c r="AV128" i="5"/>
  <c r="T129" i="5"/>
  <c r="AV139" i="5"/>
  <c r="K142" i="5"/>
  <c r="L142" i="5" s="1"/>
  <c r="AU143" i="5"/>
  <c r="K146" i="5"/>
  <c r="L146" i="5" s="1"/>
  <c r="AR42" i="6"/>
  <c r="T43" i="6"/>
  <c r="T49" i="6"/>
  <c r="AR51" i="6"/>
  <c r="T52" i="6"/>
  <c r="AS61" i="6"/>
  <c r="K64" i="6"/>
  <c r="L64" i="6" s="1"/>
  <c r="AR65" i="6"/>
  <c r="K68" i="6"/>
  <c r="L68" i="6" s="1"/>
  <c r="K74" i="6"/>
  <c r="L74" i="6" s="1"/>
  <c r="T76" i="6"/>
  <c r="T92" i="6"/>
  <c r="T99" i="6"/>
  <c r="L26" i="7"/>
  <c r="AS82" i="7"/>
  <c r="AS78" i="7"/>
  <c r="AS81" i="7"/>
  <c r="AS77" i="7"/>
  <c r="AS84" i="7"/>
  <c r="AS73" i="7"/>
  <c r="AS80" i="7"/>
  <c r="AS76" i="7"/>
  <c r="AS83" i="7"/>
  <c r="AS79" i="7"/>
  <c r="AS75" i="7"/>
  <c r="R81" i="7"/>
  <c r="R108" i="7"/>
  <c r="AR53" i="8"/>
  <c r="AR50" i="8"/>
  <c r="K52" i="8"/>
  <c r="L52" i="8" s="1"/>
  <c r="AR46" i="8"/>
  <c r="AR52" i="8"/>
  <c r="AR49" i="8"/>
  <c r="AR43" i="8"/>
  <c r="K48" i="8"/>
  <c r="L48" i="8" s="1"/>
  <c r="K45" i="8"/>
  <c r="L45" i="8" s="1"/>
  <c r="K51" i="8"/>
  <c r="L51" i="8" s="1"/>
  <c r="AR48" i="8"/>
  <c r="AR45" i="8"/>
  <c r="K47" i="8"/>
  <c r="L47" i="8" s="1"/>
  <c r="K53" i="8"/>
  <c r="L53" i="8" s="1"/>
  <c r="K50" i="8"/>
  <c r="L50" i="8" s="1"/>
  <c r="AR47" i="8"/>
  <c r="AR44" i="8"/>
  <c r="K49" i="8"/>
  <c r="L49" i="8" s="1"/>
  <c r="K44" i="8"/>
  <c r="L44" i="8" s="1"/>
  <c r="AR51" i="8"/>
  <c r="K46" i="8"/>
  <c r="L46" i="8" s="1"/>
  <c r="K43" i="8"/>
  <c r="L43" i="8" s="1"/>
  <c r="AS61" i="5"/>
  <c r="K64" i="5"/>
  <c r="L64" i="5" s="1"/>
  <c r="AR65" i="5"/>
  <c r="K68" i="5"/>
  <c r="L68" i="5" s="1"/>
  <c r="K74" i="5"/>
  <c r="L74" i="5" s="1"/>
  <c r="T76" i="5"/>
  <c r="T92" i="5"/>
  <c r="K95" i="5"/>
  <c r="L95" i="5" s="1"/>
  <c r="AK98" i="5"/>
  <c r="T99" i="5"/>
  <c r="AU106" i="5"/>
  <c r="T107" i="5"/>
  <c r="AV123" i="5"/>
  <c r="T124" i="5"/>
  <c r="AU136" i="5"/>
  <c r="T137" i="5"/>
  <c r="AV143" i="5"/>
  <c r="AU147" i="5"/>
  <c r="AS31" i="6"/>
  <c r="AS35" i="6"/>
  <c r="AR45" i="6"/>
  <c r="T46" i="6"/>
  <c r="AR48" i="6"/>
  <c r="AS51" i="6"/>
  <c r="AR58" i="6"/>
  <c r="AS65" i="6"/>
  <c r="AR69" i="6"/>
  <c r="AR75" i="6"/>
  <c r="T80" i="6"/>
  <c r="AL98" i="6"/>
  <c r="R68" i="7"/>
  <c r="R106" i="7"/>
  <c r="O106" i="7"/>
  <c r="P106" i="7" s="1"/>
  <c r="Q106" i="7" s="1"/>
  <c r="S106" i="7" s="1"/>
  <c r="U106" i="7" s="1"/>
  <c r="AT106" i="7" s="1"/>
  <c r="O26" i="8"/>
  <c r="P26" i="8" s="1"/>
  <c r="Q26" i="8" s="1"/>
  <c r="S26" i="8" s="1"/>
  <c r="R26" i="8"/>
  <c r="AR58" i="5"/>
  <c r="AU58" i="5" s="1"/>
  <c r="AS65" i="5"/>
  <c r="AR69" i="5"/>
  <c r="AR75" i="5"/>
  <c r="T80" i="5"/>
  <c r="AK91" i="5"/>
  <c r="AL98" i="5"/>
  <c r="K109" i="5"/>
  <c r="L109" i="5" s="1"/>
  <c r="T111" i="5"/>
  <c r="AU121" i="5"/>
  <c r="AU131" i="5"/>
  <c r="AV147" i="5"/>
  <c r="AS45" i="6"/>
  <c r="AS48" i="6"/>
  <c r="AS69" i="6"/>
  <c r="T73" i="6"/>
  <c r="AS75" i="6"/>
  <c r="K78" i="6"/>
  <c r="L78" i="6" s="1"/>
  <c r="AR79" i="6"/>
  <c r="K82" i="6"/>
  <c r="L82" i="6" s="1"/>
  <c r="T84" i="6"/>
  <c r="AL91" i="6"/>
  <c r="T100" i="6"/>
  <c r="T110" i="6"/>
  <c r="T26" i="7"/>
  <c r="R77" i="7"/>
  <c r="R121" i="7"/>
  <c r="O121" i="7"/>
  <c r="P121" i="7" s="1"/>
  <c r="Q121" i="7" s="1"/>
  <c r="S121" i="7" s="1"/>
  <c r="R42" i="8"/>
  <c r="O42" i="8"/>
  <c r="P42" i="8" s="1"/>
  <c r="Q42" i="8" s="1"/>
  <c r="S42" i="8" s="1"/>
  <c r="T73" i="5"/>
  <c r="AS75" i="5"/>
  <c r="K78" i="5"/>
  <c r="L78" i="5" s="1"/>
  <c r="AR79" i="5"/>
  <c r="K82" i="5"/>
  <c r="L82" i="5" s="1"/>
  <c r="T84" i="5"/>
  <c r="AL91" i="5"/>
  <c r="K96" i="5"/>
  <c r="L96" i="5" s="1"/>
  <c r="T100" i="5"/>
  <c r="AU110" i="5"/>
  <c r="K113" i="5"/>
  <c r="L113" i="5" s="1"/>
  <c r="AU114" i="5"/>
  <c r="T115" i="5"/>
  <c r="AU126" i="5"/>
  <c r="K128" i="5"/>
  <c r="L128" i="5" s="1"/>
  <c r="AV131" i="5"/>
  <c r="T132" i="5"/>
  <c r="K139" i="5"/>
  <c r="L139" i="5" s="1"/>
  <c r="T141" i="5"/>
  <c r="T145" i="5"/>
  <c r="K51" i="6"/>
  <c r="L51" i="6" s="1"/>
  <c r="K61" i="6"/>
  <c r="L61" i="6" s="1"/>
  <c r="T63" i="6"/>
  <c r="T67" i="6"/>
  <c r="AS79" i="6"/>
  <c r="AR83" i="6"/>
  <c r="T93" i="6"/>
  <c r="L37" i="7"/>
  <c r="L48" i="7"/>
  <c r="K61" i="5"/>
  <c r="L61" i="5" s="1"/>
  <c r="AS79" i="5"/>
  <c r="AR83" i="5"/>
  <c r="AK92" i="5"/>
  <c r="T93" i="5"/>
  <c r="AK99" i="5"/>
  <c r="AV110" i="5"/>
  <c r="AV114" i="5"/>
  <c r="T122" i="5"/>
  <c r="K123" i="5"/>
  <c r="L123" i="5" s="1"/>
  <c r="T127" i="5"/>
  <c r="AU140" i="5"/>
  <c r="K143" i="5"/>
  <c r="L143" i="5" s="1"/>
  <c r="AU144" i="5"/>
  <c r="AS28" i="6"/>
  <c r="K45" i="6"/>
  <c r="L45" i="6" s="1"/>
  <c r="K48" i="6"/>
  <c r="L48" i="6" s="1"/>
  <c r="AR62" i="6"/>
  <c r="K65" i="6"/>
  <c r="L65" i="6" s="1"/>
  <c r="AR66" i="6"/>
  <c r="AS83" i="6"/>
  <c r="K106" i="6"/>
  <c r="L106" i="6" s="1"/>
  <c r="T114" i="6"/>
  <c r="T48" i="7"/>
  <c r="T45" i="7"/>
  <c r="T51" i="7"/>
  <c r="T42" i="7"/>
  <c r="T47" i="7"/>
  <c r="T44" i="7"/>
  <c r="T53" i="7"/>
  <c r="T50" i="7"/>
  <c r="T46" i="7"/>
  <c r="L50" i="7"/>
  <c r="R64" i="7"/>
  <c r="R76" i="8"/>
  <c r="AR62" i="5"/>
  <c r="K65" i="5"/>
  <c r="L65" i="5" s="1"/>
  <c r="AR66" i="5"/>
  <c r="AS83" i="5"/>
  <c r="K90" i="5"/>
  <c r="L90" i="5" s="1"/>
  <c r="AL92" i="5"/>
  <c r="K97" i="5"/>
  <c r="L97" i="5" s="1"/>
  <c r="AL99" i="5"/>
  <c r="K106" i="5"/>
  <c r="L106" i="5" s="1"/>
  <c r="AU129" i="5"/>
  <c r="K131" i="5"/>
  <c r="L131" i="5" s="1"/>
  <c r="K136" i="5"/>
  <c r="L136" i="5" s="1"/>
  <c r="AV140" i="5"/>
  <c r="K147" i="5"/>
  <c r="L147" i="5" s="1"/>
  <c r="AS32" i="6"/>
  <c r="T50" i="6"/>
  <c r="K58" i="6"/>
  <c r="L58" i="6" s="1"/>
  <c r="AS62" i="6"/>
  <c r="K69" i="6"/>
  <c r="L69" i="6" s="1"/>
  <c r="K75" i="6"/>
  <c r="L75" i="6" s="1"/>
  <c r="AR76" i="6"/>
  <c r="T77" i="6"/>
  <c r="K116" i="6"/>
  <c r="L116" i="6" s="1"/>
  <c r="L35" i="7"/>
  <c r="T52" i="7"/>
  <c r="K79" i="6"/>
  <c r="L79" i="6" s="1"/>
  <c r="AR80" i="6"/>
  <c r="K83" i="6"/>
  <c r="L83" i="6" s="1"/>
  <c r="R123" i="6"/>
  <c r="R143" i="6"/>
  <c r="AR73" i="6"/>
  <c r="T32" i="7"/>
  <c r="T28" i="7"/>
  <c r="T35" i="7"/>
  <c r="T31" i="7"/>
  <c r="T27" i="7"/>
  <c r="T34" i="7"/>
  <c r="T30" i="7"/>
  <c r="T33" i="7"/>
  <c r="T29" i="7"/>
  <c r="L31" i="7"/>
  <c r="R30" i="8"/>
  <c r="AR73" i="5"/>
  <c r="AU141" i="5"/>
  <c r="K144" i="5"/>
  <c r="L144" i="5" s="1"/>
  <c r="AR63" i="6"/>
  <c r="K66" i="6"/>
  <c r="L66" i="6" s="1"/>
  <c r="R125" i="6"/>
  <c r="T48" i="8"/>
  <c r="T45" i="8"/>
  <c r="T47" i="8"/>
  <c r="T44" i="8"/>
  <c r="T53" i="8"/>
  <c r="T50" i="8"/>
  <c r="T46" i="8"/>
  <c r="T43" i="8"/>
  <c r="T42" i="8"/>
  <c r="T51" i="8"/>
  <c r="T49" i="8"/>
  <c r="AV123" i="6"/>
  <c r="T124" i="6"/>
  <c r="AU136" i="6"/>
  <c r="T137" i="6"/>
  <c r="AV143" i="6"/>
  <c r="AU147" i="6"/>
  <c r="AS31" i="7"/>
  <c r="AS35" i="7"/>
  <c r="AR45" i="7"/>
  <c r="AR48" i="7"/>
  <c r="AS51" i="7"/>
  <c r="AR58" i="7"/>
  <c r="AU58" i="7" s="1"/>
  <c r="T59" i="7"/>
  <c r="AS65" i="7"/>
  <c r="AR69" i="7"/>
  <c r="AR75" i="7"/>
  <c r="T80" i="7"/>
  <c r="AL98" i="7"/>
  <c r="AV106" i="7"/>
  <c r="AX106" i="7" s="1"/>
  <c r="K109" i="7"/>
  <c r="L109" i="7" s="1"/>
  <c r="T111" i="7"/>
  <c r="AU121" i="7"/>
  <c r="AU131" i="7"/>
  <c r="AV147" i="7"/>
  <c r="K27" i="8"/>
  <c r="L27" i="8" s="1"/>
  <c r="T29" i="8"/>
  <c r="AU121" i="6"/>
  <c r="AU131" i="6"/>
  <c r="AV147" i="6"/>
  <c r="K27" i="7"/>
  <c r="L27" i="7" s="1"/>
  <c r="AS45" i="7"/>
  <c r="AS48" i="7"/>
  <c r="AS69" i="7"/>
  <c r="K78" i="7"/>
  <c r="L78" i="7" s="1"/>
  <c r="AR79" i="7"/>
  <c r="K82" i="7"/>
  <c r="L82" i="7" s="1"/>
  <c r="T84" i="7"/>
  <c r="AL91" i="7"/>
  <c r="T100" i="7"/>
  <c r="AU110" i="7"/>
  <c r="K113" i="7"/>
  <c r="L113" i="7" s="1"/>
  <c r="AU114" i="7"/>
  <c r="T115" i="7"/>
  <c r="AV121" i="7"/>
  <c r="AU126" i="7"/>
  <c r="K128" i="7"/>
  <c r="L128" i="7" s="1"/>
  <c r="AV131" i="7"/>
  <c r="T132" i="7"/>
  <c r="T141" i="7"/>
  <c r="T145" i="7"/>
  <c r="AR28" i="8"/>
  <c r="T33" i="8"/>
  <c r="R75" i="9"/>
  <c r="R36" i="11"/>
  <c r="R78" i="10"/>
  <c r="AU126" i="6"/>
  <c r="K128" i="6"/>
  <c r="L128" i="6" s="1"/>
  <c r="AV131" i="6"/>
  <c r="T132" i="6"/>
  <c r="K139" i="6"/>
  <c r="L139" i="6" s="1"/>
  <c r="T141" i="6"/>
  <c r="T145" i="6"/>
  <c r="AR28" i="7"/>
  <c r="K42" i="7"/>
  <c r="L42" i="7" s="1"/>
  <c r="K51" i="7"/>
  <c r="L51" i="7" s="1"/>
  <c r="K61" i="7"/>
  <c r="L61" i="7" s="1"/>
  <c r="T63" i="7"/>
  <c r="T67" i="7"/>
  <c r="AR83" i="7"/>
  <c r="T93" i="7"/>
  <c r="AV110" i="7"/>
  <c r="AV114" i="7"/>
  <c r="T122" i="7"/>
  <c r="K123" i="7"/>
  <c r="L123" i="7" s="1"/>
  <c r="AV126" i="7"/>
  <c r="T127" i="7"/>
  <c r="T26" i="8"/>
  <c r="K31" i="8"/>
  <c r="L31" i="8" s="1"/>
  <c r="AR32" i="8"/>
  <c r="K35" i="8"/>
  <c r="L35" i="8" s="1"/>
  <c r="T37" i="8"/>
  <c r="R113" i="8"/>
  <c r="R30" i="9"/>
  <c r="R111" i="8"/>
  <c r="K67" i="9"/>
  <c r="L67" i="9" s="1"/>
  <c r="AR64" i="9"/>
  <c r="K63" i="9"/>
  <c r="L63" i="9" s="1"/>
  <c r="AR60" i="9"/>
  <c r="K59" i="9"/>
  <c r="L59" i="9" s="1"/>
  <c r="AR67" i="9"/>
  <c r="K66" i="9"/>
  <c r="L66" i="9" s="1"/>
  <c r="AR63" i="9"/>
  <c r="K62" i="9"/>
  <c r="L62" i="9" s="1"/>
  <c r="AR59" i="9"/>
  <c r="K69" i="9"/>
  <c r="L69" i="9" s="1"/>
  <c r="K58" i="9"/>
  <c r="L58" i="9" s="1"/>
  <c r="AR66" i="9"/>
  <c r="K65" i="9"/>
  <c r="L65" i="9" s="1"/>
  <c r="AR62" i="9"/>
  <c r="K68" i="9"/>
  <c r="L68" i="9" s="1"/>
  <c r="AR65" i="9"/>
  <c r="K64" i="9"/>
  <c r="L64" i="9" s="1"/>
  <c r="AR61" i="9"/>
  <c r="K60" i="9"/>
  <c r="L60" i="9" s="1"/>
  <c r="AR68" i="9"/>
  <c r="R81" i="11"/>
  <c r="R112" i="11"/>
  <c r="R69" i="13"/>
  <c r="AU129" i="6"/>
  <c r="K131" i="6"/>
  <c r="L131" i="6" s="1"/>
  <c r="K136" i="6"/>
  <c r="L136" i="6" s="1"/>
  <c r="AV140" i="6"/>
  <c r="AV144" i="6"/>
  <c r="K147" i="6"/>
  <c r="L147" i="6" s="1"/>
  <c r="AS32" i="7"/>
  <c r="AR36" i="7"/>
  <c r="AS62" i="7"/>
  <c r="AS66" i="7"/>
  <c r="K69" i="7"/>
  <c r="L69" i="7" s="1"/>
  <c r="K75" i="7"/>
  <c r="L75" i="7" s="1"/>
  <c r="AR76" i="7"/>
  <c r="T77" i="7"/>
  <c r="T81" i="7"/>
  <c r="T94" i="7"/>
  <c r="AU107" i="7"/>
  <c r="T112" i="7"/>
  <c r="AU124" i="7"/>
  <c r="AV129" i="7"/>
  <c r="T130" i="7"/>
  <c r="T138" i="7"/>
  <c r="R80" i="8"/>
  <c r="R92" i="8"/>
  <c r="R42" i="9"/>
  <c r="O42" i="9"/>
  <c r="P42" i="9" s="1"/>
  <c r="Q42" i="9" s="1"/>
  <c r="S42" i="9" s="1"/>
  <c r="U42" i="9" s="1"/>
  <c r="AQ42" i="9" s="1"/>
  <c r="R68" i="11"/>
  <c r="K121" i="6"/>
  <c r="L121" i="6" s="1"/>
  <c r="AU124" i="6"/>
  <c r="AV129" i="6"/>
  <c r="T130" i="6"/>
  <c r="AU137" i="6"/>
  <c r="T138" i="6"/>
  <c r="AS36" i="7"/>
  <c r="AR43" i="7"/>
  <c r="AR49" i="7"/>
  <c r="AR52" i="7"/>
  <c r="T60" i="7"/>
  <c r="K79" i="7"/>
  <c r="L79" i="7" s="1"/>
  <c r="AR80" i="7"/>
  <c r="K83" i="7"/>
  <c r="L83" i="7" s="1"/>
  <c r="AL100" i="7"/>
  <c r="T105" i="7"/>
  <c r="AV107" i="7"/>
  <c r="K110" i="7"/>
  <c r="L110" i="7" s="1"/>
  <c r="AU111" i="7"/>
  <c r="K114" i="7"/>
  <c r="L114" i="7" s="1"/>
  <c r="T116" i="7"/>
  <c r="AV124" i="7"/>
  <c r="K126" i="7"/>
  <c r="L126" i="7" s="1"/>
  <c r="T142" i="7"/>
  <c r="K28" i="8"/>
  <c r="L28" i="8" s="1"/>
  <c r="AR29" i="8"/>
  <c r="T30" i="8"/>
  <c r="T34" i="8"/>
  <c r="R64" i="8"/>
  <c r="R68" i="8"/>
  <c r="O74" i="8"/>
  <c r="P74" i="8" s="1"/>
  <c r="Q74" i="8" s="1"/>
  <c r="S74" i="8" s="1"/>
  <c r="U74" i="8" s="1"/>
  <c r="R78" i="8"/>
  <c r="R82" i="8"/>
  <c r="R76" i="9"/>
  <c r="R73" i="11"/>
  <c r="O73" i="11"/>
  <c r="P73" i="11" s="1"/>
  <c r="Q73" i="11" s="1"/>
  <c r="R96" i="10"/>
  <c r="R51" i="13"/>
  <c r="AV107" i="6"/>
  <c r="AV124" i="6"/>
  <c r="K126" i="6"/>
  <c r="L126" i="6" s="1"/>
  <c r="AV137" i="6"/>
  <c r="K140" i="6"/>
  <c r="L140" i="6" s="1"/>
  <c r="T142" i="6"/>
  <c r="K28" i="7"/>
  <c r="L28" i="7" s="1"/>
  <c r="AR29" i="7"/>
  <c r="AR46" i="7"/>
  <c r="AS49" i="7"/>
  <c r="AS52" i="7"/>
  <c r="O58" i="7"/>
  <c r="P58" i="7" s="1"/>
  <c r="Q58" i="7" s="1"/>
  <c r="S58" i="7" s="1"/>
  <c r="U58" i="7" s="1"/>
  <c r="AQ58" i="7" s="1"/>
  <c r="AS59" i="7"/>
  <c r="K62" i="7"/>
  <c r="L62" i="7" s="1"/>
  <c r="T64" i="7"/>
  <c r="AR73" i="7"/>
  <c r="T74" i="7"/>
  <c r="AR84" i="7"/>
  <c r="AL93" i="7"/>
  <c r="T95" i="7"/>
  <c r="AV111" i="7"/>
  <c r="AU115" i="7"/>
  <c r="T125" i="7"/>
  <c r="AU132" i="7"/>
  <c r="T146" i="7"/>
  <c r="K32" i="8"/>
  <c r="L32" i="8" s="1"/>
  <c r="AR33" i="8"/>
  <c r="K36" i="8"/>
  <c r="L36" i="8" s="1"/>
  <c r="K145" i="8"/>
  <c r="L145" i="8" s="1"/>
  <c r="AU142" i="8"/>
  <c r="K141" i="8"/>
  <c r="L141" i="8" s="1"/>
  <c r="AU138" i="8"/>
  <c r="K137" i="8"/>
  <c r="L137" i="8" s="1"/>
  <c r="AU145" i="8"/>
  <c r="K144" i="8"/>
  <c r="L144" i="8" s="1"/>
  <c r="AU141" i="8"/>
  <c r="K140" i="8"/>
  <c r="L140" i="8" s="1"/>
  <c r="AU137" i="8"/>
  <c r="K147" i="8"/>
  <c r="L147" i="8" s="1"/>
  <c r="K136" i="8"/>
  <c r="L136" i="8" s="1"/>
  <c r="AU144" i="8"/>
  <c r="K143" i="8"/>
  <c r="L143" i="8" s="1"/>
  <c r="AU140" i="8"/>
  <c r="K146" i="8"/>
  <c r="L146" i="8" s="1"/>
  <c r="AU143" i="8"/>
  <c r="K142" i="8"/>
  <c r="L142" i="8" s="1"/>
  <c r="AU139" i="8"/>
  <c r="K138" i="8"/>
  <c r="L138" i="8" s="1"/>
  <c r="AU146" i="8"/>
  <c r="R91" i="9"/>
  <c r="R53" i="11"/>
  <c r="AV111" i="6"/>
  <c r="T125" i="6"/>
  <c r="AU132" i="6"/>
  <c r="AU141" i="6"/>
  <c r="K144" i="6"/>
  <c r="L144" i="6" s="1"/>
  <c r="AU145" i="6"/>
  <c r="T146" i="6"/>
  <c r="AS29" i="7"/>
  <c r="K32" i="7"/>
  <c r="L32" i="7" s="1"/>
  <c r="AR33" i="7"/>
  <c r="K36" i="7"/>
  <c r="L36" i="7" s="1"/>
  <c r="AS46" i="7"/>
  <c r="K52" i="7"/>
  <c r="L52" i="7" s="1"/>
  <c r="AR63" i="7"/>
  <c r="K66" i="7"/>
  <c r="L66" i="7" s="1"/>
  <c r="AR67" i="7"/>
  <c r="T68" i="7"/>
  <c r="T89" i="7"/>
  <c r="AV115" i="7"/>
  <c r="AU127" i="7"/>
  <c r="K129" i="7"/>
  <c r="L129" i="7" s="1"/>
  <c r="AV132" i="7"/>
  <c r="AV145" i="7"/>
  <c r="AR26" i="8"/>
  <c r="T27" i="8"/>
  <c r="AR37" i="8"/>
  <c r="AQ74" i="8"/>
  <c r="R74" i="9"/>
  <c r="O74" i="9"/>
  <c r="R94" i="11"/>
  <c r="AV115" i="6"/>
  <c r="AU122" i="6"/>
  <c r="AU127" i="6"/>
  <c r="K129" i="6"/>
  <c r="L129" i="6" s="1"/>
  <c r="AV132" i="6"/>
  <c r="AV141" i="6"/>
  <c r="AV145" i="6"/>
  <c r="AR26" i="7"/>
  <c r="AS33" i="7"/>
  <c r="AR37" i="7"/>
  <c r="K43" i="7"/>
  <c r="L43" i="7" s="1"/>
  <c r="K46" i="7"/>
  <c r="L46" i="7" s="1"/>
  <c r="K49" i="7"/>
  <c r="L49" i="7" s="1"/>
  <c r="AS63" i="7"/>
  <c r="AS67" i="7"/>
  <c r="K76" i="7"/>
  <c r="L76" i="7" s="1"/>
  <c r="T78" i="7"/>
  <c r="T82" i="7"/>
  <c r="AL94" i="7"/>
  <c r="T96" i="7"/>
  <c r="K107" i="7"/>
  <c r="L107" i="7" s="1"/>
  <c r="AU108" i="7"/>
  <c r="T109" i="7"/>
  <c r="T113" i="7"/>
  <c r="AV122" i="7"/>
  <c r="K124" i="7"/>
  <c r="L124" i="7" s="1"/>
  <c r="AV127" i="7"/>
  <c r="T128" i="7"/>
  <c r="T139" i="7"/>
  <c r="R59" i="8"/>
  <c r="AR58" i="9"/>
  <c r="AR69" i="9"/>
  <c r="R108" i="11"/>
  <c r="R78" i="12"/>
  <c r="K124" i="6"/>
  <c r="L124" i="6" s="1"/>
  <c r="AV127" i="6"/>
  <c r="T128" i="6"/>
  <c r="K137" i="6"/>
  <c r="L137" i="6" s="1"/>
  <c r="T139" i="6"/>
  <c r="AS37" i="7"/>
  <c r="K59" i="7"/>
  <c r="L59" i="7" s="1"/>
  <c r="T61" i="7"/>
  <c r="AR77" i="7"/>
  <c r="K80" i="7"/>
  <c r="L80" i="7" s="1"/>
  <c r="AR81" i="7"/>
  <c r="AV108" i="7"/>
  <c r="K111" i="7"/>
  <c r="L111" i="7" s="1"/>
  <c r="AU112" i="7"/>
  <c r="K115" i="7"/>
  <c r="L115" i="7" s="1"/>
  <c r="T123" i="7"/>
  <c r="AU130" i="7"/>
  <c r="T143" i="7"/>
  <c r="K29" i="8"/>
  <c r="L29" i="8" s="1"/>
  <c r="T31" i="8"/>
  <c r="T35" i="8"/>
  <c r="AS81" i="8"/>
  <c r="AS77" i="8"/>
  <c r="AS84" i="8"/>
  <c r="AS73" i="8"/>
  <c r="AS80" i="8"/>
  <c r="AS76" i="8"/>
  <c r="AS83" i="8"/>
  <c r="AS79" i="8"/>
  <c r="AS82" i="8"/>
  <c r="AS78" i="8"/>
  <c r="AS74" i="8"/>
  <c r="AU74" i="8" s="1"/>
  <c r="AL95" i="8"/>
  <c r="AL94" i="8"/>
  <c r="AL93" i="8"/>
  <c r="AL100" i="8"/>
  <c r="AL99" i="8"/>
  <c r="AL92" i="8"/>
  <c r="AL98" i="8"/>
  <c r="AL97" i="8"/>
  <c r="AL90" i="8"/>
  <c r="AL96" i="8"/>
  <c r="AL89" i="8"/>
  <c r="R96" i="8"/>
  <c r="K61" i="9"/>
  <c r="L61" i="9" s="1"/>
  <c r="AV108" i="6"/>
  <c r="AU130" i="6"/>
  <c r="AU138" i="6"/>
  <c r="T143" i="6"/>
  <c r="K29" i="7"/>
  <c r="L29" i="7" s="1"/>
  <c r="AR50" i="7"/>
  <c r="AR53" i="7"/>
  <c r="AR60" i="7"/>
  <c r="T65" i="7"/>
  <c r="K73" i="7"/>
  <c r="L73" i="7" s="1"/>
  <c r="K84" i="7"/>
  <c r="L84" i="7" s="1"/>
  <c r="T90" i="7"/>
  <c r="AL95" i="7"/>
  <c r="AU105" i="7"/>
  <c r="AV112" i="7"/>
  <c r="AU116" i="7"/>
  <c r="AV130" i="7"/>
  <c r="K132" i="7"/>
  <c r="L132" i="7" s="1"/>
  <c r="T136" i="7"/>
  <c r="T147" i="7"/>
  <c r="AR30" i="8"/>
  <c r="K33" i="8"/>
  <c r="L33" i="8" s="1"/>
  <c r="AR34" i="8"/>
  <c r="S73" i="8"/>
  <c r="U73" i="8" s="1"/>
  <c r="AQ73" i="8" s="1"/>
  <c r="K132" i="6"/>
  <c r="L132" i="6" s="1"/>
  <c r="K141" i="6"/>
  <c r="L141" i="6" s="1"/>
  <c r="AU142" i="6"/>
  <c r="K145" i="6"/>
  <c r="L145" i="6" s="1"/>
  <c r="T147" i="6"/>
  <c r="AR30" i="7"/>
  <c r="K33" i="7"/>
  <c r="L33" i="7" s="1"/>
  <c r="AR34" i="7"/>
  <c r="AR44" i="7"/>
  <c r="AR47" i="7"/>
  <c r="AS50" i="7"/>
  <c r="K63" i="7"/>
  <c r="L63" i="7" s="1"/>
  <c r="AR64" i="7"/>
  <c r="K67" i="7"/>
  <c r="L67" i="7" s="1"/>
  <c r="T69" i="7"/>
  <c r="AV105" i="7"/>
  <c r="AV116" i="7"/>
  <c r="T121" i="7"/>
  <c r="AU125" i="7"/>
  <c r="K127" i="7"/>
  <c r="L127" i="7" s="1"/>
  <c r="T131" i="7"/>
  <c r="K37" i="8"/>
  <c r="L37" i="8" s="1"/>
  <c r="AU136" i="8"/>
  <c r="R29" i="9"/>
  <c r="R51" i="9"/>
  <c r="R32" i="11"/>
  <c r="T140" i="7"/>
  <c r="P58" i="8"/>
  <c r="Q58" i="8" s="1"/>
  <c r="S58" i="8" s="1"/>
  <c r="R109" i="10"/>
  <c r="AU128" i="6"/>
  <c r="K138" i="6"/>
  <c r="L138" i="6" s="1"/>
  <c r="T140" i="6"/>
  <c r="K44" i="7"/>
  <c r="L44" i="7" s="1"/>
  <c r="K60" i="7"/>
  <c r="L60" i="7" s="1"/>
  <c r="T62" i="7"/>
  <c r="AV109" i="7"/>
  <c r="AU123" i="7"/>
  <c r="AR31" i="8"/>
  <c r="K34" i="8"/>
  <c r="L34" i="8" s="1"/>
  <c r="R128" i="8"/>
  <c r="R114" i="9"/>
  <c r="R50" i="11"/>
  <c r="R78" i="11"/>
  <c r="T58" i="8"/>
  <c r="K63" i="8"/>
  <c r="L63" i="8" s="1"/>
  <c r="AR64" i="8"/>
  <c r="K67" i="8"/>
  <c r="L67" i="8" s="1"/>
  <c r="T69" i="8"/>
  <c r="AR74" i="8"/>
  <c r="T75" i="8"/>
  <c r="AK96" i="8"/>
  <c r="AV105" i="8"/>
  <c r="AV116" i="8"/>
  <c r="K122" i="8"/>
  <c r="L122" i="8" s="1"/>
  <c r="AU125" i="8"/>
  <c r="K127" i="8"/>
  <c r="L127" i="8" s="1"/>
  <c r="T131" i="8"/>
  <c r="AV142" i="8"/>
  <c r="K26" i="9"/>
  <c r="L26" i="9" s="1"/>
  <c r="AS30" i="9"/>
  <c r="AS34" i="9"/>
  <c r="K37" i="9"/>
  <c r="L37" i="9" s="1"/>
  <c r="AS44" i="9"/>
  <c r="AS47" i="9"/>
  <c r="AS64" i="9"/>
  <c r="K77" i="9"/>
  <c r="L77" i="9" s="1"/>
  <c r="R108" i="9"/>
  <c r="R146" i="9"/>
  <c r="AV138" i="11"/>
  <c r="AV145" i="11"/>
  <c r="AV141" i="11"/>
  <c r="AV137" i="11"/>
  <c r="AV146" i="11"/>
  <c r="AV142" i="11"/>
  <c r="AV144" i="11"/>
  <c r="AV147" i="11"/>
  <c r="AV139" i="11"/>
  <c r="AV136" i="11"/>
  <c r="AV140" i="11"/>
  <c r="AV143" i="11"/>
  <c r="AR68" i="8"/>
  <c r="K77" i="8"/>
  <c r="L77" i="8" s="1"/>
  <c r="T79" i="8"/>
  <c r="T98" i="8"/>
  <c r="K108" i="8"/>
  <c r="L108" i="8" s="1"/>
  <c r="T110" i="8"/>
  <c r="T114" i="8"/>
  <c r="AV125" i="8"/>
  <c r="T126" i="8"/>
  <c r="AV146" i="8"/>
  <c r="AR27" i="9"/>
  <c r="T28" i="9"/>
  <c r="K50" i="9"/>
  <c r="L50" i="9" s="1"/>
  <c r="K53" i="9"/>
  <c r="L53" i="9" s="1"/>
  <c r="AS68" i="9"/>
  <c r="K99" i="9"/>
  <c r="L99" i="9" s="1"/>
  <c r="AK94" i="9"/>
  <c r="K98" i="9"/>
  <c r="L98" i="9" s="1"/>
  <c r="AK93" i="9"/>
  <c r="K97" i="9"/>
  <c r="L97" i="9" s="1"/>
  <c r="K90" i="9"/>
  <c r="L90" i="9" s="1"/>
  <c r="AK99" i="9"/>
  <c r="AK92" i="9"/>
  <c r="K96" i="9"/>
  <c r="L96" i="9" s="1"/>
  <c r="AK98" i="9"/>
  <c r="K95" i="9"/>
  <c r="L95" i="9" s="1"/>
  <c r="AK96" i="9"/>
  <c r="K100" i="9"/>
  <c r="L100" i="9" s="1"/>
  <c r="K93" i="9"/>
  <c r="L93" i="9" s="1"/>
  <c r="AK89" i="9"/>
  <c r="AK95" i="9"/>
  <c r="K92" i="9"/>
  <c r="L92" i="9" s="1"/>
  <c r="O105" i="9"/>
  <c r="P105" i="9" s="1"/>
  <c r="Q105" i="9" s="1"/>
  <c r="S105" i="9" s="1"/>
  <c r="R111" i="9"/>
  <c r="R83" i="11"/>
  <c r="T113" i="11"/>
  <c r="T109" i="11"/>
  <c r="T116" i="11"/>
  <c r="T105" i="11"/>
  <c r="T112" i="11"/>
  <c r="T108" i="11"/>
  <c r="T115" i="11"/>
  <c r="T111" i="11"/>
  <c r="T107" i="11"/>
  <c r="T114" i="11"/>
  <c r="T110" i="11"/>
  <c r="T106" i="11"/>
  <c r="L116" i="11"/>
  <c r="R146" i="11"/>
  <c r="R61" i="10"/>
  <c r="AR78" i="8"/>
  <c r="K81" i="8"/>
  <c r="L81" i="8" s="1"/>
  <c r="AR82" i="8"/>
  <c r="T83" i="8"/>
  <c r="AK90" i="8"/>
  <c r="K94" i="8"/>
  <c r="L94" i="8" s="1"/>
  <c r="AK97" i="8"/>
  <c r="R107" i="8"/>
  <c r="AU109" i="8"/>
  <c r="K112" i="8"/>
  <c r="L112" i="8" s="1"/>
  <c r="AU113" i="8"/>
  <c r="R124" i="8"/>
  <c r="AU128" i="8"/>
  <c r="K130" i="8"/>
  <c r="L130" i="8" s="1"/>
  <c r="T144" i="8"/>
  <c r="K44" i="9"/>
  <c r="L44" i="9" s="1"/>
  <c r="K47" i="9"/>
  <c r="L47" i="9" s="1"/>
  <c r="T62" i="9"/>
  <c r="T66" i="9"/>
  <c r="L80" i="9"/>
  <c r="R140" i="9"/>
  <c r="R143" i="9"/>
  <c r="R60" i="11"/>
  <c r="L92" i="11"/>
  <c r="T91" i="11"/>
  <c r="R75" i="12"/>
  <c r="R45" i="13"/>
  <c r="K60" i="8"/>
  <c r="L60" i="8" s="1"/>
  <c r="AR61" i="8"/>
  <c r="T62" i="8"/>
  <c r="T66" i="8"/>
  <c r="K105" i="8"/>
  <c r="L105" i="8" s="1"/>
  <c r="AV109" i="8"/>
  <c r="AV113" i="8"/>
  <c r="K116" i="8"/>
  <c r="L116" i="8" s="1"/>
  <c r="AU123" i="8"/>
  <c r="K125" i="8"/>
  <c r="L125" i="8" s="1"/>
  <c r="AV128" i="8"/>
  <c r="T129" i="8"/>
  <c r="AV139" i="8"/>
  <c r="AR31" i="9"/>
  <c r="K34" i="9"/>
  <c r="L34" i="9" s="1"/>
  <c r="AR35" i="9"/>
  <c r="T36" i="9"/>
  <c r="AR42" i="9"/>
  <c r="AU42" i="9" s="1"/>
  <c r="T43" i="9"/>
  <c r="T49" i="9"/>
  <c r="AR51" i="9"/>
  <c r="T52" i="9"/>
  <c r="AS61" i="9"/>
  <c r="AS84" i="9"/>
  <c r="AS83" i="9"/>
  <c r="AS79" i="9"/>
  <c r="AS82" i="9"/>
  <c r="AS81" i="9"/>
  <c r="T76" i="9"/>
  <c r="T83" i="9"/>
  <c r="K89" i="9"/>
  <c r="L89" i="9" s="1"/>
  <c r="T130" i="9"/>
  <c r="T127" i="9"/>
  <c r="T122" i="9"/>
  <c r="T132" i="9"/>
  <c r="T124" i="9"/>
  <c r="T129" i="9"/>
  <c r="T131" i="9"/>
  <c r="T121" i="9"/>
  <c r="T123" i="9"/>
  <c r="T128" i="9"/>
  <c r="K49" i="11"/>
  <c r="L49" i="11" s="1"/>
  <c r="K46" i="11"/>
  <c r="L46" i="11" s="1"/>
  <c r="K43" i="11"/>
  <c r="L43" i="11" s="1"/>
  <c r="AR46" i="11"/>
  <c r="AR52" i="11"/>
  <c r="AR49" i="11"/>
  <c r="AR43" i="11"/>
  <c r="K48" i="11"/>
  <c r="L48" i="11" s="1"/>
  <c r="K45" i="11"/>
  <c r="L45" i="11" s="1"/>
  <c r="K51" i="11"/>
  <c r="L51" i="11" s="1"/>
  <c r="K42" i="11"/>
  <c r="L42" i="11" s="1"/>
  <c r="AR48" i="11"/>
  <c r="AR45" i="11"/>
  <c r="AR51" i="11"/>
  <c r="AR42" i="11"/>
  <c r="AR47" i="11"/>
  <c r="AR44" i="11"/>
  <c r="AR53" i="11"/>
  <c r="AR50" i="11"/>
  <c r="R74" i="11"/>
  <c r="O74" i="11"/>
  <c r="P74" i="11" s="1"/>
  <c r="Q74" i="11" s="1"/>
  <c r="L114" i="11"/>
  <c r="R124" i="11"/>
  <c r="R126" i="11"/>
  <c r="R128" i="11"/>
  <c r="AR58" i="8"/>
  <c r="T59" i="8"/>
  <c r="AR69" i="8"/>
  <c r="AR75" i="8"/>
  <c r="T80" i="8"/>
  <c r="K89" i="8"/>
  <c r="L89" i="8" s="1"/>
  <c r="AK91" i="8"/>
  <c r="AV106" i="8"/>
  <c r="K109" i="8"/>
  <c r="L109" i="8" s="1"/>
  <c r="T111" i="8"/>
  <c r="AU121" i="8"/>
  <c r="AU131" i="8"/>
  <c r="AV136" i="8"/>
  <c r="AV147" i="8"/>
  <c r="K27" i="9"/>
  <c r="L27" i="9" s="1"/>
  <c r="T29" i="9"/>
  <c r="AS45" i="9"/>
  <c r="AS48" i="9"/>
  <c r="AS58" i="9"/>
  <c r="AS69" i="9"/>
  <c r="T73" i="9"/>
  <c r="T80" i="9"/>
  <c r="R65" i="11"/>
  <c r="L110" i="11"/>
  <c r="K61" i="8"/>
  <c r="L61" i="8" s="1"/>
  <c r="T63" i="8"/>
  <c r="T67" i="8"/>
  <c r="AR83" i="8"/>
  <c r="AK92" i="8"/>
  <c r="T93" i="8"/>
  <c r="AK99" i="8"/>
  <c r="AV110" i="8"/>
  <c r="AV114" i="8"/>
  <c r="T122" i="8"/>
  <c r="K123" i="8"/>
  <c r="L123" i="8" s="1"/>
  <c r="AV126" i="8"/>
  <c r="T127" i="8"/>
  <c r="T26" i="9"/>
  <c r="AS28" i="9"/>
  <c r="K31" i="9"/>
  <c r="L31" i="9" s="1"/>
  <c r="AR32" i="9"/>
  <c r="K35" i="9"/>
  <c r="L35" i="9" s="1"/>
  <c r="T37" i="9"/>
  <c r="K45" i="9"/>
  <c r="L45" i="9" s="1"/>
  <c r="K48" i="9"/>
  <c r="L48" i="9" s="1"/>
  <c r="R147" i="9"/>
  <c r="R62" i="11"/>
  <c r="R82" i="11"/>
  <c r="AV130" i="11"/>
  <c r="AV132" i="11"/>
  <c r="AV129" i="11"/>
  <c r="AV127" i="11"/>
  <c r="AV122" i="11"/>
  <c r="AV124" i="11"/>
  <c r="AV126" i="11"/>
  <c r="AV121" i="11"/>
  <c r="AV123" i="11"/>
  <c r="AV125" i="11"/>
  <c r="AV131" i="11"/>
  <c r="R42" i="12"/>
  <c r="O42" i="12"/>
  <c r="P42" i="12" s="1"/>
  <c r="Q42" i="12" s="1"/>
  <c r="AR62" i="8"/>
  <c r="K65" i="8"/>
  <c r="L65" i="8" s="1"/>
  <c r="AR66" i="8"/>
  <c r="K90" i="8"/>
  <c r="L90" i="8" s="1"/>
  <c r="K97" i="8"/>
  <c r="L97" i="8" s="1"/>
  <c r="K106" i="8"/>
  <c r="L106" i="8" s="1"/>
  <c r="T108" i="8"/>
  <c r="AU129" i="8"/>
  <c r="K131" i="8"/>
  <c r="L131" i="8" s="1"/>
  <c r="AV140" i="8"/>
  <c r="AV144" i="8"/>
  <c r="AS32" i="9"/>
  <c r="AR36" i="9"/>
  <c r="T50" i="9"/>
  <c r="T53" i="9"/>
  <c r="AS62" i="9"/>
  <c r="AS66" i="9"/>
  <c r="T78" i="9"/>
  <c r="R47" i="11"/>
  <c r="T96" i="11"/>
  <c r="T95" i="11"/>
  <c r="T94" i="11"/>
  <c r="T93" i="11"/>
  <c r="T100" i="11"/>
  <c r="T99" i="11"/>
  <c r="T92" i="11"/>
  <c r="T98" i="11"/>
  <c r="T97" i="11"/>
  <c r="T90" i="11"/>
  <c r="U27" i="13"/>
  <c r="AQ27" i="13" s="1"/>
  <c r="AU27" i="13" s="1"/>
  <c r="K69" i="8"/>
  <c r="L69" i="8" s="1"/>
  <c r="K75" i="8"/>
  <c r="L75" i="8" s="1"/>
  <c r="AR76" i="8"/>
  <c r="T77" i="8"/>
  <c r="T81" i="8"/>
  <c r="T94" i="8"/>
  <c r="AK100" i="8"/>
  <c r="AU107" i="8"/>
  <c r="T112" i="8"/>
  <c r="K121" i="8"/>
  <c r="L121" i="8" s="1"/>
  <c r="AU124" i="8"/>
  <c r="AV129" i="8"/>
  <c r="T130" i="8"/>
  <c r="T138" i="8"/>
  <c r="AS36" i="9"/>
  <c r="AR43" i="9"/>
  <c r="T44" i="9"/>
  <c r="AR49" i="9"/>
  <c r="AR52" i="9"/>
  <c r="T60" i="9"/>
  <c r="T79" i="9"/>
  <c r="R30" i="11"/>
  <c r="R52" i="11"/>
  <c r="L98" i="11"/>
  <c r="R147" i="11"/>
  <c r="AR59" i="8"/>
  <c r="T60" i="8"/>
  <c r="K79" i="8"/>
  <c r="L79" i="8" s="1"/>
  <c r="AR80" i="8"/>
  <c r="K83" i="8"/>
  <c r="L83" i="8" s="1"/>
  <c r="AK93" i="8"/>
  <c r="K98" i="8"/>
  <c r="L98" i="8" s="1"/>
  <c r="AV107" i="8"/>
  <c r="K110" i="8"/>
  <c r="L110" i="8" s="1"/>
  <c r="AU111" i="8"/>
  <c r="K114" i="8"/>
  <c r="L114" i="8" s="1"/>
  <c r="T116" i="8"/>
  <c r="AV124" i="8"/>
  <c r="K126" i="8"/>
  <c r="L126" i="8" s="1"/>
  <c r="AV137" i="8"/>
  <c r="T142" i="8"/>
  <c r="K28" i="9"/>
  <c r="L28" i="9" s="1"/>
  <c r="AR29" i="9"/>
  <c r="T30" i="9"/>
  <c r="AS43" i="9"/>
  <c r="AR46" i="9"/>
  <c r="AS49" i="9"/>
  <c r="AS52" i="9"/>
  <c r="AS59" i="9"/>
  <c r="T64" i="9"/>
  <c r="K83" i="9"/>
  <c r="L83" i="9" s="1"/>
  <c r="AR80" i="9"/>
  <c r="K79" i="9"/>
  <c r="L79" i="9" s="1"/>
  <c r="AR83" i="9"/>
  <c r="K82" i="9"/>
  <c r="L82" i="9" s="1"/>
  <c r="AR79" i="9"/>
  <c r="K78" i="9"/>
  <c r="L78" i="9" s="1"/>
  <c r="K84" i="9"/>
  <c r="L84" i="9" s="1"/>
  <c r="AR81" i="9"/>
  <c r="AR73" i="9"/>
  <c r="T74" i="9"/>
  <c r="K62" i="8"/>
  <c r="L62" i="8" s="1"/>
  <c r="T64" i="8"/>
  <c r="AR73" i="8"/>
  <c r="AR84" i="8"/>
  <c r="K91" i="8"/>
  <c r="L91" i="8" s="1"/>
  <c r="T95" i="8"/>
  <c r="AV111" i="8"/>
  <c r="AU115" i="8"/>
  <c r="AU132" i="8"/>
  <c r="T146" i="8"/>
  <c r="AS29" i="9"/>
  <c r="K32" i="9"/>
  <c r="L32" i="9" s="1"/>
  <c r="AR33" i="9"/>
  <c r="K36" i="9"/>
  <c r="L36" i="9" s="1"/>
  <c r="AS46" i="9"/>
  <c r="K52" i="9"/>
  <c r="L52" i="9" s="1"/>
  <c r="T68" i="9"/>
  <c r="AS73" i="9"/>
  <c r="AR77" i="9"/>
  <c r="K94" i="9"/>
  <c r="L94" i="9" s="1"/>
  <c r="R109" i="9"/>
  <c r="K129" i="9"/>
  <c r="L129" i="9" s="1"/>
  <c r="AU127" i="9"/>
  <c r="AU122" i="9"/>
  <c r="K126" i="9"/>
  <c r="L126" i="9" s="1"/>
  <c r="AU124" i="9"/>
  <c r="K121" i="9"/>
  <c r="L121" i="9" s="1"/>
  <c r="K131" i="9"/>
  <c r="L131" i="9" s="1"/>
  <c r="AU129" i="9"/>
  <c r="K123" i="9"/>
  <c r="L123" i="9" s="1"/>
  <c r="K128" i="9"/>
  <c r="L128" i="9" s="1"/>
  <c r="AU126" i="9"/>
  <c r="K125" i="9"/>
  <c r="L125" i="9" s="1"/>
  <c r="AU123" i="9"/>
  <c r="K127" i="9"/>
  <c r="L127" i="9" s="1"/>
  <c r="AU125" i="9"/>
  <c r="K122" i="9"/>
  <c r="L122" i="9" s="1"/>
  <c r="K132" i="9"/>
  <c r="L132" i="9" s="1"/>
  <c r="AU130" i="9"/>
  <c r="K124" i="9"/>
  <c r="L124" i="9" s="1"/>
  <c r="K130" i="9"/>
  <c r="L130" i="9" s="1"/>
  <c r="R144" i="9"/>
  <c r="K44" i="11"/>
  <c r="L44" i="11" s="1"/>
  <c r="AR63" i="8"/>
  <c r="K66" i="8"/>
  <c r="L66" i="8" s="1"/>
  <c r="AR67" i="8"/>
  <c r="T68" i="8"/>
  <c r="AK94" i="8"/>
  <c r="K99" i="8"/>
  <c r="L99" i="8" s="1"/>
  <c r="AV115" i="8"/>
  <c r="AU122" i="8"/>
  <c r="AU127" i="8"/>
  <c r="K129" i="8"/>
  <c r="L129" i="8" s="1"/>
  <c r="AV132" i="8"/>
  <c r="AV141" i="8"/>
  <c r="AV145" i="8"/>
  <c r="AR26" i="9"/>
  <c r="AR37" i="9"/>
  <c r="K43" i="9"/>
  <c r="L43" i="9" s="1"/>
  <c r="K46" i="9"/>
  <c r="L46" i="9" s="1"/>
  <c r="K49" i="9"/>
  <c r="L49" i="9" s="1"/>
  <c r="AS63" i="9"/>
  <c r="AS67" i="9"/>
  <c r="R112" i="9"/>
  <c r="R69" i="11"/>
  <c r="R64" i="11"/>
  <c r="R105" i="11"/>
  <c r="O105" i="11"/>
  <c r="P105" i="11" s="1"/>
  <c r="Q105" i="11" s="1"/>
  <c r="S105" i="11" s="1"/>
  <c r="U105" i="11" s="1"/>
  <c r="L113" i="11"/>
  <c r="R125" i="11"/>
  <c r="R139" i="10"/>
  <c r="L81" i="9"/>
  <c r="R138" i="9"/>
  <c r="R27" i="11"/>
  <c r="O27" i="11"/>
  <c r="P27" i="11" s="1"/>
  <c r="Q27" i="11" s="1"/>
  <c r="S27" i="11" s="1"/>
  <c r="U27" i="11" s="1"/>
  <c r="R48" i="13"/>
  <c r="T84" i="9"/>
  <c r="T82" i="9"/>
  <c r="AV132" i="9"/>
  <c r="AV124" i="9"/>
  <c r="AV129" i="9"/>
  <c r="AV126" i="9"/>
  <c r="AV131" i="9"/>
  <c r="AV121" i="9"/>
  <c r="AV123" i="9"/>
  <c r="AV128" i="9"/>
  <c r="AV130" i="9"/>
  <c r="AV127" i="9"/>
  <c r="AV122" i="9"/>
  <c r="R96" i="11"/>
  <c r="AT105" i="11"/>
  <c r="R82" i="10"/>
  <c r="AK89" i="8"/>
  <c r="K93" i="8"/>
  <c r="L93" i="8" s="1"/>
  <c r="AU105" i="8"/>
  <c r="T136" i="8"/>
  <c r="AR30" i="9"/>
  <c r="K33" i="9"/>
  <c r="L33" i="9" s="1"/>
  <c r="AR44" i="9"/>
  <c r="AS50" i="9"/>
  <c r="T58" i="9"/>
  <c r="AR74" i="9"/>
  <c r="T75" i="9"/>
  <c r="T81" i="9"/>
  <c r="AK90" i="9"/>
  <c r="AQ27" i="11"/>
  <c r="AU27" i="11" s="1"/>
  <c r="R29" i="11"/>
  <c r="R66" i="11"/>
  <c r="R77" i="11"/>
  <c r="L99" i="11"/>
  <c r="R136" i="12"/>
  <c r="O136" i="12"/>
  <c r="P136" i="12" s="1"/>
  <c r="Q136" i="12" s="1"/>
  <c r="R58" i="13"/>
  <c r="O58" i="13"/>
  <c r="P58" i="13" s="1"/>
  <c r="Q58" i="13" s="1"/>
  <c r="S58" i="13" s="1"/>
  <c r="AL94" i="9"/>
  <c r="T96" i="9"/>
  <c r="K107" i="9"/>
  <c r="L107" i="9" s="1"/>
  <c r="AU108" i="9"/>
  <c r="T109" i="9"/>
  <c r="T113" i="9"/>
  <c r="K137" i="9"/>
  <c r="L137" i="9" s="1"/>
  <c r="T139" i="9"/>
  <c r="AS26" i="11"/>
  <c r="AU26" i="11" s="1"/>
  <c r="AS37" i="11"/>
  <c r="T42" i="11"/>
  <c r="T51" i="11"/>
  <c r="K59" i="11"/>
  <c r="L59" i="11" s="1"/>
  <c r="AR77" i="11"/>
  <c r="K80" i="11"/>
  <c r="L80" i="11" s="1"/>
  <c r="AR81" i="11"/>
  <c r="AK95" i="11"/>
  <c r="AV108" i="11"/>
  <c r="K111" i="11"/>
  <c r="L111" i="11" s="1"/>
  <c r="AU112" i="11"/>
  <c r="K115" i="11"/>
  <c r="L115" i="11" s="1"/>
  <c r="T123" i="11"/>
  <c r="K142" i="11"/>
  <c r="L142" i="11" s="1"/>
  <c r="AU143" i="11"/>
  <c r="K58" i="10"/>
  <c r="L58" i="10" s="1"/>
  <c r="K69" i="10"/>
  <c r="L69" i="10" s="1"/>
  <c r="AL89" i="10"/>
  <c r="AL95" i="10"/>
  <c r="AL94" i="10"/>
  <c r="AL93" i="10"/>
  <c r="AL100" i="10"/>
  <c r="AL99" i="10"/>
  <c r="AL92" i="10"/>
  <c r="AL97" i="10"/>
  <c r="AL90" i="10"/>
  <c r="AL96" i="10"/>
  <c r="R33" i="12"/>
  <c r="R75" i="13"/>
  <c r="R79" i="13"/>
  <c r="R112" i="13"/>
  <c r="K115" i="9"/>
  <c r="L115" i="9" s="1"/>
  <c r="T31" i="11"/>
  <c r="T35" i="11"/>
  <c r="T45" i="11"/>
  <c r="T48" i="11"/>
  <c r="AS77" i="11"/>
  <c r="AS81" i="11"/>
  <c r="K84" i="11"/>
  <c r="L84" i="11" s="1"/>
  <c r="AK89" i="11"/>
  <c r="K93" i="11"/>
  <c r="L93" i="11" s="1"/>
  <c r="AL95" i="11"/>
  <c r="K100" i="11"/>
  <c r="L100" i="11" s="1"/>
  <c r="AU105" i="11"/>
  <c r="AU116" i="11"/>
  <c r="R113" i="10"/>
  <c r="R143" i="10"/>
  <c r="T90" i="9"/>
  <c r="AL95" i="9"/>
  <c r="T97" i="9"/>
  <c r="AU105" i="9"/>
  <c r="T106" i="9"/>
  <c r="AV112" i="9"/>
  <c r="AU116" i="9"/>
  <c r="AV138" i="9"/>
  <c r="K141" i="9"/>
  <c r="L141" i="9" s="1"/>
  <c r="AU142" i="9"/>
  <c r="K145" i="9"/>
  <c r="L145" i="9" s="1"/>
  <c r="T147" i="9"/>
  <c r="AR30" i="11"/>
  <c r="K33" i="11"/>
  <c r="L33" i="11" s="1"/>
  <c r="AR34" i="11"/>
  <c r="K63" i="11"/>
  <c r="L63" i="11" s="1"/>
  <c r="AR64" i="11"/>
  <c r="K67" i="11"/>
  <c r="L67" i="11" s="1"/>
  <c r="AR74" i="11"/>
  <c r="T75" i="11"/>
  <c r="AL89" i="11"/>
  <c r="AK96" i="11"/>
  <c r="AV105" i="11"/>
  <c r="AV116" i="11"/>
  <c r="T121" i="11"/>
  <c r="K122" i="11"/>
  <c r="L122" i="11" s="1"/>
  <c r="AU125" i="11"/>
  <c r="K127" i="11"/>
  <c r="L127" i="11" s="1"/>
  <c r="K136" i="11"/>
  <c r="L136" i="11" s="1"/>
  <c r="O42" i="10"/>
  <c r="P42" i="10" s="1"/>
  <c r="Q42" i="10" s="1"/>
  <c r="S42" i="10" s="1"/>
  <c r="U42" i="10" s="1"/>
  <c r="AQ42" i="10" s="1"/>
  <c r="AU42" i="10" s="1"/>
  <c r="P89" i="10"/>
  <c r="Q89" i="10" s="1"/>
  <c r="S89" i="10" s="1"/>
  <c r="R91" i="10"/>
  <c r="R29" i="12"/>
  <c r="R36" i="12"/>
  <c r="R108" i="13"/>
  <c r="AV116" i="9"/>
  <c r="AS30" i="11"/>
  <c r="AS34" i="11"/>
  <c r="K37" i="11"/>
  <c r="L37" i="11" s="1"/>
  <c r="AL96" i="11"/>
  <c r="T126" i="11"/>
  <c r="AU128" i="11"/>
  <c r="K139" i="11"/>
  <c r="L139" i="11" s="1"/>
  <c r="AR58" i="10"/>
  <c r="AR69" i="10"/>
  <c r="R31" i="12"/>
  <c r="AL97" i="9"/>
  <c r="AV113" i="9"/>
  <c r="K116" i="9"/>
  <c r="L116" i="9" s="1"/>
  <c r="AR31" i="11"/>
  <c r="K34" i="11"/>
  <c r="L34" i="11" s="1"/>
  <c r="AR35" i="11"/>
  <c r="T36" i="11"/>
  <c r="T49" i="11"/>
  <c r="T52" i="11"/>
  <c r="T76" i="11"/>
  <c r="K95" i="11"/>
  <c r="L95" i="11" s="1"/>
  <c r="AK98" i="11"/>
  <c r="AU106" i="11"/>
  <c r="T69" i="10"/>
  <c r="T58" i="10"/>
  <c r="T65" i="10"/>
  <c r="T61" i="10"/>
  <c r="T68" i="10"/>
  <c r="T64" i="10"/>
  <c r="T60" i="10"/>
  <c r="T66" i="10"/>
  <c r="T62" i="10"/>
  <c r="K128" i="10"/>
  <c r="L128" i="10" s="1"/>
  <c r="R130" i="12"/>
  <c r="T92" i="9"/>
  <c r="T99" i="9"/>
  <c r="AU106" i="9"/>
  <c r="T107" i="9"/>
  <c r="AU136" i="9"/>
  <c r="T137" i="9"/>
  <c r="AV143" i="9"/>
  <c r="AU147" i="9"/>
  <c r="AS31" i="11"/>
  <c r="AS35" i="11"/>
  <c r="T46" i="11"/>
  <c r="AR58" i="11"/>
  <c r="AR69" i="11"/>
  <c r="AR75" i="11"/>
  <c r="T80" i="11"/>
  <c r="K89" i="11"/>
  <c r="L89" i="11" s="1"/>
  <c r="AK91" i="11"/>
  <c r="AL98" i="11"/>
  <c r="AV106" i="11"/>
  <c r="K109" i="11"/>
  <c r="L109" i="11" s="1"/>
  <c r="K132" i="11"/>
  <c r="L132" i="11" s="1"/>
  <c r="AU130" i="11"/>
  <c r="AU132" i="11"/>
  <c r="AU121" i="11"/>
  <c r="AU136" i="11"/>
  <c r="AS37" i="10"/>
  <c r="AS33" i="10"/>
  <c r="AS29" i="10"/>
  <c r="AS36" i="10"/>
  <c r="AS28" i="10"/>
  <c r="AS27" i="10"/>
  <c r="AS34" i="10"/>
  <c r="AS30" i="10"/>
  <c r="AS35" i="10"/>
  <c r="AL91" i="11"/>
  <c r="R80" i="10"/>
  <c r="R123" i="10"/>
  <c r="AS34" i="12"/>
  <c r="AS30" i="12"/>
  <c r="AS37" i="12"/>
  <c r="AS26" i="12"/>
  <c r="AS33" i="12"/>
  <c r="AS29" i="12"/>
  <c r="AS36" i="12"/>
  <c r="AS32" i="12"/>
  <c r="AS35" i="12"/>
  <c r="AS31" i="12"/>
  <c r="AS27" i="12"/>
  <c r="R35" i="12"/>
  <c r="AL91" i="9"/>
  <c r="T100" i="9"/>
  <c r="AU110" i="9"/>
  <c r="K113" i="9"/>
  <c r="L113" i="9" s="1"/>
  <c r="AU114" i="9"/>
  <c r="T115" i="9"/>
  <c r="K139" i="9"/>
  <c r="L139" i="9" s="1"/>
  <c r="T141" i="9"/>
  <c r="AR28" i="11"/>
  <c r="T33" i="11"/>
  <c r="AS79" i="11"/>
  <c r="AR83" i="11"/>
  <c r="AK92" i="11"/>
  <c r="AK99" i="11"/>
  <c r="AV110" i="11"/>
  <c r="AV114" i="11"/>
  <c r="T122" i="11"/>
  <c r="K123" i="11"/>
  <c r="L123" i="11" s="1"/>
  <c r="T127" i="11"/>
  <c r="K130" i="11"/>
  <c r="L130" i="11" s="1"/>
  <c r="K131" i="11"/>
  <c r="L131" i="11" s="1"/>
  <c r="R73" i="10"/>
  <c r="O73" i="10"/>
  <c r="P26" i="12"/>
  <c r="R147" i="12"/>
  <c r="L116" i="14"/>
  <c r="T93" i="9"/>
  <c r="AV114" i="9"/>
  <c r="T26" i="11"/>
  <c r="U26" i="11" s="1"/>
  <c r="AQ26" i="11" s="1"/>
  <c r="AS28" i="11"/>
  <c r="K31" i="11"/>
  <c r="L31" i="11" s="1"/>
  <c r="AR32" i="11"/>
  <c r="K35" i="11"/>
  <c r="L35" i="11" s="1"/>
  <c r="T37" i="11"/>
  <c r="AS83" i="11"/>
  <c r="K90" i="11"/>
  <c r="L90" i="11" s="1"/>
  <c r="AL92" i="11"/>
  <c r="K97" i="11"/>
  <c r="L97" i="11" s="1"/>
  <c r="AL99" i="11"/>
  <c r="K106" i="11"/>
  <c r="L106" i="11" s="1"/>
  <c r="K129" i="11"/>
  <c r="L129" i="11" s="1"/>
  <c r="T147" i="11"/>
  <c r="T136" i="11"/>
  <c r="T143" i="11"/>
  <c r="T146" i="11"/>
  <c r="T142" i="11"/>
  <c r="T138" i="11"/>
  <c r="T144" i="11"/>
  <c r="T140" i="11"/>
  <c r="AS32" i="10"/>
  <c r="R26" i="12"/>
  <c r="L67" i="12"/>
  <c r="R82" i="12"/>
  <c r="AL99" i="9"/>
  <c r="K106" i="9"/>
  <c r="L106" i="9" s="1"/>
  <c r="T108" i="9"/>
  <c r="K136" i="9"/>
  <c r="L136" i="9" s="1"/>
  <c r="AV140" i="9"/>
  <c r="AS32" i="11"/>
  <c r="AR36" i="11"/>
  <c r="T50" i="11"/>
  <c r="K58" i="11"/>
  <c r="L58" i="11" s="1"/>
  <c r="AS62" i="11"/>
  <c r="K75" i="11"/>
  <c r="L75" i="11" s="1"/>
  <c r="AR76" i="11"/>
  <c r="T77" i="11"/>
  <c r="T81" i="11"/>
  <c r="AK100" i="11"/>
  <c r="AU107" i="11"/>
  <c r="K121" i="11"/>
  <c r="L121" i="11" s="1"/>
  <c r="AU124" i="11"/>
  <c r="T141" i="11"/>
  <c r="R90" i="10"/>
  <c r="R32" i="12"/>
  <c r="AS36" i="11"/>
  <c r="AL100" i="11"/>
  <c r="R137" i="11"/>
  <c r="R37" i="12"/>
  <c r="T65" i="12"/>
  <c r="T61" i="12"/>
  <c r="T68" i="12"/>
  <c r="T64" i="12"/>
  <c r="T60" i="12"/>
  <c r="T59" i="12"/>
  <c r="T66" i="12"/>
  <c r="T62" i="12"/>
  <c r="T58" i="12"/>
  <c r="T67" i="12"/>
  <c r="L63" i="12"/>
  <c r="T69" i="12"/>
  <c r="T105" i="9"/>
  <c r="K110" i="9"/>
  <c r="L110" i="9" s="1"/>
  <c r="AU111" i="9"/>
  <c r="K28" i="11"/>
  <c r="L28" i="11" s="1"/>
  <c r="AR29" i="11"/>
  <c r="T30" i="11"/>
  <c r="T34" i="11"/>
  <c r="AR73" i="11"/>
  <c r="T74" i="11"/>
  <c r="K91" i="11"/>
  <c r="L91" i="11" s="1"/>
  <c r="AL93" i="11"/>
  <c r="AV111" i="11"/>
  <c r="T130" i="11"/>
  <c r="T131" i="11"/>
  <c r="T125" i="11"/>
  <c r="K67" i="10"/>
  <c r="L67" i="10" s="1"/>
  <c r="AR64" i="10"/>
  <c r="K63" i="10"/>
  <c r="L63" i="10" s="1"/>
  <c r="AR60" i="10"/>
  <c r="K59" i="10"/>
  <c r="L59" i="10" s="1"/>
  <c r="AR67" i="10"/>
  <c r="K66" i="10"/>
  <c r="L66" i="10" s="1"/>
  <c r="AR63" i="10"/>
  <c r="K62" i="10"/>
  <c r="L62" i="10" s="1"/>
  <c r="AR59" i="10"/>
  <c r="AR66" i="10"/>
  <c r="K65" i="10"/>
  <c r="L65" i="10" s="1"/>
  <c r="AR62" i="10"/>
  <c r="K68" i="10"/>
  <c r="L68" i="10" s="1"/>
  <c r="AR65" i="10"/>
  <c r="K64" i="10"/>
  <c r="L64" i="10" s="1"/>
  <c r="AR61" i="10"/>
  <c r="K60" i="10"/>
  <c r="L60" i="10" s="1"/>
  <c r="AR68" i="10"/>
  <c r="R34" i="12"/>
  <c r="L65" i="12"/>
  <c r="R30" i="14"/>
  <c r="T113" i="14"/>
  <c r="T109" i="14"/>
  <c r="T116" i="14"/>
  <c r="T105" i="14"/>
  <c r="T112" i="14"/>
  <c r="T108" i="14"/>
  <c r="T115" i="14"/>
  <c r="L109" i="14"/>
  <c r="T111" i="14"/>
  <c r="T107" i="14"/>
  <c r="T114" i="14"/>
  <c r="T110" i="14"/>
  <c r="T106" i="14"/>
  <c r="L108" i="14"/>
  <c r="L107" i="14"/>
  <c r="L112" i="14"/>
  <c r="AU127" i="11"/>
  <c r="T128" i="11"/>
  <c r="R75" i="10"/>
  <c r="R100" i="10"/>
  <c r="R111" i="10"/>
  <c r="K127" i="10"/>
  <c r="L127" i="10" s="1"/>
  <c r="AU125" i="10"/>
  <c r="K122" i="10"/>
  <c r="L122" i="10" s="1"/>
  <c r="K132" i="10"/>
  <c r="L132" i="10" s="1"/>
  <c r="AU130" i="10"/>
  <c r="K124" i="10"/>
  <c r="L124" i="10" s="1"/>
  <c r="K129" i="10"/>
  <c r="L129" i="10" s="1"/>
  <c r="AU127" i="10"/>
  <c r="AU122" i="10"/>
  <c r="AU132" i="10"/>
  <c r="K126" i="10"/>
  <c r="L126" i="10" s="1"/>
  <c r="AU124" i="10"/>
  <c r="K121" i="10"/>
  <c r="L121" i="10" s="1"/>
  <c r="K131" i="10"/>
  <c r="L131" i="10" s="1"/>
  <c r="AU129" i="10"/>
  <c r="K125" i="10"/>
  <c r="L125" i="10" s="1"/>
  <c r="AU123" i="10"/>
  <c r="K130" i="10"/>
  <c r="L130" i="10" s="1"/>
  <c r="AU128" i="10"/>
  <c r="T48" i="12"/>
  <c r="T45" i="12"/>
  <c r="T51" i="12"/>
  <c r="T47" i="12"/>
  <c r="T44" i="12"/>
  <c r="T46" i="12"/>
  <c r="T52" i="12"/>
  <c r="T49" i="12"/>
  <c r="T43" i="12"/>
  <c r="T42" i="12"/>
  <c r="T50" i="12"/>
  <c r="T53" i="12"/>
  <c r="R81" i="13"/>
  <c r="AR26" i="11"/>
  <c r="T78" i="11"/>
  <c r="T129" i="11"/>
  <c r="AU131" i="11"/>
  <c r="K145" i="11"/>
  <c r="L145" i="11" s="1"/>
  <c r="AU142" i="11"/>
  <c r="K141" i="11"/>
  <c r="L141" i="11" s="1"/>
  <c r="AU138" i="11"/>
  <c r="AU145" i="11"/>
  <c r="K144" i="11"/>
  <c r="L144" i="11" s="1"/>
  <c r="AU141" i="11"/>
  <c r="K140" i="11"/>
  <c r="L140" i="11" s="1"/>
  <c r="AU137" i="11"/>
  <c r="AU144" i="11"/>
  <c r="K143" i="11"/>
  <c r="L143" i="11" s="1"/>
  <c r="AU140" i="11"/>
  <c r="AU139" i="11"/>
  <c r="K138" i="11"/>
  <c r="L138" i="11" s="1"/>
  <c r="AU146" i="11"/>
  <c r="R27" i="10"/>
  <c r="T63" i="10"/>
  <c r="R99" i="10"/>
  <c r="R115" i="10"/>
  <c r="AS28" i="12"/>
  <c r="L61" i="12"/>
  <c r="T63" i="12"/>
  <c r="R31" i="13"/>
  <c r="K26" i="10"/>
  <c r="L26" i="10" s="1"/>
  <c r="K37" i="10"/>
  <c r="L37" i="10" s="1"/>
  <c r="AS44" i="10"/>
  <c r="AS47" i="10"/>
  <c r="AS64" i="10"/>
  <c r="AS74" i="10"/>
  <c r="K77" i="10"/>
  <c r="L77" i="10" s="1"/>
  <c r="T79" i="10"/>
  <c r="T98" i="10"/>
  <c r="K108" i="10"/>
  <c r="L108" i="10" s="1"/>
  <c r="T110" i="10"/>
  <c r="T114" i="10"/>
  <c r="AV125" i="10"/>
  <c r="T126" i="10"/>
  <c r="AV146" i="10"/>
  <c r="AR27" i="12"/>
  <c r="T28" i="12"/>
  <c r="K97" i="12"/>
  <c r="L97" i="12" s="1"/>
  <c r="L47" i="13"/>
  <c r="AR27" i="10"/>
  <c r="K50" i="10"/>
  <c r="L50" i="10" s="1"/>
  <c r="K53" i="10"/>
  <c r="L53" i="10" s="1"/>
  <c r="AS68" i="10"/>
  <c r="R76" i="10"/>
  <c r="AR78" i="10"/>
  <c r="K81" i="10"/>
  <c r="L81" i="10" s="1"/>
  <c r="AR82" i="10"/>
  <c r="T83" i="10"/>
  <c r="T91" i="10"/>
  <c r="R92" i="10"/>
  <c r="K94" i="10"/>
  <c r="L94" i="10" s="1"/>
  <c r="AK97" i="10"/>
  <c r="AU109" i="10"/>
  <c r="K112" i="10"/>
  <c r="L112" i="10" s="1"/>
  <c r="AU113" i="10"/>
  <c r="K138" i="10"/>
  <c r="L138" i="10" s="1"/>
  <c r="AU139" i="10"/>
  <c r="T140" i="10"/>
  <c r="T144" i="10"/>
  <c r="K30" i="12"/>
  <c r="L30" i="12" s="1"/>
  <c r="T32" i="12"/>
  <c r="K53" i="12"/>
  <c r="L53" i="12" s="1"/>
  <c r="K50" i="12"/>
  <c r="L50" i="12" s="1"/>
  <c r="AR53" i="12"/>
  <c r="AR50" i="12"/>
  <c r="K49" i="12"/>
  <c r="L49" i="12" s="1"/>
  <c r="K46" i="12"/>
  <c r="L46" i="12" s="1"/>
  <c r="K52" i="12"/>
  <c r="L52" i="12" s="1"/>
  <c r="AR46" i="12"/>
  <c r="AR52" i="12"/>
  <c r="AR49" i="12"/>
  <c r="AR43" i="12"/>
  <c r="AR48" i="12"/>
  <c r="AR45" i="12"/>
  <c r="AR51" i="12"/>
  <c r="K47" i="12"/>
  <c r="L47" i="12" s="1"/>
  <c r="K44" i="12"/>
  <c r="L44" i="12" s="1"/>
  <c r="L69" i="12"/>
  <c r="AK92" i="12"/>
  <c r="R131" i="12"/>
  <c r="L143" i="12"/>
  <c r="L61" i="13"/>
  <c r="L65" i="13"/>
  <c r="R59" i="14"/>
  <c r="K30" i="10"/>
  <c r="L30" i="10" s="1"/>
  <c r="K44" i="10"/>
  <c r="L44" i="10" s="1"/>
  <c r="K47" i="10"/>
  <c r="L47" i="10" s="1"/>
  <c r="AS78" i="10"/>
  <c r="AS82" i="10"/>
  <c r="K105" i="10"/>
  <c r="L105" i="10" s="1"/>
  <c r="AV109" i="10"/>
  <c r="AV113" i="10"/>
  <c r="K116" i="10"/>
  <c r="L116" i="10" s="1"/>
  <c r="T129" i="10"/>
  <c r="AV139" i="10"/>
  <c r="K142" i="10"/>
  <c r="L142" i="10" s="1"/>
  <c r="AU143" i="10"/>
  <c r="K146" i="10"/>
  <c r="L146" i="10" s="1"/>
  <c r="T36" i="12"/>
  <c r="K90" i="12"/>
  <c r="L90" i="12" s="1"/>
  <c r="AU136" i="10"/>
  <c r="AU147" i="10"/>
  <c r="R129" i="13"/>
  <c r="R81" i="14"/>
  <c r="R94" i="14"/>
  <c r="R128" i="16"/>
  <c r="K31" i="10"/>
  <c r="L31" i="10" s="1"/>
  <c r="AR32" i="10"/>
  <c r="K35" i="10"/>
  <c r="L35" i="10" s="1"/>
  <c r="T37" i="10"/>
  <c r="K45" i="10"/>
  <c r="L45" i="10" s="1"/>
  <c r="K48" i="10"/>
  <c r="L48" i="10" s="1"/>
  <c r="AS83" i="10"/>
  <c r="K136" i="10"/>
  <c r="L136" i="10" s="1"/>
  <c r="AV140" i="10"/>
  <c r="AV144" i="10"/>
  <c r="K147" i="10"/>
  <c r="L147" i="10" s="1"/>
  <c r="R93" i="13"/>
  <c r="AK97" i="12"/>
  <c r="K94" i="12"/>
  <c r="L94" i="12" s="1"/>
  <c r="AK90" i="12"/>
  <c r="AK96" i="12"/>
  <c r="K100" i="12"/>
  <c r="L100" i="12" s="1"/>
  <c r="K93" i="12"/>
  <c r="L93" i="12" s="1"/>
  <c r="AK89" i="12"/>
  <c r="AK95" i="12"/>
  <c r="K92" i="12"/>
  <c r="L92" i="12" s="1"/>
  <c r="K99" i="12"/>
  <c r="L99" i="12" s="1"/>
  <c r="AK94" i="12"/>
  <c r="K91" i="12"/>
  <c r="L91" i="12" s="1"/>
  <c r="K98" i="12"/>
  <c r="L98" i="12" s="1"/>
  <c r="AK93" i="12"/>
  <c r="K96" i="12"/>
  <c r="L96" i="12" s="1"/>
  <c r="AK91" i="12"/>
  <c r="K89" i="12"/>
  <c r="L89" i="12" s="1"/>
  <c r="AK98" i="12"/>
  <c r="K95" i="12"/>
  <c r="L95" i="12" s="1"/>
  <c r="R106" i="12"/>
  <c r="R108" i="12"/>
  <c r="R53" i="13"/>
  <c r="R91" i="14"/>
  <c r="AR43" i="10"/>
  <c r="T44" i="10"/>
  <c r="T47" i="10"/>
  <c r="AR49" i="10"/>
  <c r="AR52" i="10"/>
  <c r="AS76" i="10"/>
  <c r="K79" i="10"/>
  <c r="L79" i="10" s="1"/>
  <c r="AR80" i="10"/>
  <c r="K83" i="10"/>
  <c r="L83" i="10" s="1"/>
  <c r="O90" i="10"/>
  <c r="P90" i="10" s="1"/>
  <c r="Q90" i="10" s="1"/>
  <c r="S90" i="10" s="1"/>
  <c r="U90" i="10" s="1"/>
  <c r="AJ90" i="10" s="1"/>
  <c r="AN90" i="10" s="1"/>
  <c r="AK93" i="10"/>
  <c r="K98" i="10"/>
  <c r="L98" i="10" s="1"/>
  <c r="T105" i="10"/>
  <c r="AV107" i="10"/>
  <c r="K110" i="10"/>
  <c r="L110" i="10" s="1"/>
  <c r="AU111" i="10"/>
  <c r="K114" i="10"/>
  <c r="L114" i="10" s="1"/>
  <c r="T116" i="10"/>
  <c r="AV124" i="10"/>
  <c r="AV137" i="10"/>
  <c r="K140" i="10"/>
  <c r="L140" i="10" s="1"/>
  <c r="T142" i="10"/>
  <c r="K28" i="12"/>
  <c r="L28" i="12" s="1"/>
  <c r="AR29" i="12"/>
  <c r="T30" i="12"/>
  <c r="T34" i="12"/>
  <c r="K43" i="12"/>
  <c r="L43" i="12" s="1"/>
  <c r="K45" i="12"/>
  <c r="L45" i="12" s="1"/>
  <c r="R121" i="12"/>
  <c r="O121" i="12"/>
  <c r="P121" i="12" s="1"/>
  <c r="Q121" i="12" s="1"/>
  <c r="S121" i="12" s="1"/>
  <c r="U121" i="12" s="1"/>
  <c r="AT121" i="12" s="1"/>
  <c r="R29" i="13"/>
  <c r="R83" i="13"/>
  <c r="K28" i="10"/>
  <c r="L28" i="10" s="1"/>
  <c r="AR29" i="10"/>
  <c r="T30" i="10"/>
  <c r="T34" i="10"/>
  <c r="AS43" i="10"/>
  <c r="AR46" i="10"/>
  <c r="AS49" i="10"/>
  <c r="AS52" i="10"/>
  <c r="AS59" i="10"/>
  <c r="AR73" i="10"/>
  <c r="T74" i="10"/>
  <c r="AS80" i="10"/>
  <c r="AR84" i="10"/>
  <c r="T95" i="10"/>
  <c r="AV111" i="10"/>
  <c r="AU115" i="10"/>
  <c r="T125" i="10"/>
  <c r="AU141" i="10"/>
  <c r="K144" i="10"/>
  <c r="L144" i="10" s="1"/>
  <c r="AU145" i="10"/>
  <c r="T146" i="10"/>
  <c r="R50" i="13"/>
  <c r="R130" i="13"/>
  <c r="R76" i="14"/>
  <c r="K32" i="10"/>
  <c r="L32" i="10" s="1"/>
  <c r="AR33" i="10"/>
  <c r="K36" i="10"/>
  <c r="L36" i="10" s="1"/>
  <c r="AS46" i="10"/>
  <c r="K52" i="10"/>
  <c r="L52" i="10" s="1"/>
  <c r="AS73" i="10"/>
  <c r="AS84" i="10"/>
  <c r="T89" i="10"/>
  <c r="AK94" i="10"/>
  <c r="AV115" i="10"/>
  <c r="AV141" i="10"/>
  <c r="AV145" i="10"/>
  <c r="AR26" i="12"/>
  <c r="T27" i="12"/>
  <c r="K48" i="12"/>
  <c r="L48" i="12" s="1"/>
  <c r="K51" i="12"/>
  <c r="L51" i="12" s="1"/>
  <c r="T144" i="12"/>
  <c r="T140" i="12"/>
  <c r="T147" i="12"/>
  <c r="T136" i="12"/>
  <c r="T143" i="12"/>
  <c r="T139" i="12"/>
  <c r="T146" i="12"/>
  <c r="T142" i="12"/>
  <c r="T145" i="12"/>
  <c r="T141" i="12"/>
  <c r="T137" i="12"/>
  <c r="T138" i="12"/>
  <c r="T48" i="13"/>
  <c r="T45" i="13"/>
  <c r="T51" i="13"/>
  <c r="T42" i="13"/>
  <c r="U42" i="13" s="1"/>
  <c r="AQ42" i="13" s="1"/>
  <c r="AU42" i="13" s="1"/>
  <c r="T46" i="13"/>
  <c r="T52" i="13"/>
  <c r="T49" i="13"/>
  <c r="T43" i="13"/>
  <c r="T66" i="13"/>
  <c r="T62" i="13"/>
  <c r="T69" i="13"/>
  <c r="T58" i="13"/>
  <c r="T65" i="13"/>
  <c r="T61" i="13"/>
  <c r="T68" i="13"/>
  <c r="T64" i="13"/>
  <c r="T67" i="13"/>
  <c r="T63" i="13"/>
  <c r="T59" i="13"/>
  <c r="O73" i="13"/>
  <c r="P73" i="13" s="1"/>
  <c r="Q73" i="13" s="1"/>
  <c r="S73" i="13" s="1"/>
  <c r="R73" i="13"/>
  <c r="AR26" i="10"/>
  <c r="AR37" i="10"/>
  <c r="K43" i="10"/>
  <c r="L43" i="10" s="1"/>
  <c r="K46" i="10"/>
  <c r="L46" i="10" s="1"/>
  <c r="K49" i="10"/>
  <c r="L49" i="10" s="1"/>
  <c r="AS63" i="10"/>
  <c r="AS67" i="10"/>
  <c r="T78" i="10"/>
  <c r="T82" i="10"/>
  <c r="T96" i="10"/>
  <c r="K107" i="10"/>
  <c r="L107" i="10" s="1"/>
  <c r="AU108" i="10"/>
  <c r="T128" i="10"/>
  <c r="K137" i="10"/>
  <c r="L137" i="10" s="1"/>
  <c r="T139" i="10"/>
  <c r="R77" i="12"/>
  <c r="T44" i="13"/>
  <c r="T50" i="13"/>
  <c r="R27" i="14"/>
  <c r="R50" i="14"/>
  <c r="R99" i="14"/>
  <c r="AU138" i="10"/>
  <c r="L58" i="12"/>
  <c r="R140" i="13"/>
  <c r="K29" i="10"/>
  <c r="L29" i="10" s="1"/>
  <c r="T45" i="10"/>
  <c r="AR50" i="10"/>
  <c r="AR53" i="10"/>
  <c r="AS77" i="10"/>
  <c r="K84" i="10"/>
  <c r="L84" i="10" s="1"/>
  <c r="AU105" i="10"/>
  <c r="AV112" i="10"/>
  <c r="T136" i="10"/>
  <c r="AV138" i="10"/>
  <c r="K141" i="10"/>
  <c r="L141" i="10" s="1"/>
  <c r="AU142" i="10"/>
  <c r="K145" i="10"/>
  <c r="L145" i="10" s="1"/>
  <c r="AK99" i="12"/>
  <c r="AV116" i="12"/>
  <c r="AV105" i="12"/>
  <c r="AV112" i="12"/>
  <c r="AV108" i="12"/>
  <c r="AV115" i="12"/>
  <c r="AV111" i="12"/>
  <c r="AV107" i="12"/>
  <c r="AV106" i="12"/>
  <c r="AV113" i="12"/>
  <c r="AV109" i="12"/>
  <c r="AV110" i="12"/>
  <c r="R98" i="13"/>
  <c r="R138" i="13"/>
  <c r="R53" i="14"/>
  <c r="AR30" i="10"/>
  <c r="K33" i="10"/>
  <c r="L33" i="10" s="1"/>
  <c r="AR44" i="10"/>
  <c r="AS50" i="10"/>
  <c r="AV105" i="10"/>
  <c r="AU26" i="13"/>
  <c r="K60" i="12"/>
  <c r="L60" i="12" s="1"/>
  <c r="AR61" i="12"/>
  <c r="AS78" i="12"/>
  <c r="AS82" i="12"/>
  <c r="AL90" i="12"/>
  <c r="AL97" i="12"/>
  <c r="K105" i="12"/>
  <c r="L105" i="12" s="1"/>
  <c r="K116" i="12"/>
  <c r="L116" i="12" s="1"/>
  <c r="AU123" i="12"/>
  <c r="K125" i="12"/>
  <c r="L125" i="12" s="1"/>
  <c r="AV128" i="12"/>
  <c r="T129" i="12"/>
  <c r="AV139" i="12"/>
  <c r="K142" i="12"/>
  <c r="L142" i="12" s="1"/>
  <c r="AU143" i="12"/>
  <c r="K146" i="12"/>
  <c r="L146" i="12" s="1"/>
  <c r="AR31" i="13"/>
  <c r="K34" i="13"/>
  <c r="L34" i="13" s="1"/>
  <c r="AR35" i="13"/>
  <c r="T36" i="13"/>
  <c r="AR51" i="13"/>
  <c r="AS61" i="13"/>
  <c r="K64" i="13"/>
  <c r="L64" i="13" s="1"/>
  <c r="AR65" i="13"/>
  <c r="K68" i="13"/>
  <c r="L68" i="13" s="1"/>
  <c r="K74" i="13"/>
  <c r="L74" i="13" s="1"/>
  <c r="AS84" i="13"/>
  <c r="AS83" i="13"/>
  <c r="T76" i="13"/>
  <c r="AV132" i="13"/>
  <c r="AV124" i="13"/>
  <c r="AV129" i="13"/>
  <c r="AV126" i="13"/>
  <c r="AV131" i="13"/>
  <c r="AV121" i="13"/>
  <c r="AV123" i="13"/>
  <c r="AV128" i="13"/>
  <c r="AV130" i="13"/>
  <c r="R62" i="14"/>
  <c r="AS61" i="12"/>
  <c r="K64" i="12"/>
  <c r="L64" i="12" s="1"/>
  <c r="AR65" i="12"/>
  <c r="K68" i="12"/>
  <c r="L68" i="12" s="1"/>
  <c r="K74" i="12"/>
  <c r="L74" i="12" s="1"/>
  <c r="T76" i="12"/>
  <c r="T92" i="12"/>
  <c r="T99" i="12"/>
  <c r="AU106" i="12"/>
  <c r="AV123" i="12"/>
  <c r="T124" i="12"/>
  <c r="AU136" i="12"/>
  <c r="AV143" i="12"/>
  <c r="AU147" i="12"/>
  <c r="AS35" i="13"/>
  <c r="AR58" i="13"/>
  <c r="AR69" i="13"/>
  <c r="T80" i="13"/>
  <c r="AV145" i="13"/>
  <c r="AV141" i="13"/>
  <c r="AV137" i="13"/>
  <c r="AV144" i="13"/>
  <c r="AV140" i="13"/>
  <c r="AV147" i="13"/>
  <c r="AV136" i="13"/>
  <c r="AV143" i="13"/>
  <c r="AV139" i="13"/>
  <c r="AV142" i="13"/>
  <c r="AV138" i="13"/>
  <c r="K44" i="14"/>
  <c r="L44" i="14" s="1"/>
  <c r="L96" i="14"/>
  <c r="R62" i="16"/>
  <c r="Q121" i="16"/>
  <c r="O122" i="16"/>
  <c r="P122" i="16" s="1"/>
  <c r="Q122" i="16" s="1"/>
  <c r="S122" i="16" s="1"/>
  <c r="AS51" i="12"/>
  <c r="AR58" i="12"/>
  <c r="AS65" i="12"/>
  <c r="AR69" i="12"/>
  <c r="AR75" i="12"/>
  <c r="T80" i="12"/>
  <c r="AL98" i="12"/>
  <c r="K109" i="12"/>
  <c r="L109" i="12" s="1"/>
  <c r="T111" i="12"/>
  <c r="AU121" i="12"/>
  <c r="BA121" i="12" s="1"/>
  <c r="R122" i="12"/>
  <c r="R127" i="12"/>
  <c r="AU131" i="12"/>
  <c r="AV147" i="12"/>
  <c r="R26" i="13"/>
  <c r="S26" i="13" s="1"/>
  <c r="U26" i="13" s="1"/>
  <c r="AQ26" i="13" s="1"/>
  <c r="T29" i="13"/>
  <c r="AS69" i="13"/>
  <c r="T73" i="13"/>
  <c r="K78" i="13"/>
  <c r="L78" i="13" s="1"/>
  <c r="AR79" i="13"/>
  <c r="R89" i="13"/>
  <c r="S89" i="13" s="1"/>
  <c r="U89" i="13" s="1"/>
  <c r="AJ89" i="13" s="1"/>
  <c r="AN89" i="13" s="1"/>
  <c r="R110" i="13"/>
  <c r="T34" i="17"/>
  <c r="T30" i="17"/>
  <c r="T37" i="17"/>
  <c r="T26" i="17"/>
  <c r="T33" i="17"/>
  <c r="T29" i="17"/>
  <c r="T36" i="17"/>
  <c r="T28" i="17"/>
  <c r="T35" i="17"/>
  <c r="T31" i="17"/>
  <c r="T27" i="17"/>
  <c r="AL91" i="12"/>
  <c r="T33" i="13"/>
  <c r="R94" i="13"/>
  <c r="AR59" i="12"/>
  <c r="AS76" i="12"/>
  <c r="K79" i="12"/>
  <c r="L79" i="12" s="1"/>
  <c r="AR80" i="12"/>
  <c r="K83" i="12"/>
  <c r="L83" i="12" s="1"/>
  <c r="AL100" i="12"/>
  <c r="K110" i="12"/>
  <c r="L110" i="12" s="1"/>
  <c r="AU111" i="12"/>
  <c r="K114" i="12"/>
  <c r="L114" i="12" s="1"/>
  <c r="T116" i="12"/>
  <c r="AV124" i="12"/>
  <c r="K126" i="12"/>
  <c r="L126" i="12" s="1"/>
  <c r="K140" i="12"/>
  <c r="L140" i="12" s="1"/>
  <c r="AR29" i="13"/>
  <c r="T30" i="13"/>
  <c r="T34" i="13"/>
  <c r="AS52" i="13"/>
  <c r="K62" i="13"/>
  <c r="L62" i="13" s="1"/>
  <c r="AR84" i="13"/>
  <c r="AR83" i="13"/>
  <c r="AR73" i="13"/>
  <c r="T74" i="13"/>
  <c r="AU58" i="16"/>
  <c r="T32" i="17"/>
  <c r="AS43" i="12"/>
  <c r="AS49" i="12"/>
  <c r="AS52" i="12"/>
  <c r="AS59" i="12"/>
  <c r="K62" i="12"/>
  <c r="L62" i="12" s="1"/>
  <c r="AR73" i="12"/>
  <c r="AS80" i="12"/>
  <c r="AR84" i="12"/>
  <c r="AL93" i="12"/>
  <c r="T95" i="12"/>
  <c r="AU115" i="12"/>
  <c r="T125" i="12"/>
  <c r="AU132" i="12"/>
  <c r="AU141" i="12"/>
  <c r="K144" i="12"/>
  <c r="L144" i="12" s="1"/>
  <c r="AU145" i="12"/>
  <c r="L28" i="13"/>
  <c r="AS29" i="13"/>
  <c r="K32" i="13"/>
  <c r="L32" i="13" s="1"/>
  <c r="AR33" i="13"/>
  <c r="K36" i="13"/>
  <c r="L36" i="13" s="1"/>
  <c r="K52" i="13"/>
  <c r="L52" i="13" s="1"/>
  <c r="AR63" i="13"/>
  <c r="K66" i="13"/>
  <c r="L66" i="13" s="1"/>
  <c r="AR67" i="13"/>
  <c r="R53" i="16"/>
  <c r="AR63" i="12"/>
  <c r="K66" i="12"/>
  <c r="L66" i="12" s="1"/>
  <c r="AR67" i="12"/>
  <c r="AS84" i="12"/>
  <c r="AU122" i="12"/>
  <c r="AU127" i="12"/>
  <c r="K129" i="12"/>
  <c r="L129" i="12" s="1"/>
  <c r="AV132" i="12"/>
  <c r="AV141" i="12"/>
  <c r="AV145" i="12"/>
  <c r="AR26" i="13"/>
  <c r="T27" i="13"/>
  <c r="AS33" i="13"/>
  <c r="AR37" i="13"/>
  <c r="K43" i="13"/>
  <c r="L43" i="13" s="1"/>
  <c r="K46" i="13"/>
  <c r="L46" i="13" s="1"/>
  <c r="K49" i="13"/>
  <c r="L49" i="13" s="1"/>
  <c r="AS63" i="13"/>
  <c r="K76" i="13"/>
  <c r="L76" i="13" s="1"/>
  <c r="T78" i="13"/>
  <c r="T82" i="13"/>
  <c r="R107" i="13"/>
  <c r="R109" i="13"/>
  <c r="AV125" i="13"/>
  <c r="R63" i="14"/>
  <c r="L111" i="14"/>
  <c r="L113" i="14"/>
  <c r="R94" i="16"/>
  <c r="AS63" i="12"/>
  <c r="AS67" i="12"/>
  <c r="K76" i="12"/>
  <c r="L76" i="12" s="1"/>
  <c r="T78" i="12"/>
  <c r="T82" i="12"/>
  <c r="AL94" i="12"/>
  <c r="T96" i="12"/>
  <c r="K107" i="12"/>
  <c r="L107" i="12" s="1"/>
  <c r="AU108" i="12"/>
  <c r="T109" i="12"/>
  <c r="AV122" i="12"/>
  <c r="K124" i="12"/>
  <c r="L124" i="12" s="1"/>
  <c r="AV127" i="12"/>
  <c r="T128" i="12"/>
  <c r="K137" i="12"/>
  <c r="L137" i="12" s="1"/>
  <c r="AS26" i="13"/>
  <c r="AS37" i="13"/>
  <c r="K59" i="13"/>
  <c r="L59" i="13" s="1"/>
  <c r="AR77" i="13"/>
  <c r="K80" i="13"/>
  <c r="L80" i="13" s="1"/>
  <c r="AR81" i="13"/>
  <c r="L115" i="14"/>
  <c r="R59" i="17"/>
  <c r="K59" i="12"/>
  <c r="L59" i="12" s="1"/>
  <c r="AR77" i="12"/>
  <c r="K80" i="12"/>
  <c r="L80" i="12" s="1"/>
  <c r="AR81" i="12"/>
  <c r="K111" i="12"/>
  <c r="L111" i="12" s="1"/>
  <c r="AU112" i="12"/>
  <c r="K115" i="12"/>
  <c r="L115" i="12" s="1"/>
  <c r="AU130" i="12"/>
  <c r="AU138" i="12"/>
  <c r="T31" i="13"/>
  <c r="T35" i="13"/>
  <c r="AR60" i="13"/>
  <c r="K49" i="14"/>
  <c r="L49" i="14" s="1"/>
  <c r="K46" i="14"/>
  <c r="L46" i="14" s="1"/>
  <c r="K43" i="14"/>
  <c r="L43" i="14" s="1"/>
  <c r="K52" i="14"/>
  <c r="L52" i="14" s="1"/>
  <c r="AR46" i="14"/>
  <c r="AR52" i="14"/>
  <c r="AR49" i="14"/>
  <c r="AR43" i="14"/>
  <c r="K48" i="14"/>
  <c r="L48" i="14" s="1"/>
  <c r="K45" i="14"/>
  <c r="L45" i="14" s="1"/>
  <c r="K51" i="14"/>
  <c r="L51" i="14" s="1"/>
  <c r="K42" i="14"/>
  <c r="L42" i="14" s="1"/>
  <c r="AR48" i="14"/>
  <c r="AR45" i="14"/>
  <c r="AR51" i="14"/>
  <c r="AR42" i="14"/>
  <c r="AR47" i="14"/>
  <c r="AR44" i="14"/>
  <c r="AR53" i="14"/>
  <c r="AR50" i="14"/>
  <c r="R67" i="14"/>
  <c r="K73" i="12"/>
  <c r="L73" i="12" s="1"/>
  <c r="AS77" i="12"/>
  <c r="K84" i="12"/>
  <c r="L84" i="12" s="1"/>
  <c r="AL95" i="12"/>
  <c r="AU105" i="12"/>
  <c r="AU116" i="12"/>
  <c r="K132" i="12"/>
  <c r="L132" i="12" s="1"/>
  <c r="K141" i="12"/>
  <c r="L141" i="12" s="1"/>
  <c r="AU142" i="12"/>
  <c r="K145" i="12"/>
  <c r="L145" i="12" s="1"/>
  <c r="AR30" i="13"/>
  <c r="K33" i="13"/>
  <c r="L33" i="13" s="1"/>
  <c r="AR34" i="13"/>
  <c r="AS50" i="13"/>
  <c r="K63" i="13"/>
  <c r="L63" i="13" s="1"/>
  <c r="AR64" i="13"/>
  <c r="K67" i="13"/>
  <c r="L67" i="13" s="1"/>
  <c r="AR74" i="13"/>
  <c r="T75" i="13"/>
  <c r="AV122" i="13"/>
  <c r="AS67" i="14"/>
  <c r="AS63" i="14"/>
  <c r="AS59" i="14"/>
  <c r="AS66" i="14"/>
  <c r="AS62" i="14"/>
  <c r="AS69" i="14"/>
  <c r="AS58" i="14"/>
  <c r="AS65" i="14"/>
  <c r="AS61" i="14"/>
  <c r="AS64" i="14"/>
  <c r="AS60" i="14"/>
  <c r="T96" i="14"/>
  <c r="T89" i="14"/>
  <c r="T95" i="14"/>
  <c r="T94" i="14"/>
  <c r="T93" i="14"/>
  <c r="T100" i="14"/>
  <c r="T99" i="14"/>
  <c r="T92" i="14"/>
  <c r="T98" i="14"/>
  <c r="T97" i="14"/>
  <c r="T90" i="14"/>
  <c r="L114" i="14"/>
  <c r="R140" i="14"/>
  <c r="AS46" i="14"/>
  <c r="AS52" i="14"/>
  <c r="AS49" i="14"/>
  <c r="AS43" i="14"/>
  <c r="AS48" i="14"/>
  <c r="AS45" i="14"/>
  <c r="AS51" i="14"/>
  <c r="AS42" i="14"/>
  <c r="AS47" i="14"/>
  <c r="AS44" i="14"/>
  <c r="AS53" i="14"/>
  <c r="AS50" i="14"/>
  <c r="P136" i="14"/>
  <c r="Q136" i="14" s="1"/>
  <c r="S136" i="14" s="1"/>
  <c r="U136" i="14" s="1"/>
  <c r="L37" i="13"/>
  <c r="R47" i="14"/>
  <c r="R124" i="14"/>
  <c r="R91" i="16"/>
  <c r="AR78" i="12"/>
  <c r="K81" i="12"/>
  <c r="L81" i="12" s="1"/>
  <c r="AU109" i="12"/>
  <c r="K112" i="12"/>
  <c r="L112" i="12" s="1"/>
  <c r="AU128" i="12"/>
  <c r="K138" i="12"/>
  <c r="L138" i="12" s="1"/>
  <c r="K44" i="13"/>
  <c r="L44" i="13" s="1"/>
  <c r="K60" i="13"/>
  <c r="L60" i="13" s="1"/>
  <c r="AS78" i="13"/>
  <c r="AS82" i="13"/>
  <c r="K99" i="13"/>
  <c r="L99" i="13" s="1"/>
  <c r="AK94" i="13"/>
  <c r="K91" i="13"/>
  <c r="L91" i="13" s="1"/>
  <c r="AK100" i="13"/>
  <c r="K97" i="13"/>
  <c r="L97" i="13" s="1"/>
  <c r="K90" i="13"/>
  <c r="L90" i="13" s="1"/>
  <c r="AK99" i="13"/>
  <c r="AK92" i="13"/>
  <c r="K96" i="13"/>
  <c r="L96" i="13" s="1"/>
  <c r="AK98" i="13"/>
  <c r="K95" i="13"/>
  <c r="L95" i="13" s="1"/>
  <c r="AK96" i="13"/>
  <c r="K100" i="13"/>
  <c r="L100" i="13" s="1"/>
  <c r="AK95" i="13"/>
  <c r="K92" i="13"/>
  <c r="L92" i="13" s="1"/>
  <c r="AK97" i="13"/>
  <c r="R141" i="13"/>
  <c r="AV146" i="13"/>
  <c r="R28" i="14"/>
  <c r="R60" i="14"/>
  <c r="L105" i="14"/>
  <c r="AR53" i="17"/>
  <c r="K49" i="17"/>
  <c r="L49" i="17" s="1"/>
  <c r="AR46" i="17"/>
  <c r="K50" i="17"/>
  <c r="L50" i="17" s="1"/>
  <c r="AR43" i="17"/>
  <c r="K51" i="17"/>
  <c r="L51" i="17" s="1"/>
  <c r="K52" i="17"/>
  <c r="L52" i="17" s="1"/>
  <c r="K48" i="17"/>
  <c r="L48" i="17" s="1"/>
  <c r="K45" i="17"/>
  <c r="L45" i="17" s="1"/>
  <c r="K53" i="17"/>
  <c r="L53" i="17" s="1"/>
  <c r="K42" i="17"/>
  <c r="L42" i="17" s="1"/>
  <c r="AR49" i="17"/>
  <c r="AR48" i="17"/>
  <c r="AR45" i="17"/>
  <c r="AR42" i="17"/>
  <c r="AR52" i="17"/>
  <c r="AR51" i="17"/>
  <c r="AR47" i="17"/>
  <c r="AR44" i="17"/>
  <c r="K43" i="17"/>
  <c r="L43" i="17" s="1"/>
  <c r="K46" i="17"/>
  <c r="L46" i="17" s="1"/>
  <c r="K44" i="17"/>
  <c r="L44" i="17" s="1"/>
  <c r="AR50" i="17"/>
  <c r="K47" i="17"/>
  <c r="L47" i="17" s="1"/>
  <c r="R83" i="17"/>
  <c r="AV108" i="13"/>
  <c r="K111" i="13"/>
  <c r="L111" i="13" s="1"/>
  <c r="AU112" i="13"/>
  <c r="K115" i="13"/>
  <c r="L115" i="13" s="1"/>
  <c r="T123" i="13"/>
  <c r="AU130" i="13"/>
  <c r="AU138" i="13"/>
  <c r="T143" i="13"/>
  <c r="K29" i="14"/>
  <c r="L29" i="14" s="1"/>
  <c r="T31" i="14"/>
  <c r="T35" i="14"/>
  <c r="T45" i="14"/>
  <c r="T48" i="14"/>
  <c r="AR60" i="14"/>
  <c r="T65" i="14"/>
  <c r="K73" i="14"/>
  <c r="L73" i="14" s="1"/>
  <c r="AS77" i="14"/>
  <c r="AS81" i="14"/>
  <c r="K84" i="14"/>
  <c r="L84" i="14" s="1"/>
  <c r="AK89" i="14"/>
  <c r="K93" i="14"/>
  <c r="L93" i="14" s="1"/>
  <c r="AL95" i="14"/>
  <c r="K100" i="14"/>
  <c r="L100" i="14" s="1"/>
  <c r="AU105" i="14"/>
  <c r="AV112" i="14"/>
  <c r="AU116" i="14"/>
  <c r="K132" i="14"/>
  <c r="L132" i="14" s="1"/>
  <c r="R145" i="14"/>
  <c r="R112" i="16"/>
  <c r="AR26" i="17"/>
  <c r="R82" i="17"/>
  <c r="R124" i="17"/>
  <c r="AU105" i="13"/>
  <c r="AU116" i="13"/>
  <c r="K132" i="13"/>
  <c r="L132" i="13" s="1"/>
  <c r="AR74" i="14"/>
  <c r="AL89" i="14"/>
  <c r="AT136" i="14"/>
  <c r="R130" i="16"/>
  <c r="AV116" i="13"/>
  <c r="K122" i="13"/>
  <c r="L122" i="13" s="1"/>
  <c r="AU125" i="13"/>
  <c r="K127" i="13"/>
  <c r="L127" i="13" s="1"/>
  <c r="T131" i="13"/>
  <c r="AU146" i="13"/>
  <c r="K26" i="14"/>
  <c r="L26" i="14" s="1"/>
  <c r="AS30" i="14"/>
  <c r="AS34" i="14"/>
  <c r="K37" i="14"/>
  <c r="L37" i="14" s="1"/>
  <c r="AR68" i="14"/>
  <c r="AS74" i="14"/>
  <c r="K77" i="14"/>
  <c r="L77" i="14" s="1"/>
  <c r="T79" i="14"/>
  <c r="AL96" i="14"/>
  <c r="AQ58" i="16"/>
  <c r="AL90" i="13"/>
  <c r="AL97" i="13"/>
  <c r="K105" i="13"/>
  <c r="L105" i="13" s="1"/>
  <c r="AV109" i="13"/>
  <c r="AV113" i="13"/>
  <c r="K116" i="13"/>
  <c r="L116" i="13" s="1"/>
  <c r="AU123" i="13"/>
  <c r="K125" i="13"/>
  <c r="L125" i="13" s="1"/>
  <c r="T129" i="13"/>
  <c r="K142" i="13"/>
  <c r="L142" i="13" s="1"/>
  <c r="AU143" i="13"/>
  <c r="K146" i="13"/>
  <c r="L146" i="13" s="1"/>
  <c r="AR31" i="14"/>
  <c r="K34" i="14"/>
  <c r="L34" i="14" s="1"/>
  <c r="AR35" i="14"/>
  <c r="T36" i="14"/>
  <c r="T43" i="14"/>
  <c r="T49" i="14"/>
  <c r="T52" i="14"/>
  <c r="K64" i="14"/>
  <c r="L64" i="14" s="1"/>
  <c r="AR65" i="14"/>
  <c r="K68" i="14"/>
  <c r="L68" i="14" s="1"/>
  <c r="K74" i="14"/>
  <c r="L74" i="14" s="1"/>
  <c r="T76" i="14"/>
  <c r="K95" i="14"/>
  <c r="L95" i="14" s="1"/>
  <c r="AK98" i="14"/>
  <c r="AU106" i="14"/>
  <c r="AU121" i="14"/>
  <c r="R138" i="16"/>
  <c r="O138" i="16"/>
  <c r="P138" i="16" s="1"/>
  <c r="Q138" i="16" s="1"/>
  <c r="S138" i="16" s="1"/>
  <c r="U138" i="16" s="1"/>
  <c r="AT138" i="16" s="1"/>
  <c r="AX138" i="16" s="1"/>
  <c r="R92" i="17"/>
  <c r="AS36" i="18"/>
  <c r="AS32" i="18"/>
  <c r="AS28" i="18"/>
  <c r="AS35" i="18"/>
  <c r="AS31" i="18"/>
  <c r="AS27" i="18"/>
  <c r="AS37" i="18"/>
  <c r="AS26" i="18"/>
  <c r="AS33" i="18"/>
  <c r="AS29" i="18"/>
  <c r="R37" i="18"/>
  <c r="AS34" i="18"/>
  <c r="AS30" i="18"/>
  <c r="T92" i="13"/>
  <c r="T99" i="13"/>
  <c r="AU106" i="13"/>
  <c r="T107" i="13"/>
  <c r="T124" i="13"/>
  <c r="AU136" i="13"/>
  <c r="T137" i="13"/>
  <c r="AU147" i="13"/>
  <c r="AS31" i="14"/>
  <c r="AS35" i="14"/>
  <c r="T46" i="14"/>
  <c r="AR58" i="14"/>
  <c r="T59" i="14"/>
  <c r="AR69" i="14"/>
  <c r="AR75" i="14"/>
  <c r="T80" i="14"/>
  <c r="K89" i="14"/>
  <c r="L89" i="14" s="1"/>
  <c r="AK91" i="14"/>
  <c r="AL98" i="14"/>
  <c r="K126" i="14"/>
  <c r="L126" i="14" s="1"/>
  <c r="K131" i="14"/>
  <c r="L131" i="14" s="1"/>
  <c r="AU129" i="14"/>
  <c r="K123" i="14"/>
  <c r="L123" i="14" s="1"/>
  <c r="K128" i="14"/>
  <c r="L128" i="14" s="1"/>
  <c r="AU126" i="14"/>
  <c r="AU131" i="14"/>
  <c r="K125" i="14"/>
  <c r="L125" i="14" s="1"/>
  <c r="AU123" i="14"/>
  <c r="K130" i="14"/>
  <c r="L130" i="14" s="1"/>
  <c r="AU128" i="14"/>
  <c r="K127" i="14"/>
  <c r="L127" i="14" s="1"/>
  <c r="AU125" i="14"/>
  <c r="K122" i="14"/>
  <c r="L122" i="14" s="1"/>
  <c r="AU130" i="14"/>
  <c r="K129" i="14"/>
  <c r="L129" i="14" s="1"/>
  <c r="AU127" i="14"/>
  <c r="AU122" i="14"/>
  <c r="AU121" i="13"/>
  <c r="AU131" i="13"/>
  <c r="K78" i="14"/>
  <c r="L78" i="14" s="1"/>
  <c r="AR79" i="14"/>
  <c r="K82" i="14"/>
  <c r="L82" i="14" s="1"/>
  <c r="AL91" i="14"/>
  <c r="R129" i="16"/>
  <c r="AL91" i="13"/>
  <c r="T100" i="13"/>
  <c r="AU110" i="13"/>
  <c r="K113" i="13"/>
  <c r="L113" i="13" s="1"/>
  <c r="AU114" i="13"/>
  <c r="T115" i="13"/>
  <c r="AU126" i="13"/>
  <c r="K128" i="13"/>
  <c r="L128" i="13" s="1"/>
  <c r="T132" i="13"/>
  <c r="K139" i="13"/>
  <c r="L139" i="13" s="1"/>
  <c r="T141" i="13"/>
  <c r="T145" i="13"/>
  <c r="AR28" i="14"/>
  <c r="T33" i="14"/>
  <c r="K61" i="14"/>
  <c r="L61" i="14" s="1"/>
  <c r="T63" i="14"/>
  <c r="T67" i="14"/>
  <c r="AS79" i="14"/>
  <c r="AR83" i="14"/>
  <c r="AK92" i="14"/>
  <c r="AK99" i="14"/>
  <c r="AV110" i="14"/>
  <c r="AV114" i="14"/>
  <c r="O137" i="14"/>
  <c r="P137" i="14" s="1"/>
  <c r="Q137" i="14" s="1"/>
  <c r="S137" i="14" s="1"/>
  <c r="U137" i="14" s="1"/>
  <c r="AT137" i="14" s="1"/>
  <c r="R115" i="16"/>
  <c r="R84" i="17"/>
  <c r="R109" i="17"/>
  <c r="T93" i="13"/>
  <c r="AV110" i="13"/>
  <c r="AV114" i="13"/>
  <c r="T122" i="13"/>
  <c r="K123" i="13"/>
  <c r="L123" i="13" s="1"/>
  <c r="T127" i="13"/>
  <c r="AU140" i="13"/>
  <c r="K143" i="13"/>
  <c r="L143" i="13" s="1"/>
  <c r="AU144" i="13"/>
  <c r="AS28" i="14"/>
  <c r="K31" i="14"/>
  <c r="L31" i="14" s="1"/>
  <c r="AR32" i="14"/>
  <c r="K35" i="14"/>
  <c r="L35" i="14" s="1"/>
  <c r="AR62" i="14"/>
  <c r="K65" i="14"/>
  <c r="L65" i="14" s="1"/>
  <c r="AR66" i="14"/>
  <c r="AS83" i="14"/>
  <c r="K90" i="14"/>
  <c r="L90" i="14" s="1"/>
  <c r="AL92" i="14"/>
  <c r="K97" i="14"/>
  <c r="L97" i="14" s="1"/>
  <c r="AL99" i="14"/>
  <c r="K106" i="14"/>
  <c r="L106" i="14" s="1"/>
  <c r="R50" i="16"/>
  <c r="O137" i="16"/>
  <c r="P137" i="16" s="1"/>
  <c r="Q137" i="16" s="1"/>
  <c r="S137" i="16" s="1"/>
  <c r="K36" i="17"/>
  <c r="L36" i="17" s="1"/>
  <c r="AR33" i="17"/>
  <c r="K32" i="17"/>
  <c r="L32" i="17" s="1"/>
  <c r="AR29" i="17"/>
  <c r="K28" i="17"/>
  <c r="L28" i="17" s="1"/>
  <c r="AR36" i="17"/>
  <c r="K35" i="17"/>
  <c r="L35" i="17" s="1"/>
  <c r="AR32" i="17"/>
  <c r="K31" i="17"/>
  <c r="L31" i="17" s="1"/>
  <c r="AR28" i="17"/>
  <c r="K27" i="17"/>
  <c r="L27" i="17" s="1"/>
  <c r="AR35" i="17"/>
  <c r="K34" i="17"/>
  <c r="L34" i="17" s="1"/>
  <c r="AR31" i="17"/>
  <c r="AR27" i="17"/>
  <c r="AR34" i="17"/>
  <c r="K33" i="17"/>
  <c r="L33" i="17" s="1"/>
  <c r="AR30" i="17"/>
  <c r="K29" i="17"/>
  <c r="L29" i="17" s="1"/>
  <c r="R107" i="17"/>
  <c r="AL92" i="13"/>
  <c r="AL99" i="13"/>
  <c r="K106" i="13"/>
  <c r="L106" i="13" s="1"/>
  <c r="T108" i="13"/>
  <c r="AU129" i="13"/>
  <c r="K131" i="13"/>
  <c r="L131" i="13" s="1"/>
  <c r="K136" i="13"/>
  <c r="L136" i="13" s="1"/>
  <c r="K147" i="13"/>
  <c r="L147" i="13" s="1"/>
  <c r="AS32" i="14"/>
  <c r="AR36" i="14"/>
  <c r="T50" i="14"/>
  <c r="T53" i="14"/>
  <c r="K58" i="14"/>
  <c r="L58" i="14" s="1"/>
  <c r="K69" i="14"/>
  <c r="L69" i="14" s="1"/>
  <c r="K75" i="14"/>
  <c r="L75" i="14" s="1"/>
  <c r="AR76" i="14"/>
  <c r="T77" i="14"/>
  <c r="T81" i="14"/>
  <c r="AK100" i="14"/>
  <c r="K121" i="14"/>
  <c r="L121" i="14" s="1"/>
  <c r="T127" i="14"/>
  <c r="T122" i="14"/>
  <c r="T132" i="14"/>
  <c r="T124" i="14"/>
  <c r="T129" i="14"/>
  <c r="T131" i="14"/>
  <c r="T121" i="14"/>
  <c r="O59" i="16"/>
  <c r="P59" i="16" s="1"/>
  <c r="Q59" i="16" s="1"/>
  <c r="S59" i="16" s="1"/>
  <c r="R74" i="16"/>
  <c r="R81" i="16"/>
  <c r="T94" i="13"/>
  <c r="AU107" i="13"/>
  <c r="K121" i="13"/>
  <c r="L121" i="13" s="1"/>
  <c r="AU124" i="13"/>
  <c r="T130" i="13"/>
  <c r="AU137" i="13"/>
  <c r="T138" i="13"/>
  <c r="AS36" i="14"/>
  <c r="AR59" i="14"/>
  <c r="T60" i="14"/>
  <c r="AS76" i="14"/>
  <c r="K79" i="14"/>
  <c r="L79" i="14" s="1"/>
  <c r="AR80" i="14"/>
  <c r="K83" i="14"/>
  <c r="L83" i="14" s="1"/>
  <c r="AK93" i="14"/>
  <c r="K98" i="14"/>
  <c r="L98" i="14" s="1"/>
  <c r="AL100" i="14"/>
  <c r="AV107" i="14"/>
  <c r="K110" i="14"/>
  <c r="L110" i="14" s="1"/>
  <c r="AU111" i="14"/>
  <c r="AU124" i="14"/>
  <c r="T130" i="14"/>
  <c r="K114" i="13"/>
  <c r="L114" i="13" s="1"/>
  <c r="K126" i="13"/>
  <c r="L126" i="13" s="1"/>
  <c r="AR73" i="14"/>
  <c r="AR84" i="14"/>
  <c r="AL93" i="14"/>
  <c r="R139" i="16"/>
  <c r="L26" i="17"/>
  <c r="L37" i="17"/>
  <c r="R96" i="17"/>
  <c r="AV111" i="13"/>
  <c r="AU132" i="13"/>
  <c r="AU141" i="13"/>
  <c r="K144" i="13"/>
  <c r="L144" i="13" s="1"/>
  <c r="AS29" i="14"/>
  <c r="K32" i="14"/>
  <c r="L32" i="14" s="1"/>
  <c r="AR33" i="14"/>
  <c r="K36" i="14"/>
  <c r="L36" i="14" s="1"/>
  <c r="AR63" i="14"/>
  <c r="K66" i="14"/>
  <c r="L66" i="14" s="1"/>
  <c r="AK94" i="14"/>
  <c r="R141" i="14"/>
  <c r="R108" i="16"/>
  <c r="AV124" i="16"/>
  <c r="AV129" i="16"/>
  <c r="AV126" i="16"/>
  <c r="AV131" i="16"/>
  <c r="AV121" i="16"/>
  <c r="AV123" i="16"/>
  <c r="AV128" i="16"/>
  <c r="AV125" i="16"/>
  <c r="AV130" i="16"/>
  <c r="R121" i="16"/>
  <c r="AV127" i="16"/>
  <c r="AV122" i="16"/>
  <c r="R126" i="16"/>
  <c r="R76" i="17"/>
  <c r="AU122" i="13"/>
  <c r="AU127" i="13"/>
  <c r="AR26" i="14"/>
  <c r="T78" i="14"/>
  <c r="R136" i="14"/>
  <c r="AV137" i="14"/>
  <c r="AX137" i="14" s="1"/>
  <c r="AV144" i="14"/>
  <c r="AV140" i="14"/>
  <c r="AV147" i="14"/>
  <c r="AV136" i="14"/>
  <c r="AV143" i="14"/>
  <c r="AV139" i="14"/>
  <c r="AV142" i="14"/>
  <c r="AV145" i="14"/>
  <c r="AV141" i="14"/>
  <c r="R32" i="16"/>
  <c r="R66" i="16"/>
  <c r="R83" i="16"/>
  <c r="K30" i="17"/>
  <c r="L30" i="17" s="1"/>
  <c r="AV132" i="14"/>
  <c r="AR26" i="16"/>
  <c r="AS33" i="16"/>
  <c r="AR37" i="16"/>
  <c r="K46" i="16"/>
  <c r="L46" i="16" s="1"/>
  <c r="K49" i="16"/>
  <c r="L49" i="16" s="1"/>
  <c r="AS63" i="16"/>
  <c r="AS67" i="16"/>
  <c r="K76" i="16"/>
  <c r="L76" i="16" s="1"/>
  <c r="T78" i="16"/>
  <c r="T82" i="16"/>
  <c r="K92" i="16"/>
  <c r="L92" i="16" s="1"/>
  <c r="AL94" i="16"/>
  <c r="T96" i="16"/>
  <c r="AU108" i="16"/>
  <c r="T109" i="16"/>
  <c r="T113" i="16"/>
  <c r="T128" i="16"/>
  <c r="T139" i="16"/>
  <c r="AS37" i="17"/>
  <c r="AS53" i="17"/>
  <c r="AS50" i="17"/>
  <c r="AS52" i="17"/>
  <c r="AS49" i="17"/>
  <c r="AS63" i="17"/>
  <c r="R82" i="19"/>
  <c r="R69" i="16"/>
  <c r="R73" i="17"/>
  <c r="O73" i="17"/>
  <c r="T81" i="18"/>
  <c r="T77" i="18"/>
  <c r="T80" i="18"/>
  <c r="T76" i="18"/>
  <c r="T83" i="18"/>
  <c r="T75" i="18"/>
  <c r="T82" i="18"/>
  <c r="T78" i="18"/>
  <c r="T74" i="18"/>
  <c r="T84" i="18"/>
  <c r="T79" i="18"/>
  <c r="T73" i="18"/>
  <c r="AU138" i="14"/>
  <c r="T143" i="14"/>
  <c r="K29" i="16"/>
  <c r="L29" i="16" s="1"/>
  <c r="T31" i="16"/>
  <c r="T35" i="16"/>
  <c r="T45" i="16"/>
  <c r="T48" i="16"/>
  <c r="AR50" i="16"/>
  <c r="AR53" i="16"/>
  <c r="AR60" i="16"/>
  <c r="T65" i="16"/>
  <c r="K73" i="16"/>
  <c r="L73" i="16" s="1"/>
  <c r="AS77" i="16"/>
  <c r="AS81" i="16"/>
  <c r="K84" i="16"/>
  <c r="L84" i="16" s="1"/>
  <c r="AK89" i="16"/>
  <c r="T90" i="16"/>
  <c r="K93" i="16"/>
  <c r="L93" i="16" s="1"/>
  <c r="AL95" i="16"/>
  <c r="T97" i="16"/>
  <c r="K100" i="16"/>
  <c r="L100" i="16" s="1"/>
  <c r="AU105" i="16"/>
  <c r="T106" i="16"/>
  <c r="AV112" i="16"/>
  <c r="AU116" i="16"/>
  <c r="K132" i="16"/>
  <c r="L132" i="16" s="1"/>
  <c r="T136" i="16"/>
  <c r="U136" i="16" s="1"/>
  <c r="AT136" i="16" s="1"/>
  <c r="AV138" i="16"/>
  <c r="K141" i="16"/>
  <c r="L141" i="16" s="1"/>
  <c r="AU142" i="16"/>
  <c r="K145" i="16"/>
  <c r="L145" i="16" s="1"/>
  <c r="T147" i="16"/>
  <c r="T49" i="17"/>
  <c r="R98" i="17"/>
  <c r="R114" i="17"/>
  <c r="AU146" i="14"/>
  <c r="K26" i="16"/>
  <c r="L26" i="16" s="1"/>
  <c r="AS30" i="16"/>
  <c r="AS34" i="16"/>
  <c r="K37" i="16"/>
  <c r="L37" i="16" s="1"/>
  <c r="AS44" i="16"/>
  <c r="AS47" i="16"/>
  <c r="AS64" i="16"/>
  <c r="AR68" i="16"/>
  <c r="AS74" i="16"/>
  <c r="K77" i="16"/>
  <c r="L77" i="16" s="1"/>
  <c r="T79" i="16"/>
  <c r="AL96" i="16"/>
  <c r="T98" i="16"/>
  <c r="T126" i="16"/>
  <c r="AV146" i="16"/>
  <c r="K68" i="17"/>
  <c r="L68" i="17" s="1"/>
  <c r="AR65" i="17"/>
  <c r="K64" i="17"/>
  <c r="L64" i="17" s="1"/>
  <c r="AR61" i="17"/>
  <c r="K60" i="17"/>
  <c r="L60" i="17" s="1"/>
  <c r="AR68" i="17"/>
  <c r="K67" i="17"/>
  <c r="L67" i="17" s="1"/>
  <c r="AR64" i="17"/>
  <c r="K63" i="17"/>
  <c r="L63" i="17" s="1"/>
  <c r="AR60" i="17"/>
  <c r="K62" i="17"/>
  <c r="L62" i="17" s="1"/>
  <c r="K69" i="17"/>
  <c r="L69" i="17" s="1"/>
  <c r="K58" i="17"/>
  <c r="L58" i="17" s="1"/>
  <c r="AR66" i="17"/>
  <c r="K65" i="17"/>
  <c r="L65" i="17" s="1"/>
  <c r="AR62" i="17"/>
  <c r="K138" i="14"/>
  <c r="L138" i="14" s="1"/>
  <c r="AU139" i="14"/>
  <c r="T140" i="14"/>
  <c r="T144" i="14"/>
  <c r="AS27" i="16"/>
  <c r="K30" i="16"/>
  <c r="L30" i="16" s="1"/>
  <c r="T32" i="16"/>
  <c r="K44" i="16"/>
  <c r="L44" i="16" s="1"/>
  <c r="K47" i="16"/>
  <c r="L47" i="16" s="1"/>
  <c r="K60" i="16"/>
  <c r="L60" i="16" s="1"/>
  <c r="AR61" i="16"/>
  <c r="T62" i="16"/>
  <c r="T66" i="16"/>
  <c r="AS78" i="16"/>
  <c r="AS82" i="16"/>
  <c r="AL97" i="16"/>
  <c r="AV109" i="16"/>
  <c r="AV113" i="16"/>
  <c r="K116" i="16"/>
  <c r="L116" i="16" s="1"/>
  <c r="AU123" i="16"/>
  <c r="K125" i="16"/>
  <c r="L125" i="16" s="1"/>
  <c r="T129" i="16"/>
  <c r="AV139" i="16"/>
  <c r="K142" i="16"/>
  <c r="L142" i="16" s="1"/>
  <c r="AU143" i="16"/>
  <c r="K146" i="16"/>
  <c r="L146" i="16" s="1"/>
  <c r="T43" i="17"/>
  <c r="AR59" i="17"/>
  <c r="AR67" i="17"/>
  <c r="R53" i="19"/>
  <c r="AV128" i="14"/>
  <c r="K142" i="14"/>
  <c r="L142" i="14" s="1"/>
  <c r="AU143" i="14"/>
  <c r="K146" i="14"/>
  <c r="L146" i="14" s="1"/>
  <c r="AR31" i="16"/>
  <c r="K34" i="16"/>
  <c r="L34" i="16" s="1"/>
  <c r="AR35" i="16"/>
  <c r="T36" i="16"/>
  <c r="AR42" i="16"/>
  <c r="T43" i="16"/>
  <c r="T49" i="16"/>
  <c r="AR51" i="16"/>
  <c r="T52" i="16"/>
  <c r="AS61" i="16"/>
  <c r="K64" i="16"/>
  <c r="L64" i="16" s="1"/>
  <c r="AR65" i="16"/>
  <c r="K68" i="16"/>
  <c r="L68" i="16" s="1"/>
  <c r="K95" i="16"/>
  <c r="L95" i="16" s="1"/>
  <c r="AK98" i="16"/>
  <c r="T99" i="16"/>
  <c r="AU106" i="16"/>
  <c r="T107" i="16"/>
  <c r="T124" i="16"/>
  <c r="AU136" i="16"/>
  <c r="T137" i="16"/>
  <c r="AV143" i="16"/>
  <c r="AU147" i="16"/>
  <c r="AS31" i="17"/>
  <c r="AS35" i="17"/>
  <c r="AS42" i="17"/>
  <c r="K61" i="17"/>
  <c r="L61" i="17" s="1"/>
  <c r="R111" i="17"/>
  <c r="R123" i="17"/>
  <c r="Q26" i="18"/>
  <c r="AV123" i="14"/>
  <c r="AU136" i="14"/>
  <c r="T137" i="14"/>
  <c r="AU147" i="14"/>
  <c r="AS31" i="16"/>
  <c r="AS35" i="16"/>
  <c r="AS42" i="16"/>
  <c r="AR45" i="16"/>
  <c r="T46" i="16"/>
  <c r="AR48" i="16"/>
  <c r="AS51" i="16"/>
  <c r="AR58" i="16"/>
  <c r="T59" i="16"/>
  <c r="AS65" i="16"/>
  <c r="AR69" i="16"/>
  <c r="AR75" i="16"/>
  <c r="T80" i="16"/>
  <c r="K89" i="16"/>
  <c r="L89" i="16" s="1"/>
  <c r="AK91" i="16"/>
  <c r="AL98" i="16"/>
  <c r="O105" i="16"/>
  <c r="AV106" i="16"/>
  <c r="K109" i="16"/>
  <c r="L109" i="16" s="1"/>
  <c r="T111" i="16"/>
  <c r="AU121" i="16"/>
  <c r="AU131" i="16"/>
  <c r="AV136" i="16"/>
  <c r="AV147" i="16"/>
  <c r="AS45" i="17"/>
  <c r="AS48" i="17"/>
  <c r="K66" i="17"/>
  <c r="L66" i="17" s="1"/>
  <c r="R80" i="17"/>
  <c r="R26" i="18"/>
  <c r="R75" i="19"/>
  <c r="K27" i="16"/>
  <c r="L27" i="16" s="1"/>
  <c r="T29" i="16"/>
  <c r="AS45" i="16"/>
  <c r="AS48" i="16"/>
  <c r="AS58" i="16"/>
  <c r="AS69" i="16"/>
  <c r="AS75" i="16"/>
  <c r="K78" i="16"/>
  <c r="L78" i="16" s="1"/>
  <c r="AR79" i="16"/>
  <c r="K82" i="16"/>
  <c r="L82" i="16" s="1"/>
  <c r="AL91" i="16"/>
  <c r="K96" i="16"/>
  <c r="L96" i="16" s="1"/>
  <c r="T100" i="16"/>
  <c r="AU110" i="16"/>
  <c r="K113" i="16"/>
  <c r="L113" i="16" s="1"/>
  <c r="AU114" i="16"/>
  <c r="T132" i="16"/>
  <c r="T141" i="16"/>
  <c r="T145" i="16"/>
  <c r="AS69" i="17"/>
  <c r="AS58" i="17"/>
  <c r="AS61" i="17"/>
  <c r="AS68" i="17"/>
  <c r="AS64" i="17"/>
  <c r="AS60" i="17"/>
  <c r="AS59" i="17"/>
  <c r="AS66" i="17"/>
  <c r="AS62" i="17"/>
  <c r="AV131" i="14"/>
  <c r="K139" i="14"/>
  <c r="L139" i="14" s="1"/>
  <c r="T141" i="14"/>
  <c r="T145" i="14"/>
  <c r="AR28" i="16"/>
  <c r="T33" i="16"/>
  <c r="K42" i="16"/>
  <c r="L42" i="16" s="1"/>
  <c r="K51" i="16"/>
  <c r="L51" i="16" s="1"/>
  <c r="K61" i="16"/>
  <c r="L61" i="16" s="1"/>
  <c r="T63" i="16"/>
  <c r="T67" i="16"/>
  <c r="AS79" i="16"/>
  <c r="AR83" i="16"/>
  <c r="AK92" i="16"/>
  <c r="T93" i="16"/>
  <c r="AK99" i="16"/>
  <c r="AV110" i="16"/>
  <c r="AV114" i="16"/>
  <c r="T122" i="16"/>
  <c r="K123" i="16"/>
  <c r="L123" i="16" s="1"/>
  <c r="T127" i="16"/>
  <c r="AU140" i="16"/>
  <c r="K143" i="16"/>
  <c r="L143" i="16" s="1"/>
  <c r="AU144" i="16"/>
  <c r="AS28" i="17"/>
  <c r="T53" i="17"/>
  <c r="T50" i="17"/>
  <c r="AR69" i="17"/>
  <c r="R75" i="17"/>
  <c r="R50" i="19"/>
  <c r="AV126" i="14"/>
  <c r="AU140" i="14"/>
  <c r="K143" i="14"/>
  <c r="L143" i="14" s="1"/>
  <c r="AU144" i="14"/>
  <c r="K31" i="16"/>
  <c r="L31" i="16" s="1"/>
  <c r="AR32" i="16"/>
  <c r="K35" i="16"/>
  <c r="L35" i="16" s="1"/>
  <c r="T37" i="16"/>
  <c r="K45" i="16"/>
  <c r="L45" i="16" s="1"/>
  <c r="K48" i="16"/>
  <c r="L48" i="16" s="1"/>
  <c r="AR62" i="16"/>
  <c r="K65" i="16"/>
  <c r="L65" i="16" s="1"/>
  <c r="AR66" i="16"/>
  <c r="AS83" i="16"/>
  <c r="K90" i="16"/>
  <c r="L90" i="16" s="1"/>
  <c r="K97" i="16"/>
  <c r="L97" i="16" s="1"/>
  <c r="AL99" i="16"/>
  <c r="AU129" i="16"/>
  <c r="K131" i="16"/>
  <c r="L131" i="16" s="1"/>
  <c r="AV140" i="16"/>
  <c r="K147" i="16"/>
  <c r="L147" i="16" s="1"/>
  <c r="K147" i="14"/>
  <c r="L147" i="14" s="1"/>
  <c r="AR36" i="16"/>
  <c r="AS62" i="16"/>
  <c r="AS66" i="16"/>
  <c r="R115" i="17"/>
  <c r="R74" i="17"/>
  <c r="R93" i="17"/>
  <c r="R99" i="17"/>
  <c r="R110" i="17"/>
  <c r="K28" i="16"/>
  <c r="L28" i="16" s="1"/>
  <c r="T30" i="16"/>
  <c r="AS43" i="16"/>
  <c r="AS49" i="16"/>
  <c r="AR73" i="16"/>
  <c r="AU141" i="16"/>
  <c r="K144" i="16"/>
  <c r="L144" i="16" s="1"/>
  <c r="AS46" i="17"/>
  <c r="R79" i="17"/>
  <c r="P136" i="18"/>
  <c r="Q136" i="18" s="1"/>
  <c r="AS83" i="17"/>
  <c r="K90" i="17"/>
  <c r="L90" i="17" s="1"/>
  <c r="AL92" i="17"/>
  <c r="K97" i="17"/>
  <c r="L97" i="17" s="1"/>
  <c r="AL99" i="17"/>
  <c r="K106" i="17"/>
  <c r="L106" i="17" s="1"/>
  <c r="K127" i="17"/>
  <c r="L127" i="17" s="1"/>
  <c r="AL96" i="18"/>
  <c r="R128" i="18"/>
  <c r="AR76" i="17"/>
  <c r="T77" i="17"/>
  <c r="T81" i="17"/>
  <c r="AK100" i="17"/>
  <c r="AU107" i="17"/>
  <c r="K121" i="17"/>
  <c r="L121" i="17" s="1"/>
  <c r="L75" i="18"/>
  <c r="K98" i="18"/>
  <c r="L98" i="18" s="1"/>
  <c r="AK93" i="18"/>
  <c r="AK100" i="18"/>
  <c r="K97" i="18"/>
  <c r="L97" i="18" s="1"/>
  <c r="K90" i="18"/>
  <c r="L90" i="18" s="1"/>
  <c r="AK99" i="18"/>
  <c r="AK92" i="18"/>
  <c r="AK91" i="18"/>
  <c r="K89" i="18"/>
  <c r="L89" i="18" s="1"/>
  <c r="AK98" i="18"/>
  <c r="K95" i="18"/>
  <c r="L95" i="18" s="1"/>
  <c r="AK97" i="18"/>
  <c r="K94" i="18"/>
  <c r="L94" i="18" s="1"/>
  <c r="AK90" i="18"/>
  <c r="AK96" i="18"/>
  <c r="AK95" i="18"/>
  <c r="K92" i="18"/>
  <c r="L92" i="18" s="1"/>
  <c r="K99" i="18"/>
  <c r="L99" i="18" s="1"/>
  <c r="AK94" i="18"/>
  <c r="K91" i="18"/>
  <c r="L91" i="18" s="1"/>
  <c r="AL91" i="18"/>
  <c r="R139" i="18"/>
  <c r="O42" i="19"/>
  <c r="P42" i="19" s="1"/>
  <c r="Q42" i="19" s="1"/>
  <c r="R42" i="19"/>
  <c r="R51" i="19"/>
  <c r="R92" i="19"/>
  <c r="R49" i="31"/>
  <c r="T64" i="17"/>
  <c r="AR73" i="17"/>
  <c r="T74" i="17"/>
  <c r="AS80" i="17"/>
  <c r="AR84" i="17"/>
  <c r="K91" i="17"/>
  <c r="L91" i="17" s="1"/>
  <c r="AL93" i="17"/>
  <c r="T95" i="17"/>
  <c r="AV111" i="17"/>
  <c r="AU115" i="17"/>
  <c r="T130" i="17"/>
  <c r="T127" i="17"/>
  <c r="T132" i="17"/>
  <c r="T124" i="17"/>
  <c r="T129" i="17"/>
  <c r="T126" i="17"/>
  <c r="T128" i="17"/>
  <c r="L77" i="18"/>
  <c r="K100" i="18"/>
  <c r="L100" i="18" s="1"/>
  <c r="R140" i="18"/>
  <c r="P58" i="19"/>
  <c r="Q58" i="19" s="1"/>
  <c r="R113" i="19"/>
  <c r="R128" i="20"/>
  <c r="AU122" i="17"/>
  <c r="R136" i="17"/>
  <c r="O136" i="17"/>
  <c r="P136" i="17" s="1"/>
  <c r="Q136" i="17" s="1"/>
  <c r="S136" i="17" s="1"/>
  <c r="AU43" i="19"/>
  <c r="R73" i="19"/>
  <c r="O73" i="19"/>
  <c r="P73" i="19" s="1"/>
  <c r="Q73" i="19" s="1"/>
  <c r="S73" i="19" s="1"/>
  <c r="R96" i="19"/>
  <c r="T65" i="17"/>
  <c r="AS77" i="17"/>
  <c r="AS81" i="17"/>
  <c r="K100" i="17"/>
  <c r="L100" i="17" s="1"/>
  <c r="AU105" i="17"/>
  <c r="AV112" i="17"/>
  <c r="AU116" i="17"/>
  <c r="K125" i="17"/>
  <c r="L125" i="17" s="1"/>
  <c r="R106" i="19"/>
  <c r="T58" i="17"/>
  <c r="T69" i="17"/>
  <c r="AR74" i="17"/>
  <c r="T75" i="17"/>
  <c r="AL89" i="17"/>
  <c r="AJ89" i="17" s="1"/>
  <c r="AN89" i="17" s="1"/>
  <c r="AK96" i="17"/>
  <c r="AV105" i="17"/>
  <c r="AV116" i="17"/>
  <c r="K122" i="17"/>
  <c r="L122" i="17" s="1"/>
  <c r="L82" i="18"/>
  <c r="K114" i="18"/>
  <c r="L114" i="18" s="1"/>
  <c r="AU111" i="18"/>
  <c r="K110" i="18"/>
  <c r="L110" i="18" s="1"/>
  <c r="AU107" i="18"/>
  <c r="K106" i="18"/>
  <c r="L106" i="18" s="1"/>
  <c r="K109" i="18"/>
  <c r="L109" i="18" s="1"/>
  <c r="AU106" i="18"/>
  <c r="K116" i="18"/>
  <c r="L116" i="18" s="1"/>
  <c r="K105" i="18"/>
  <c r="L105" i="18" s="1"/>
  <c r="AU113" i="18"/>
  <c r="K112" i="18"/>
  <c r="L112" i="18" s="1"/>
  <c r="AU109" i="18"/>
  <c r="K115" i="18"/>
  <c r="L115" i="18" s="1"/>
  <c r="AU112" i="18"/>
  <c r="K111" i="18"/>
  <c r="L111" i="18" s="1"/>
  <c r="AU108" i="18"/>
  <c r="K107" i="18"/>
  <c r="L107" i="18" s="1"/>
  <c r="AU115" i="18"/>
  <c r="AU110" i="18"/>
  <c r="AU114" i="18"/>
  <c r="R122" i="19"/>
  <c r="R111" i="31"/>
  <c r="AS74" i="17"/>
  <c r="K77" i="17"/>
  <c r="L77" i="17" s="1"/>
  <c r="T79" i="17"/>
  <c r="AL96" i="17"/>
  <c r="K108" i="17"/>
  <c r="L108" i="17" s="1"/>
  <c r="L76" i="18"/>
  <c r="L84" i="18"/>
  <c r="AR78" i="17"/>
  <c r="K81" i="17"/>
  <c r="L81" i="17" s="1"/>
  <c r="AR82" i="17"/>
  <c r="T83" i="17"/>
  <c r="AK90" i="17"/>
  <c r="K94" i="17"/>
  <c r="L94" i="17" s="1"/>
  <c r="AK97" i="17"/>
  <c r="AU109" i="17"/>
  <c r="K112" i="17"/>
  <c r="L112" i="17" s="1"/>
  <c r="AU113" i="17"/>
  <c r="AV129" i="17"/>
  <c r="AV126" i="17"/>
  <c r="AV131" i="17"/>
  <c r="AV128" i="17"/>
  <c r="AV125" i="17"/>
  <c r="AV130" i="17"/>
  <c r="AV127" i="17"/>
  <c r="AV132" i="17"/>
  <c r="T37" i="18"/>
  <c r="T26" i="18"/>
  <c r="T33" i="18"/>
  <c r="T36" i="18"/>
  <c r="T32" i="18"/>
  <c r="T28" i="18"/>
  <c r="T27" i="18"/>
  <c r="T34" i="18"/>
  <c r="T30" i="18"/>
  <c r="R58" i="18"/>
  <c r="O58" i="18"/>
  <c r="P58" i="18" s="1"/>
  <c r="Q58" i="18" s="1"/>
  <c r="S58" i="18" s="1"/>
  <c r="U58" i="18" s="1"/>
  <c r="AQ58" i="18" s="1"/>
  <c r="AU58" i="18" s="1"/>
  <c r="R78" i="19"/>
  <c r="R76" i="31"/>
  <c r="T62" i="17"/>
  <c r="AS78" i="17"/>
  <c r="AS82" i="17"/>
  <c r="AL90" i="17"/>
  <c r="AL97" i="17"/>
  <c r="K105" i="17"/>
  <c r="L105" i="17" s="1"/>
  <c r="AV109" i="17"/>
  <c r="K116" i="17"/>
  <c r="L116" i="17" s="1"/>
  <c r="AU123" i="17"/>
  <c r="T125" i="17"/>
  <c r="L83" i="18"/>
  <c r="L78" i="18"/>
  <c r="K93" i="18"/>
  <c r="L93" i="18" s="1"/>
  <c r="R126" i="18"/>
  <c r="R49" i="19"/>
  <c r="T76" i="17"/>
  <c r="K95" i="17"/>
  <c r="L95" i="17" s="1"/>
  <c r="AK98" i="17"/>
  <c r="AU106" i="17"/>
  <c r="R121" i="18"/>
  <c r="O121" i="18"/>
  <c r="P121" i="18" s="1"/>
  <c r="Q121" i="18" s="1"/>
  <c r="S121" i="18" s="1"/>
  <c r="R76" i="19"/>
  <c r="K131" i="17"/>
  <c r="L131" i="17" s="1"/>
  <c r="AU129" i="17"/>
  <c r="K128" i="17"/>
  <c r="L128" i="17" s="1"/>
  <c r="AU126" i="17"/>
  <c r="K130" i="17"/>
  <c r="L130" i="17" s="1"/>
  <c r="AU128" i="17"/>
  <c r="K132" i="17"/>
  <c r="L132" i="17" s="1"/>
  <c r="K129" i="17"/>
  <c r="L129" i="17" s="1"/>
  <c r="AU127" i="17"/>
  <c r="AU132" i="17"/>
  <c r="K126" i="17"/>
  <c r="L126" i="17" s="1"/>
  <c r="AU121" i="17"/>
  <c r="O27" i="18"/>
  <c r="P27" i="18" s="1"/>
  <c r="Q27" i="18" s="1"/>
  <c r="S27" i="18" s="1"/>
  <c r="R27" i="18"/>
  <c r="R29" i="18"/>
  <c r="AL100" i="18"/>
  <c r="AL99" i="18"/>
  <c r="AL92" i="18"/>
  <c r="AL98" i="18"/>
  <c r="AL97" i="18"/>
  <c r="AL90" i="18"/>
  <c r="AL89" i="18"/>
  <c r="AL94" i="18"/>
  <c r="AL93" i="18"/>
  <c r="O43" i="19"/>
  <c r="P43" i="19" s="1"/>
  <c r="Q43" i="19" s="1"/>
  <c r="S43" i="19" s="1"/>
  <c r="U43" i="19" s="1"/>
  <c r="AQ43" i="19" s="1"/>
  <c r="R69" i="19"/>
  <c r="R109" i="19"/>
  <c r="R107" i="19"/>
  <c r="T73" i="17"/>
  <c r="K78" i="17"/>
  <c r="L78" i="17" s="1"/>
  <c r="AR79" i="17"/>
  <c r="AU110" i="17"/>
  <c r="K113" i="17"/>
  <c r="L113" i="17" s="1"/>
  <c r="AU124" i="17"/>
  <c r="AU125" i="17"/>
  <c r="T35" i="18"/>
  <c r="L73" i="18"/>
  <c r="K96" i="18"/>
  <c r="L96" i="18" s="1"/>
  <c r="K113" i="18"/>
  <c r="L113" i="18" s="1"/>
  <c r="R61" i="19"/>
  <c r="R121" i="19"/>
  <c r="O121" i="19"/>
  <c r="P121" i="19" s="1"/>
  <c r="Q121" i="19" s="1"/>
  <c r="AV137" i="17"/>
  <c r="K140" i="17"/>
  <c r="L140" i="17" s="1"/>
  <c r="T142" i="17"/>
  <c r="K28" i="18"/>
  <c r="L28" i="18" s="1"/>
  <c r="AR29" i="18"/>
  <c r="AS43" i="18"/>
  <c r="AR46" i="18"/>
  <c r="AS49" i="18"/>
  <c r="AS52" i="18"/>
  <c r="AS59" i="18"/>
  <c r="K62" i="18"/>
  <c r="L62" i="18" s="1"/>
  <c r="T64" i="18"/>
  <c r="AR73" i="18"/>
  <c r="AS80" i="18"/>
  <c r="AR84" i="18"/>
  <c r="T95" i="18"/>
  <c r="AV111" i="18"/>
  <c r="T125" i="18"/>
  <c r="AU132" i="18"/>
  <c r="AU141" i="18"/>
  <c r="K144" i="18"/>
  <c r="L144" i="18" s="1"/>
  <c r="AU145" i="18"/>
  <c r="T146" i="18"/>
  <c r="AS29" i="19"/>
  <c r="K32" i="19"/>
  <c r="L32" i="19" s="1"/>
  <c r="AR33" i="19"/>
  <c r="K36" i="19"/>
  <c r="L36" i="19" s="1"/>
  <c r="AS46" i="19"/>
  <c r="K52" i="19"/>
  <c r="L52" i="19" s="1"/>
  <c r="AR63" i="19"/>
  <c r="K66" i="19"/>
  <c r="L66" i="19" s="1"/>
  <c r="AS67" i="19"/>
  <c r="T77" i="19"/>
  <c r="R68" i="31"/>
  <c r="R98" i="22"/>
  <c r="AU141" i="17"/>
  <c r="K144" i="17"/>
  <c r="L144" i="17" s="1"/>
  <c r="AU145" i="17"/>
  <c r="T146" i="17"/>
  <c r="K32" i="18"/>
  <c r="L32" i="18" s="1"/>
  <c r="AR33" i="18"/>
  <c r="K36" i="18"/>
  <c r="L36" i="18" s="1"/>
  <c r="K52" i="18"/>
  <c r="L52" i="18" s="1"/>
  <c r="AR63" i="18"/>
  <c r="K66" i="18"/>
  <c r="L66" i="18" s="1"/>
  <c r="AR67" i="18"/>
  <c r="T68" i="18"/>
  <c r="AS84" i="18"/>
  <c r="AV115" i="18"/>
  <c r="K129" i="18"/>
  <c r="L129" i="18" s="1"/>
  <c r="AV132" i="18"/>
  <c r="AR26" i="19"/>
  <c r="AR37" i="19"/>
  <c r="AV141" i="17"/>
  <c r="AV145" i="17"/>
  <c r="AR26" i="18"/>
  <c r="AR37" i="18"/>
  <c r="K43" i="18"/>
  <c r="L43" i="18" s="1"/>
  <c r="K46" i="18"/>
  <c r="L46" i="18" s="1"/>
  <c r="K49" i="18"/>
  <c r="L49" i="18" s="1"/>
  <c r="AS63" i="18"/>
  <c r="AS67" i="18"/>
  <c r="T96" i="18"/>
  <c r="T109" i="18"/>
  <c r="T113" i="18"/>
  <c r="AV122" i="18"/>
  <c r="K124" i="18"/>
  <c r="L124" i="18" s="1"/>
  <c r="AV127" i="18"/>
  <c r="T128" i="18"/>
  <c r="R136" i="18"/>
  <c r="K137" i="18"/>
  <c r="L137" i="18" s="1"/>
  <c r="T139" i="18"/>
  <c r="AS37" i="19"/>
  <c r="R58" i="19"/>
  <c r="K59" i="19"/>
  <c r="L59" i="19" s="1"/>
  <c r="T61" i="19"/>
  <c r="R128" i="19"/>
  <c r="R130" i="19"/>
  <c r="R59" i="31"/>
  <c r="K137" i="17"/>
  <c r="L137" i="17" s="1"/>
  <c r="T139" i="17"/>
  <c r="T42" i="18"/>
  <c r="T51" i="18"/>
  <c r="K59" i="18"/>
  <c r="L59" i="18" s="1"/>
  <c r="T61" i="18"/>
  <c r="AR77" i="18"/>
  <c r="K80" i="18"/>
  <c r="L80" i="18" s="1"/>
  <c r="AR81" i="18"/>
  <c r="AV108" i="18"/>
  <c r="T123" i="18"/>
  <c r="AU130" i="18"/>
  <c r="AU138" i="18"/>
  <c r="T143" i="18"/>
  <c r="K29" i="19"/>
  <c r="L29" i="19" s="1"/>
  <c r="T35" i="19"/>
  <c r="AR50" i="19"/>
  <c r="AR53" i="19"/>
  <c r="AR60" i="19"/>
  <c r="T65" i="19"/>
  <c r="T73" i="19"/>
  <c r="AL99" i="19"/>
  <c r="AL92" i="19"/>
  <c r="AL98" i="19"/>
  <c r="AL97" i="19"/>
  <c r="AL90" i="19"/>
  <c r="AL96" i="19"/>
  <c r="AL89" i="19"/>
  <c r="AL95" i="19"/>
  <c r="AL93" i="19"/>
  <c r="AL100" i="19"/>
  <c r="T136" i="17"/>
  <c r="AV138" i="17"/>
  <c r="K141" i="17"/>
  <c r="L141" i="17" s="1"/>
  <c r="AU142" i="17"/>
  <c r="K145" i="17"/>
  <c r="L145" i="17" s="1"/>
  <c r="T147" i="17"/>
  <c r="AR30" i="18"/>
  <c r="K33" i="18"/>
  <c r="L33" i="18" s="1"/>
  <c r="AR34" i="18"/>
  <c r="AR44" i="18"/>
  <c r="AR47" i="18"/>
  <c r="AS50" i="18"/>
  <c r="AS53" i="18"/>
  <c r="T58" i="18"/>
  <c r="AS60" i="18"/>
  <c r="K63" i="18"/>
  <c r="L63" i="18" s="1"/>
  <c r="AR64" i="18"/>
  <c r="K67" i="18"/>
  <c r="L67" i="18" s="1"/>
  <c r="T69" i="18"/>
  <c r="AR74" i="18"/>
  <c r="AV105" i="18"/>
  <c r="AV116" i="18"/>
  <c r="T121" i="18"/>
  <c r="K122" i="18"/>
  <c r="L122" i="18" s="1"/>
  <c r="AU125" i="18"/>
  <c r="K127" i="18"/>
  <c r="L127" i="18" s="1"/>
  <c r="T131" i="18"/>
  <c r="AV142" i="18"/>
  <c r="AU146" i="18"/>
  <c r="K26" i="19"/>
  <c r="L26" i="19" s="1"/>
  <c r="AS30" i="19"/>
  <c r="AS34" i="19"/>
  <c r="K37" i="19"/>
  <c r="L37" i="19" s="1"/>
  <c r="AS44" i="19"/>
  <c r="AS47" i="19"/>
  <c r="AS64" i="19"/>
  <c r="T81" i="19"/>
  <c r="R109" i="31"/>
  <c r="AV146" i="17"/>
  <c r="AR27" i="18"/>
  <c r="K50" i="18"/>
  <c r="L50" i="18" s="1"/>
  <c r="K53" i="18"/>
  <c r="L53" i="18" s="1"/>
  <c r="AS68" i="18"/>
  <c r="AR78" i="18"/>
  <c r="K81" i="18"/>
  <c r="L81" i="18" s="1"/>
  <c r="AR82" i="18"/>
  <c r="T91" i="18"/>
  <c r="AU128" i="18"/>
  <c r="K130" i="18"/>
  <c r="L130" i="18" s="1"/>
  <c r="K138" i="18"/>
  <c r="L138" i="18" s="1"/>
  <c r="AU139" i="18"/>
  <c r="T140" i="18"/>
  <c r="T144" i="18"/>
  <c r="AS27" i="19"/>
  <c r="K30" i="19"/>
  <c r="L30" i="19" s="1"/>
  <c r="T32" i="19"/>
  <c r="K44" i="19"/>
  <c r="L44" i="19" s="1"/>
  <c r="K47" i="19"/>
  <c r="L47" i="19" s="1"/>
  <c r="K60" i="19"/>
  <c r="L60" i="19" s="1"/>
  <c r="AR61" i="19"/>
  <c r="T62" i="19"/>
  <c r="T66" i="19"/>
  <c r="T69" i="19"/>
  <c r="AL91" i="19"/>
  <c r="R126" i="31"/>
  <c r="K138" i="17"/>
  <c r="L138" i="17" s="1"/>
  <c r="AU139" i="17"/>
  <c r="T140" i="17"/>
  <c r="T144" i="17"/>
  <c r="K30" i="18"/>
  <c r="L30" i="18" s="1"/>
  <c r="K44" i="18"/>
  <c r="L44" i="18" s="1"/>
  <c r="K47" i="18"/>
  <c r="L47" i="18" s="1"/>
  <c r="K60" i="18"/>
  <c r="L60" i="18" s="1"/>
  <c r="AR61" i="18"/>
  <c r="T62" i="18"/>
  <c r="T66" i="18"/>
  <c r="AS78" i="18"/>
  <c r="AS82" i="18"/>
  <c r="AV109" i="18"/>
  <c r="AV113" i="18"/>
  <c r="AU123" i="18"/>
  <c r="K125" i="18"/>
  <c r="L125" i="18" s="1"/>
  <c r="AV128" i="18"/>
  <c r="T129" i="18"/>
  <c r="K142" i="18"/>
  <c r="L142" i="18" s="1"/>
  <c r="AU143" i="18"/>
  <c r="K146" i="18"/>
  <c r="L146" i="18" s="1"/>
  <c r="AR31" i="19"/>
  <c r="K34" i="19"/>
  <c r="L34" i="19" s="1"/>
  <c r="AR35" i="19"/>
  <c r="T36" i="19"/>
  <c r="AR51" i="19"/>
  <c r="AS61" i="19"/>
  <c r="K64" i="19"/>
  <c r="L64" i="19" s="1"/>
  <c r="AV139" i="17"/>
  <c r="K142" i="17"/>
  <c r="L142" i="17" s="1"/>
  <c r="AU143" i="17"/>
  <c r="K146" i="17"/>
  <c r="L146" i="17" s="1"/>
  <c r="AR31" i="18"/>
  <c r="K34" i="18"/>
  <c r="L34" i="18" s="1"/>
  <c r="AR35" i="18"/>
  <c r="AR42" i="18"/>
  <c r="T43" i="18"/>
  <c r="T49" i="18"/>
  <c r="AR51" i="18"/>
  <c r="T52" i="18"/>
  <c r="AS61" i="18"/>
  <c r="K64" i="18"/>
  <c r="L64" i="18" s="1"/>
  <c r="AR65" i="18"/>
  <c r="K68" i="18"/>
  <c r="L68" i="18" s="1"/>
  <c r="K74" i="18"/>
  <c r="L74" i="18" s="1"/>
  <c r="T92" i="18"/>
  <c r="T99" i="18"/>
  <c r="T107" i="18"/>
  <c r="AV123" i="18"/>
  <c r="T124" i="18"/>
  <c r="AU136" i="18"/>
  <c r="T137" i="18"/>
  <c r="AV143" i="18"/>
  <c r="AU147" i="18"/>
  <c r="AS31" i="19"/>
  <c r="AS35" i="19"/>
  <c r="AR48" i="19"/>
  <c r="AS51" i="19"/>
  <c r="AR69" i="19"/>
  <c r="K68" i="19"/>
  <c r="L68" i="19" s="1"/>
  <c r="AR68" i="19"/>
  <c r="AR58" i="19"/>
  <c r="T59" i="19"/>
  <c r="AS65" i="19"/>
  <c r="T80" i="19"/>
  <c r="T76" i="19"/>
  <c r="T83" i="19"/>
  <c r="T79" i="19"/>
  <c r="T75" i="19"/>
  <c r="T74" i="19"/>
  <c r="R127" i="19"/>
  <c r="R30" i="31"/>
  <c r="AU136" i="17"/>
  <c r="T137" i="17"/>
  <c r="AV143" i="17"/>
  <c r="AU147" i="17"/>
  <c r="AR45" i="18"/>
  <c r="T46" i="18"/>
  <c r="AR48" i="18"/>
  <c r="AR58" i="18"/>
  <c r="T59" i="18"/>
  <c r="AR69" i="18"/>
  <c r="AR75" i="18"/>
  <c r="AV106" i="18"/>
  <c r="T111" i="18"/>
  <c r="AU121" i="18"/>
  <c r="AU131" i="18"/>
  <c r="K27" i="19"/>
  <c r="L27" i="19" s="1"/>
  <c r="AS45" i="19"/>
  <c r="AS48" i="19"/>
  <c r="T78" i="19"/>
  <c r="K139" i="17"/>
  <c r="L139" i="17" s="1"/>
  <c r="T141" i="17"/>
  <c r="T145" i="17"/>
  <c r="AR28" i="18"/>
  <c r="K42" i="18"/>
  <c r="L42" i="18" s="1"/>
  <c r="K51" i="18"/>
  <c r="L51" i="18" s="1"/>
  <c r="K61" i="18"/>
  <c r="L61" i="18" s="1"/>
  <c r="T63" i="18"/>
  <c r="T67" i="18"/>
  <c r="AS79" i="18"/>
  <c r="AR83" i="18"/>
  <c r="AV110" i="18"/>
  <c r="AV114" i="18"/>
  <c r="T122" i="18"/>
  <c r="K123" i="18"/>
  <c r="L123" i="18" s="1"/>
  <c r="AV126" i="18"/>
  <c r="AU140" i="18"/>
  <c r="K143" i="18"/>
  <c r="L143" i="18" s="1"/>
  <c r="AU144" i="18"/>
  <c r="K31" i="19"/>
  <c r="L31" i="19" s="1"/>
  <c r="AR32" i="19"/>
  <c r="K35" i="19"/>
  <c r="L35" i="19" s="1"/>
  <c r="K45" i="19"/>
  <c r="L45" i="19" s="1"/>
  <c r="K48" i="19"/>
  <c r="L48" i="19" s="1"/>
  <c r="AR62" i="19"/>
  <c r="K65" i="19"/>
  <c r="L65" i="19" s="1"/>
  <c r="AR66" i="19"/>
  <c r="AU140" i="17"/>
  <c r="K143" i="17"/>
  <c r="L143" i="17" s="1"/>
  <c r="AU144" i="17"/>
  <c r="K31" i="18"/>
  <c r="L31" i="18" s="1"/>
  <c r="AR32" i="18"/>
  <c r="K35" i="18"/>
  <c r="L35" i="18" s="1"/>
  <c r="K45" i="18"/>
  <c r="L45" i="18" s="1"/>
  <c r="K48" i="18"/>
  <c r="L48" i="18" s="1"/>
  <c r="AR62" i="18"/>
  <c r="K65" i="18"/>
  <c r="L65" i="18" s="1"/>
  <c r="AR66" i="18"/>
  <c r="AS83" i="18"/>
  <c r="AR36" i="19"/>
  <c r="R124" i="19"/>
  <c r="AS51" i="31"/>
  <c r="AS42" i="31"/>
  <c r="AS47" i="31"/>
  <c r="AS44" i="31"/>
  <c r="AS53" i="31"/>
  <c r="AS50" i="31"/>
  <c r="AS46" i="31"/>
  <c r="AS52" i="31"/>
  <c r="AS49" i="31"/>
  <c r="AS43" i="31"/>
  <c r="AS48" i="31"/>
  <c r="AS45" i="31"/>
  <c r="AV140" i="17"/>
  <c r="K147" i="17"/>
  <c r="L147" i="17" s="1"/>
  <c r="T50" i="18"/>
  <c r="T53" i="18"/>
  <c r="K69" i="18"/>
  <c r="L69" i="18" s="1"/>
  <c r="L147" i="18"/>
  <c r="T60" i="19"/>
  <c r="R146" i="19"/>
  <c r="R80" i="31"/>
  <c r="AR43" i="18"/>
  <c r="T44" i="18"/>
  <c r="AR49" i="18"/>
  <c r="K79" i="18"/>
  <c r="L79" i="18" s="1"/>
  <c r="AR80" i="18"/>
  <c r="K28" i="19"/>
  <c r="L28" i="19" s="1"/>
  <c r="AS49" i="19"/>
  <c r="K62" i="19"/>
  <c r="L62" i="19" s="1"/>
  <c r="T64" i="19"/>
  <c r="AR67" i="19"/>
  <c r="R97" i="19"/>
  <c r="R46" i="31"/>
  <c r="R48" i="21"/>
  <c r="AS76" i="19"/>
  <c r="K79" i="19"/>
  <c r="L79" i="19" s="1"/>
  <c r="AR80" i="19"/>
  <c r="K83" i="19"/>
  <c r="L83" i="19" s="1"/>
  <c r="AK93" i="19"/>
  <c r="K98" i="19"/>
  <c r="L98" i="19" s="1"/>
  <c r="AV107" i="19"/>
  <c r="K110" i="19"/>
  <c r="L110" i="19" s="1"/>
  <c r="AU111" i="19"/>
  <c r="K114" i="19"/>
  <c r="L114" i="19" s="1"/>
  <c r="T116" i="19"/>
  <c r="K126" i="19"/>
  <c r="L126" i="19" s="1"/>
  <c r="R78" i="31"/>
  <c r="R113" i="31"/>
  <c r="R139" i="31"/>
  <c r="R76" i="20"/>
  <c r="AV108" i="20"/>
  <c r="AV115" i="20"/>
  <c r="AV111" i="20"/>
  <c r="AV107" i="20"/>
  <c r="AV114" i="20"/>
  <c r="AV110" i="20"/>
  <c r="AV106" i="20"/>
  <c r="AV113" i="20"/>
  <c r="AV109" i="20"/>
  <c r="AV116" i="20"/>
  <c r="AV105" i="20"/>
  <c r="AV112" i="20"/>
  <c r="AR73" i="19"/>
  <c r="AS80" i="19"/>
  <c r="AR84" i="19"/>
  <c r="K91" i="19"/>
  <c r="L91" i="19" s="1"/>
  <c r="T95" i="19"/>
  <c r="AV111" i="19"/>
  <c r="AU115" i="19"/>
  <c r="T131" i="19"/>
  <c r="T132" i="19"/>
  <c r="T125" i="19"/>
  <c r="AV132" i="19"/>
  <c r="AL91" i="31"/>
  <c r="R128" i="31"/>
  <c r="R106" i="20"/>
  <c r="R26" i="21"/>
  <c r="O26" i="21"/>
  <c r="P26" i="21" s="1"/>
  <c r="Q26" i="21" s="1"/>
  <c r="S26" i="21" s="1"/>
  <c r="AS84" i="19"/>
  <c r="T89" i="19"/>
  <c r="AK94" i="19"/>
  <c r="K99" i="19"/>
  <c r="L99" i="19" s="1"/>
  <c r="AV115" i="19"/>
  <c r="AU127" i="19"/>
  <c r="K129" i="19"/>
  <c r="L129" i="19" s="1"/>
  <c r="R137" i="19"/>
  <c r="AS82" i="31"/>
  <c r="AS78" i="31"/>
  <c r="AS74" i="31"/>
  <c r="AS81" i="31"/>
  <c r="AS77" i="31"/>
  <c r="AS84" i="31"/>
  <c r="AS73" i="31"/>
  <c r="AS80" i="31"/>
  <c r="AS83" i="31"/>
  <c r="AS79" i="31"/>
  <c r="R82" i="31"/>
  <c r="R96" i="31"/>
  <c r="AS65" i="31"/>
  <c r="AS68" i="31"/>
  <c r="AS64" i="31"/>
  <c r="AS60" i="31"/>
  <c r="AS67" i="31"/>
  <c r="AS63" i="31"/>
  <c r="AS59" i="31"/>
  <c r="AS66" i="31"/>
  <c r="AS62" i="31"/>
  <c r="R26" i="20"/>
  <c r="O26" i="20"/>
  <c r="P26" i="20" s="1"/>
  <c r="Q26" i="20" s="1"/>
  <c r="S26" i="20" s="1"/>
  <c r="R28" i="20"/>
  <c r="AR77" i="19"/>
  <c r="K80" i="19"/>
  <c r="L80" i="19" s="1"/>
  <c r="AR81" i="19"/>
  <c r="AK95" i="19"/>
  <c r="AV108" i="19"/>
  <c r="K111" i="19"/>
  <c r="L111" i="19" s="1"/>
  <c r="AU112" i="19"/>
  <c r="K115" i="19"/>
  <c r="L115" i="19" s="1"/>
  <c r="T123" i="19"/>
  <c r="AS35" i="31"/>
  <c r="AS31" i="31"/>
  <c r="AS27" i="31"/>
  <c r="AS34" i="31"/>
  <c r="AS30" i="31"/>
  <c r="AS33" i="31"/>
  <c r="AS29" i="31"/>
  <c r="AS32" i="31"/>
  <c r="AS28" i="31"/>
  <c r="AS37" i="31"/>
  <c r="AS61" i="31"/>
  <c r="R52" i="20"/>
  <c r="AS81" i="19"/>
  <c r="K84" i="19"/>
  <c r="L84" i="19" s="1"/>
  <c r="AK89" i="19"/>
  <c r="T90" i="19"/>
  <c r="K93" i="19"/>
  <c r="L93" i="19" s="1"/>
  <c r="T97" i="19"/>
  <c r="K100" i="19"/>
  <c r="L100" i="19" s="1"/>
  <c r="AU105" i="19"/>
  <c r="T106" i="19"/>
  <c r="AV112" i="19"/>
  <c r="AU116" i="19"/>
  <c r="R43" i="31"/>
  <c r="AK96" i="19"/>
  <c r="AV105" i="19"/>
  <c r="AV116" i="19"/>
  <c r="R92" i="31"/>
  <c r="R32" i="20"/>
  <c r="R92" i="20"/>
  <c r="AS74" i="19"/>
  <c r="K77" i="19"/>
  <c r="L77" i="19" s="1"/>
  <c r="T98" i="19"/>
  <c r="K108" i="19"/>
  <c r="L108" i="19" s="1"/>
  <c r="T110" i="19"/>
  <c r="T114" i="19"/>
  <c r="T126" i="19"/>
  <c r="T130" i="19"/>
  <c r="AU131" i="19"/>
  <c r="AS58" i="31"/>
  <c r="R114" i="31"/>
  <c r="R140" i="31"/>
  <c r="R146" i="20"/>
  <c r="AR78" i="19"/>
  <c r="K81" i="19"/>
  <c r="L81" i="19" s="1"/>
  <c r="AR82" i="19"/>
  <c r="T91" i="19"/>
  <c r="K94" i="19"/>
  <c r="L94" i="19" s="1"/>
  <c r="AK97" i="19"/>
  <c r="AU109" i="19"/>
  <c r="K112" i="19"/>
  <c r="L112" i="19" s="1"/>
  <c r="AU113" i="19"/>
  <c r="AV130" i="19"/>
  <c r="AV131" i="19"/>
  <c r="AU128" i="19"/>
  <c r="R79" i="31"/>
  <c r="R42" i="20"/>
  <c r="O42" i="20"/>
  <c r="P42" i="20" s="1"/>
  <c r="Q42" i="20" s="1"/>
  <c r="S42" i="20" s="1"/>
  <c r="U42" i="20" s="1"/>
  <c r="AQ42" i="20" s="1"/>
  <c r="AS78" i="19"/>
  <c r="AS82" i="19"/>
  <c r="K105" i="19"/>
  <c r="L105" i="19" s="1"/>
  <c r="AV109" i="19"/>
  <c r="AV113" i="19"/>
  <c r="K116" i="19"/>
  <c r="L116" i="19" s="1"/>
  <c r="AV128" i="19"/>
  <c r="T129" i="19"/>
  <c r="AV143" i="19"/>
  <c r="AV146" i="19"/>
  <c r="AV142" i="19"/>
  <c r="AV138" i="19"/>
  <c r="AV145" i="19"/>
  <c r="AV141" i="19"/>
  <c r="AV137" i="19"/>
  <c r="AV144" i="19"/>
  <c r="AV140" i="19"/>
  <c r="AV139" i="19"/>
  <c r="R64" i="31"/>
  <c r="O106" i="31"/>
  <c r="R110" i="31"/>
  <c r="R51" i="20"/>
  <c r="K74" i="19"/>
  <c r="L74" i="19" s="1"/>
  <c r="T92" i="19"/>
  <c r="K95" i="19"/>
  <c r="L95" i="19" s="1"/>
  <c r="AK98" i="19"/>
  <c r="AU106" i="19"/>
  <c r="T107" i="19"/>
  <c r="AV123" i="19"/>
  <c r="T124" i="19"/>
  <c r="R62" i="31"/>
  <c r="AS69" i="31"/>
  <c r="R83" i="31"/>
  <c r="AL98" i="31"/>
  <c r="AL97" i="31"/>
  <c r="AL90" i="31"/>
  <c r="AL96" i="31"/>
  <c r="AL89" i="31"/>
  <c r="AL95" i="31"/>
  <c r="AL94" i="31"/>
  <c r="AL93" i="31"/>
  <c r="AL99" i="31"/>
  <c r="AL92" i="31"/>
  <c r="R95" i="31"/>
  <c r="R29" i="20"/>
  <c r="R36" i="20"/>
  <c r="R61" i="20"/>
  <c r="R96" i="20"/>
  <c r="K89" i="19"/>
  <c r="L89" i="19" s="1"/>
  <c r="K132" i="19"/>
  <c r="L132" i="19" s="1"/>
  <c r="AU132" i="19"/>
  <c r="K131" i="19"/>
  <c r="L131" i="19" s="1"/>
  <c r="AU129" i="19"/>
  <c r="AU121" i="19"/>
  <c r="O27" i="20"/>
  <c r="P27" i="20" s="1"/>
  <c r="Q27" i="20" s="1"/>
  <c r="S27" i="20" s="1"/>
  <c r="R82" i="20"/>
  <c r="R27" i="31"/>
  <c r="R98" i="31"/>
  <c r="R78" i="20"/>
  <c r="R91" i="31"/>
  <c r="R115" i="31"/>
  <c r="K139" i="19"/>
  <c r="L139" i="19" s="1"/>
  <c r="T141" i="19"/>
  <c r="T145" i="19"/>
  <c r="AR28" i="31"/>
  <c r="T33" i="31"/>
  <c r="K42" i="31"/>
  <c r="L42" i="31" s="1"/>
  <c r="K51" i="31"/>
  <c r="L51" i="31" s="1"/>
  <c r="K61" i="31"/>
  <c r="L61" i="31" s="1"/>
  <c r="T63" i="31"/>
  <c r="T67" i="31"/>
  <c r="AR83" i="31"/>
  <c r="AK92" i="31"/>
  <c r="T93" i="31"/>
  <c r="AK99" i="31"/>
  <c r="AV110" i="31"/>
  <c r="AV114" i="31"/>
  <c r="T122" i="31"/>
  <c r="K123" i="31"/>
  <c r="L123" i="31" s="1"/>
  <c r="AV126" i="31"/>
  <c r="T127" i="31"/>
  <c r="AU140" i="31"/>
  <c r="K143" i="31"/>
  <c r="L143" i="31" s="1"/>
  <c r="AU144" i="31"/>
  <c r="T26" i="20"/>
  <c r="K31" i="20"/>
  <c r="L31" i="20" s="1"/>
  <c r="AR32" i="20"/>
  <c r="K35" i="20"/>
  <c r="L35" i="20" s="1"/>
  <c r="T37" i="20"/>
  <c r="K45" i="20"/>
  <c r="L45" i="20" s="1"/>
  <c r="K48" i="20"/>
  <c r="L48" i="20" s="1"/>
  <c r="AU116" i="20"/>
  <c r="R131" i="20"/>
  <c r="R137" i="20"/>
  <c r="AU140" i="19"/>
  <c r="K143" i="19"/>
  <c r="L143" i="19" s="1"/>
  <c r="AU144" i="19"/>
  <c r="K31" i="31"/>
  <c r="L31" i="31" s="1"/>
  <c r="AR32" i="31"/>
  <c r="K35" i="31"/>
  <c r="L35" i="31" s="1"/>
  <c r="T37" i="31"/>
  <c r="K45" i="31"/>
  <c r="L45" i="31" s="1"/>
  <c r="K48" i="31"/>
  <c r="L48" i="31" s="1"/>
  <c r="AR62" i="31"/>
  <c r="K65" i="31"/>
  <c r="L65" i="31" s="1"/>
  <c r="AR66" i="31"/>
  <c r="K90" i="31"/>
  <c r="L90" i="31" s="1"/>
  <c r="K97" i="31"/>
  <c r="L97" i="31" s="1"/>
  <c r="R105" i="31"/>
  <c r="S105" i="31" s="1"/>
  <c r="U105" i="31" s="1"/>
  <c r="AT105" i="31" s="1"/>
  <c r="T108" i="31"/>
  <c r="AU129" i="31"/>
  <c r="K131" i="31"/>
  <c r="L131" i="31" s="1"/>
  <c r="K136" i="31"/>
  <c r="L136" i="31" s="1"/>
  <c r="AV140" i="31"/>
  <c r="AV144" i="31"/>
  <c r="K147" i="31"/>
  <c r="L147" i="31" s="1"/>
  <c r="AR36" i="20"/>
  <c r="T50" i="20"/>
  <c r="T53" i="20"/>
  <c r="K58" i="20"/>
  <c r="L58" i="20" s="1"/>
  <c r="T68" i="20"/>
  <c r="T64" i="20"/>
  <c r="T69" i="20"/>
  <c r="T65" i="20"/>
  <c r="AR66" i="20"/>
  <c r="K107" i="20"/>
  <c r="L107" i="20" s="1"/>
  <c r="AU114" i="20"/>
  <c r="O137" i="20"/>
  <c r="P137" i="20" s="1"/>
  <c r="Q137" i="20" s="1"/>
  <c r="S137" i="20" s="1"/>
  <c r="K136" i="19"/>
  <c r="L136" i="19" s="1"/>
  <c r="K147" i="19"/>
  <c r="L147" i="19" s="1"/>
  <c r="AR36" i="31"/>
  <c r="T50" i="31"/>
  <c r="T53" i="31"/>
  <c r="K58" i="31"/>
  <c r="L58" i="31" s="1"/>
  <c r="K69" i="31"/>
  <c r="L69" i="31" s="1"/>
  <c r="K75" i="31"/>
  <c r="L75" i="31" s="1"/>
  <c r="AR76" i="31"/>
  <c r="T77" i="31"/>
  <c r="T81" i="31"/>
  <c r="T94" i="31"/>
  <c r="AK100" i="31"/>
  <c r="AU107" i="31"/>
  <c r="T112" i="31"/>
  <c r="K121" i="31"/>
  <c r="L121" i="31" s="1"/>
  <c r="AU124" i="31"/>
  <c r="AV129" i="31"/>
  <c r="T130" i="31"/>
  <c r="AU137" i="31"/>
  <c r="T138" i="31"/>
  <c r="AR43" i="20"/>
  <c r="T47" i="20"/>
  <c r="AR49" i="20"/>
  <c r="AR52" i="20"/>
  <c r="AR59" i="20"/>
  <c r="T60" i="20"/>
  <c r="K62" i="20"/>
  <c r="L62" i="20" s="1"/>
  <c r="AS66" i="20"/>
  <c r="R139" i="20"/>
  <c r="L33" i="21"/>
  <c r="R67" i="21"/>
  <c r="R125" i="21"/>
  <c r="R77" i="22"/>
  <c r="K140" i="19"/>
  <c r="L140" i="19" s="1"/>
  <c r="T142" i="19"/>
  <c r="K28" i="31"/>
  <c r="L28" i="31" s="1"/>
  <c r="AR29" i="31"/>
  <c r="T34" i="31"/>
  <c r="AR73" i="31"/>
  <c r="AR84" i="31"/>
  <c r="T125" i="31"/>
  <c r="AU141" i="31"/>
  <c r="K144" i="31"/>
  <c r="L144" i="31" s="1"/>
  <c r="AU145" i="31"/>
  <c r="AS46" i="20"/>
  <c r="K113" i="20"/>
  <c r="L113" i="20" s="1"/>
  <c r="T37" i="21"/>
  <c r="T26" i="21"/>
  <c r="T33" i="21"/>
  <c r="T29" i="21"/>
  <c r="T36" i="21"/>
  <c r="T32" i="21"/>
  <c r="T35" i="21"/>
  <c r="T31" i="21"/>
  <c r="T34" i="21"/>
  <c r="T30" i="21"/>
  <c r="R131" i="21"/>
  <c r="AU141" i="19"/>
  <c r="K144" i="19"/>
  <c r="L144" i="19" s="1"/>
  <c r="AU145" i="19"/>
  <c r="T146" i="19"/>
  <c r="K32" i="31"/>
  <c r="L32" i="31" s="1"/>
  <c r="AR33" i="31"/>
  <c r="K36" i="31"/>
  <c r="L36" i="31" s="1"/>
  <c r="K52" i="31"/>
  <c r="L52" i="31" s="1"/>
  <c r="AR63" i="31"/>
  <c r="K66" i="31"/>
  <c r="L66" i="31" s="1"/>
  <c r="AR67" i="31"/>
  <c r="T68" i="31"/>
  <c r="T89" i="31"/>
  <c r="AK94" i="31"/>
  <c r="K99" i="31"/>
  <c r="L99" i="31" s="1"/>
  <c r="AV115" i="31"/>
  <c r="AU122" i="31"/>
  <c r="AU127" i="31"/>
  <c r="K129" i="31"/>
  <c r="L129" i="31" s="1"/>
  <c r="AV132" i="31"/>
  <c r="AV141" i="31"/>
  <c r="AV145" i="31"/>
  <c r="AR26" i="20"/>
  <c r="T27" i="20"/>
  <c r="AR37" i="20"/>
  <c r="K43" i="20"/>
  <c r="L43" i="20" s="1"/>
  <c r="K46" i="20"/>
  <c r="L46" i="20" s="1"/>
  <c r="K49" i="20"/>
  <c r="L49" i="20" s="1"/>
  <c r="T63" i="20"/>
  <c r="AS65" i="20"/>
  <c r="AR26" i="31"/>
  <c r="AR37" i="31"/>
  <c r="K137" i="31"/>
  <c r="L137" i="31" s="1"/>
  <c r="K59" i="20"/>
  <c r="L59" i="20" s="1"/>
  <c r="AR69" i="20"/>
  <c r="S136" i="20"/>
  <c r="U136" i="20" s="1"/>
  <c r="AT136" i="20" s="1"/>
  <c r="AV147" i="20"/>
  <c r="AV141" i="20"/>
  <c r="AV146" i="20"/>
  <c r="AV145" i="20"/>
  <c r="AV137" i="20"/>
  <c r="AV136" i="20"/>
  <c r="AV143" i="20"/>
  <c r="AV139" i="20"/>
  <c r="AV142" i="20"/>
  <c r="AU138" i="31"/>
  <c r="R100" i="20"/>
  <c r="R141" i="20"/>
  <c r="R143" i="20"/>
  <c r="AU138" i="19"/>
  <c r="T143" i="19"/>
  <c r="K29" i="31"/>
  <c r="L29" i="31" s="1"/>
  <c r="T31" i="31"/>
  <c r="T35" i="31"/>
  <c r="T45" i="31"/>
  <c r="T48" i="31"/>
  <c r="AR50" i="31"/>
  <c r="AR53" i="31"/>
  <c r="AR60" i="31"/>
  <c r="T65" i="31"/>
  <c r="K73" i="31"/>
  <c r="L73" i="31" s="1"/>
  <c r="K84" i="31"/>
  <c r="L84" i="31" s="1"/>
  <c r="AK89" i="31"/>
  <c r="T90" i="31"/>
  <c r="K93" i="31"/>
  <c r="L93" i="31" s="1"/>
  <c r="T97" i="31"/>
  <c r="K100" i="31"/>
  <c r="L100" i="31" s="1"/>
  <c r="AU105" i="31"/>
  <c r="T106" i="31"/>
  <c r="AV112" i="31"/>
  <c r="AU116" i="31"/>
  <c r="AV130" i="31"/>
  <c r="K132" i="31"/>
  <c r="L132" i="31" s="1"/>
  <c r="T136" i="31"/>
  <c r="AV138" i="31"/>
  <c r="K141" i="31"/>
  <c r="L141" i="31" s="1"/>
  <c r="AU142" i="31"/>
  <c r="K145" i="31"/>
  <c r="L145" i="31" s="1"/>
  <c r="T147" i="31"/>
  <c r="AR30" i="20"/>
  <c r="K33" i="20"/>
  <c r="L33" i="20" s="1"/>
  <c r="AR34" i="20"/>
  <c r="AR44" i="20"/>
  <c r="AR47" i="20"/>
  <c r="AS50" i="20"/>
  <c r="AS53" i="20"/>
  <c r="T58" i="20"/>
  <c r="AS60" i="20"/>
  <c r="T74" i="20"/>
  <c r="T81" i="20"/>
  <c r="T77" i="20"/>
  <c r="T76" i="20"/>
  <c r="T83" i="20"/>
  <c r="T79" i="20"/>
  <c r="T75" i="20"/>
  <c r="L81" i="20"/>
  <c r="O89" i="20"/>
  <c r="P89" i="20" s="1"/>
  <c r="Q89" i="20" s="1"/>
  <c r="S89" i="20" s="1"/>
  <c r="U89" i="20" s="1"/>
  <c r="AJ89" i="20" s="1"/>
  <c r="AL93" i="20"/>
  <c r="AL100" i="20"/>
  <c r="AL98" i="20"/>
  <c r="AL97" i="20"/>
  <c r="AL90" i="20"/>
  <c r="AL96" i="20"/>
  <c r="AL89" i="20"/>
  <c r="AL92" i="20"/>
  <c r="R30" i="23"/>
  <c r="T136" i="19"/>
  <c r="K141" i="19"/>
  <c r="L141" i="19" s="1"/>
  <c r="AU142" i="19"/>
  <c r="K145" i="19"/>
  <c r="L145" i="19" s="1"/>
  <c r="T147" i="19"/>
  <c r="AR30" i="31"/>
  <c r="K33" i="31"/>
  <c r="L33" i="31" s="1"/>
  <c r="AR34" i="31"/>
  <c r="AR44" i="31"/>
  <c r="AR47" i="31"/>
  <c r="T58" i="31"/>
  <c r="K63" i="31"/>
  <c r="L63" i="31" s="1"/>
  <c r="AR64" i="31"/>
  <c r="K67" i="31"/>
  <c r="L67" i="31" s="1"/>
  <c r="T69" i="31"/>
  <c r="AR74" i="31"/>
  <c r="T75" i="31"/>
  <c r="AK96" i="31"/>
  <c r="AV116" i="31"/>
  <c r="T121" i="31"/>
  <c r="K122" i="31"/>
  <c r="L122" i="31" s="1"/>
  <c r="AU125" i="31"/>
  <c r="K127" i="31"/>
  <c r="L127" i="31" s="1"/>
  <c r="T131" i="31"/>
  <c r="AV142" i="31"/>
  <c r="AU146" i="31"/>
  <c r="K37" i="20"/>
  <c r="L37" i="20" s="1"/>
  <c r="AS44" i="20"/>
  <c r="AS47" i="20"/>
  <c r="AS63" i="20"/>
  <c r="AU146" i="19"/>
  <c r="K26" i="31"/>
  <c r="L26" i="31" s="1"/>
  <c r="K37" i="31"/>
  <c r="L37" i="31" s="1"/>
  <c r="AR68" i="31"/>
  <c r="K77" i="31"/>
  <c r="L77" i="31" s="1"/>
  <c r="T79" i="31"/>
  <c r="T98" i="31"/>
  <c r="K108" i="31"/>
  <c r="L108" i="31" s="1"/>
  <c r="T110" i="31"/>
  <c r="T114" i="31"/>
  <c r="AV125" i="31"/>
  <c r="T126" i="31"/>
  <c r="AV146" i="31"/>
  <c r="AR27" i="20"/>
  <c r="T28" i="20"/>
  <c r="K50" i="20"/>
  <c r="L50" i="20" s="1"/>
  <c r="K53" i="20"/>
  <c r="L53" i="20" s="1"/>
  <c r="T78" i="20"/>
  <c r="R94" i="20"/>
  <c r="R49" i="21"/>
  <c r="AR27" i="31"/>
  <c r="T28" i="31"/>
  <c r="K50" i="31"/>
  <c r="L50" i="31" s="1"/>
  <c r="K53" i="31"/>
  <c r="L53" i="31" s="1"/>
  <c r="AR78" i="31"/>
  <c r="K81" i="31"/>
  <c r="L81" i="31" s="1"/>
  <c r="AR82" i="31"/>
  <c r="T83" i="31"/>
  <c r="AK90" i="31"/>
  <c r="K94" i="31"/>
  <c r="L94" i="31" s="1"/>
  <c r="AK97" i="31"/>
  <c r="AU109" i="31"/>
  <c r="K112" i="31"/>
  <c r="L112" i="31" s="1"/>
  <c r="AU113" i="31"/>
  <c r="AU128" i="31"/>
  <c r="K130" i="31"/>
  <c r="L130" i="31" s="1"/>
  <c r="K138" i="31"/>
  <c r="L138" i="31" s="1"/>
  <c r="AU139" i="31"/>
  <c r="T140" i="31"/>
  <c r="K30" i="20"/>
  <c r="L30" i="20" s="1"/>
  <c r="T32" i="20"/>
  <c r="K44" i="20"/>
  <c r="L44" i="20" s="1"/>
  <c r="K47" i="20"/>
  <c r="L47" i="20" s="1"/>
  <c r="K60" i="20"/>
  <c r="L60" i="20" s="1"/>
  <c r="AR61" i="20"/>
  <c r="T67" i="20"/>
  <c r="L84" i="20"/>
  <c r="AN89" i="20"/>
  <c r="R132" i="20"/>
  <c r="AX136" i="20"/>
  <c r="R145" i="20"/>
  <c r="K138" i="19"/>
  <c r="L138" i="19" s="1"/>
  <c r="AU139" i="19"/>
  <c r="T140" i="19"/>
  <c r="T144" i="19"/>
  <c r="K44" i="31"/>
  <c r="L44" i="31" s="1"/>
  <c r="K47" i="31"/>
  <c r="L47" i="31" s="1"/>
  <c r="K60" i="31"/>
  <c r="L60" i="31" s="1"/>
  <c r="AR61" i="31"/>
  <c r="T62" i="31"/>
  <c r="T66" i="31"/>
  <c r="AV109" i="31"/>
  <c r="K116" i="31"/>
  <c r="L116" i="31" s="1"/>
  <c r="AU123" i="31"/>
  <c r="K125" i="31"/>
  <c r="L125" i="31" s="1"/>
  <c r="AV139" i="31"/>
  <c r="K142" i="31"/>
  <c r="L142" i="31" s="1"/>
  <c r="AU143" i="31"/>
  <c r="K146" i="31"/>
  <c r="L146" i="31" s="1"/>
  <c r="AR31" i="20"/>
  <c r="K34" i="20"/>
  <c r="L34" i="20" s="1"/>
  <c r="AR35" i="20"/>
  <c r="T36" i="20"/>
  <c r="AR42" i="20"/>
  <c r="AU42" i="20" s="1"/>
  <c r="T43" i="20"/>
  <c r="T49" i="20"/>
  <c r="AS61" i="20"/>
  <c r="AS62" i="20"/>
  <c r="AS68" i="20"/>
  <c r="AL94" i="20"/>
  <c r="T146" i="20"/>
  <c r="T143" i="20"/>
  <c r="T142" i="20"/>
  <c r="T138" i="20"/>
  <c r="T145" i="20"/>
  <c r="T147" i="20"/>
  <c r="T137" i="20"/>
  <c r="L138" i="20"/>
  <c r="T144" i="20"/>
  <c r="T140" i="20"/>
  <c r="L140" i="20"/>
  <c r="L37" i="21"/>
  <c r="R43" i="21"/>
  <c r="R106" i="21"/>
  <c r="AU136" i="31"/>
  <c r="AR67" i="20"/>
  <c r="K66" i="20"/>
  <c r="L66" i="20" s="1"/>
  <c r="AR63" i="20"/>
  <c r="K69" i="20"/>
  <c r="L69" i="20" s="1"/>
  <c r="K68" i="20"/>
  <c r="L68" i="20" s="1"/>
  <c r="AR65" i="20"/>
  <c r="K64" i="20"/>
  <c r="L64" i="20" s="1"/>
  <c r="AR68" i="20"/>
  <c r="K67" i="20"/>
  <c r="L67" i="20" s="1"/>
  <c r="AR64" i="20"/>
  <c r="K63" i="20"/>
  <c r="L63" i="20" s="1"/>
  <c r="AR58" i="20"/>
  <c r="K115" i="20"/>
  <c r="L115" i="20" s="1"/>
  <c r="AU112" i="20"/>
  <c r="K111" i="20"/>
  <c r="L111" i="20" s="1"/>
  <c r="AU115" i="20"/>
  <c r="K114" i="20"/>
  <c r="L114" i="20" s="1"/>
  <c r="AU111" i="20"/>
  <c r="K110" i="20"/>
  <c r="L110" i="20" s="1"/>
  <c r="AU107" i="20"/>
  <c r="K109" i="20"/>
  <c r="L109" i="20" s="1"/>
  <c r="AU106" i="20"/>
  <c r="K116" i="20"/>
  <c r="L116" i="20" s="1"/>
  <c r="K105" i="20"/>
  <c r="L105" i="20" s="1"/>
  <c r="AU113" i="20"/>
  <c r="K112" i="20"/>
  <c r="L112" i="20" s="1"/>
  <c r="AU109" i="20"/>
  <c r="K108" i="20"/>
  <c r="L108" i="20" s="1"/>
  <c r="AU136" i="19"/>
  <c r="AR45" i="31"/>
  <c r="AR58" i="31"/>
  <c r="K89" i="31"/>
  <c r="L89" i="31" s="1"/>
  <c r="AU121" i="31"/>
  <c r="AV136" i="31"/>
  <c r="AS45" i="20"/>
  <c r="AS58" i="20"/>
  <c r="K65" i="20"/>
  <c r="L65" i="20" s="1"/>
  <c r="L73" i="20"/>
  <c r="R93" i="20"/>
  <c r="AU108" i="20"/>
  <c r="AU110" i="20"/>
  <c r="L28" i="21"/>
  <c r="AR74" i="20"/>
  <c r="AK96" i="20"/>
  <c r="T121" i="20"/>
  <c r="K122" i="20"/>
  <c r="L122" i="20" s="1"/>
  <c r="AU125" i="20"/>
  <c r="K127" i="20"/>
  <c r="L127" i="20" s="1"/>
  <c r="T131" i="20"/>
  <c r="T67" i="21"/>
  <c r="T63" i="21"/>
  <c r="T59" i="21"/>
  <c r="T66" i="21"/>
  <c r="T62" i="21"/>
  <c r="T69" i="21"/>
  <c r="T58" i="21"/>
  <c r="T65" i="21"/>
  <c r="T68" i="21"/>
  <c r="T64" i="21"/>
  <c r="T60" i="21"/>
  <c r="AS74" i="20"/>
  <c r="K77" i="20"/>
  <c r="L77" i="20" s="1"/>
  <c r="T98" i="20"/>
  <c r="T110" i="20"/>
  <c r="T114" i="20"/>
  <c r="AV125" i="20"/>
  <c r="T126" i="20"/>
  <c r="T91" i="20"/>
  <c r="AU128" i="20"/>
  <c r="K130" i="20"/>
  <c r="L130" i="20" s="1"/>
  <c r="R75" i="21"/>
  <c r="R77" i="21"/>
  <c r="R107" i="21"/>
  <c r="R147" i="21"/>
  <c r="AU73" i="22"/>
  <c r="AU123" i="20"/>
  <c r="K125" i="20"/>
  <c r="L125" i="20" s="1"/>
  <c r="AV128" i="20"/>
  <c r="R59" i="21"/>
  <c r="P73" i="21"/>
  <c r="Q73" i="21" s="1"/>
  <c r="S73" i="21" s="1"/>
  <c r="R44" i="22"/>
  <c r="K74" i="20"/>
  <c r="L74" i="20" s="1"/>
  <c r="T92" i="20"/>
  <c r="K95" i="20"/>
  <c r="L95" i="20" s="1"/>
  <c r="AK98" i="20"/>
  <c r="T99" i="20"/>
  <c r="T107" i="20"/>
  <c r="AV123" i="20"/>
  <c r="T124" i="20"/>
  <c r="AU147" i="20"/>
  <c r="AU145" i="20"/>
  <c r="AU136" i="20"/>
  <c r="AR26" i="21"/>
  <c r="AR30" i="21"/>
  <c r="AS48" i="21"/>
  <c r="AS45" i="21"/>
  <c r="AS51" i="21"/>
  <c r="AS42" i="21"/>
  <c r="AS53" i="21"/>
  <c r="AS50" i="21"/>
  <c r="AS46" i="21"/>
  <c r="AS52" i="21"/>
  <c r="AS49" i="21"/>
  <c r="AS43" i="21"/>
  <c r="R136" i="21"/>
  <c r="O136" i="21"/>
  <c r="P136" i="21" s="1"/>
  <c r="Q136" i="21" s="1"/>
  <c r="S136" i="21" s="1"/>
  <c r="U136" i="21" s="1"/>
  <c r="AT136" i="21" s="1"/>
  <c r="AX136" i="21" s="1"/>
  <c r="AU121" i="20"/>
  <c r="AU131" i="20"/>
  <c r="K97" i="21"/>
  <c r="L97" i="21" s="1"/>
  <c r="K90" i="21"/>
  <c r="L90" i="21" s="1"/>
  <c r="AK99" i="21"/>
  <c r="AK92" i="21"/>
  <c r="K96" i="21"/>
  <c r="L96" i="21" s="1"/>
  <c r="AK91" i="21"/>
  <c r="K89" i="21"/>
  <c r="L89" i="21" s="1"/>
  <c r="AK98" i="21"/>
  <c r="K95" i="21"/>
  <c r="L95" i="21" s="1"/>
  <c r="AK97" i="21"/>
  <c r="K94" i="21"/>
  <c r="L94" i="21" s="1"/>
  <c r="AK90" i="21"/>
  <c r="AK96" i="21"/>
  <c r="K100" i="21"/>
  <c r="L100" i="21" s="1"/>
  <c r="K93" i="21"/>
  <c r="L93" i="21" s="1"/>
  <c r="AK89" i="21"/>
  <c r="AK95" i="21"/>
  <c r="K99" i="21"/>
  <c r="L99" i="21" s="1"/>
  <c r="AK94" i="21"/>
  <c r="K91" i="21"/>
  <c r="L91" i="21" s="1"/>
  <c r="K98" i="21"/>
  <c r="L98" i="21" s="1"/>
  <c r="AK93" i="21"/>
  <c r="R53" i="22"/>
  <c r="K123" i="20"/>
  <c r="L123" i="20" s="1"/>
  <c r="R69" i="21"/>
  <c r="R122" i="21"/>
  <c r="K75" i="20"/>
  <c r="L75" i="20" s="1"/>
  <c r="AR76" i="20"/>
  <c r="T94" i="20"/>
  <c r="AK100" i="20"/>
  <c r="T112" i="20"/>
  <c r="K121" i="20"/>
  <c r="L121" i="20" s="1"/>
  <c r="AU124" i="20"/>
  <c r="AV129" i="20"/>
  <c r="T130" i="20"/>
  <c r="AU137" i="20"/>
  <c r="AR29" i="21"/>
  <c r="AS47" i="21"/>
  <c r="L58" i="21"/>
  <c r="K92" i="21"/>
  <c r="L92" i="21" s="1"/>
  <c r="R124" i="21"/>
  <c r="T147" i="21"/>
  <c r="T136" i="21"/>
  <c r="T143" i="21"/>
  <c r="T139" i="21"/>
  <c r="T146" i="21"/>
  <c r="T142" i="21"/>
  <c r="T145" i="21"/>
  <c r="T141" i="21"/>
  <c r="T144" i="21"/>
  <c r="T140" i="21"/>
  <c r="T137" i="21"/>
  <c r="T138" i="21"/>
  <c r="AS76" i="20"/>
  <c r="K79" i="20"/>
  <c r="L79" i="20" s="1"/>
  <c r="AR80" i="20"/>
  <c r="K83" i="20"/>
  <c r="L83" i="20" s="1"/>
  <c r="K98" i="20"/>
  <c r="L98" i="20" s="1"/>
  <c r="T105" i="20"/>
  <c r="AV124" i="20"/>
  <c r="K126" i="20"/>
  <c r="L126" i="20" s="1"/>
  <c r="AU146" i="20"/>
  <c r="R46" i="21"/>
  <c r="AS69" i="21"/>
  <c r="AS58" i="21"/>
  <c r="AS65" i="21"/>
  <c r="AS61" i="21"/>
  <c r="AS68" i="21"/>
  <c r="AS60" i="21"/>
  <c r="AS59" i="21"/>
  <c r="L63" i="21"/>
  <c r="R76" i="21"/>
  <c r="R108" i="21"/>
  <c r="R121" i="21"/>
  <c r="O121" i="21"/>
  <c r="P121" i="21" s="1"/>
  <c r="Q121" i="21" s="1"/>
  <c r="S121" i="21" s="1"/>
  <c r="U121" i="21" s="1"/>
  <c r="AT121" i="21" s="1"/>
  <c r="R114" i="22"/>
  <c r="AR73" i="20"/>
  <c r="AS80" i="20"/>
  <c r="AR84" i="20"/>
  <c r="T95" i="20"/>
  <c r="T125" i="20"/>
  <c r="AU132" i="20"/>
  <c r="AU141" i="20"/>
  <c r="K144" i="20"/>
  <c r="L144" i="20" s="1"/>
  <c r="AS67" i="21"/>
  <c r="AK94" i="20"/>
  <c r="K99" i="20"/>
  <c r="L99" i="20" s="1"/>
  <c r="AU122" i="20"/>
  <c r="AU127" i="20"/>
  <c r="K129" i="20"/>
  <c r="L129" i="20" s="1"/>
  <c r="K35" i="21"/>
  <c r="L35" i="21" s="1"/>
  <c r="AR32" i="21"/>
  <c r="K31" i="21"/>
  <c r="L31" i="21" s="1"/>
  <c r="AR28" i="21"/>
  <c r="K27" i="21"/>
  <c r="L27" i="21" s="1"/>
  <c r="AR35" i="21"/>
  <c r="K34" i="21"/>
  <c r="L34" i="21" s="1"/>
  <c r="AR31" i="21"/>
  <c r="K30" i="21"/>
  <c r="L30" i="21" s="1"/>
  <c r="K29" i="21"/>
  <c r="L29" i="21" s="1"/>
  <c r="K36" i="21"/>
  <c r="L36" i="21" s="1"/>
  <c r="AR33" i="21"/>
  <c r="K32" i="21"/>
  <c r="L32" i="21" s="1"/>
  <c r="AK100" i="21"/>
  <c r="R81" i="22"/>
  <c r="AR77" i="20"/>
  <c r="K80" i="20"/>
  <c r="L80" i="20" s="1"/>
  <c r="AU138" i="20"/>
  <c r="K147" i="20"/>
  <c r="L147" i="20" s="1"/>
  <c r="AS36" i="21"/>
  <c r="AR43" i="21"/>
  <c r="T44" i="21"/>
  <c r="T47" i="21"/>
  <c r="AR49" i="21"/>
  <c r="AR52" i="21"/>
  <c r="AR59" i="21"/>
  <c r="AS76" i="21"/>
  <c r="K79" i="21"/>
  <c r="L79" i="21" s="1"/>
  <c r="AR80" i="21"/>
  <c r="K83" i="21"/>
  <c r="L83" i="21" s="1"/>
  <c r="AL100" i="21"/>
  <c r="T105" i="21"/>
  <c r="AV107" i="21"/>
  <c r="K110" i="21"/>
  <c r="L110" i="21" s="1"/>
  <c r="AU111" i="21"/>
  <c r="K114" i="21"/>
  <c r="L114" i="21" s="1"/>
  <c r="T116" i="21"/>
  <c r="K126" i="21"/>
  <c r="L126" i="21" s="1"/>
  <c r="K129" i="21"/>
  <c r="L129" i="21" s="1"/>
  <c r="O73" i="22"/>
  <c r="P73" i="22" s="1"/>
  <c r="Q73" i="22" s="1"/>
  <c r="S73" i="22" s="1"/>
  <c r="U73" i="22" s="1"/>
  <c r="AQ73" i="22" s="1"/>
  <c r="R73" i="22"/>
  <c r="R78" i="22"/>
  <c r="R83" i="22"/>
  <c r="AR46" i="21"/>
  <c r="K62" i="21"/>
  <c r="L62" i="21" s="1"/>
  <c r="AR73" i="21"/>
  <c r="T74" i="21"/>
  <c r="AS80" i="21"/>
  <c r="AR84" i="21"/>
  <c r="AU115" i="21"/>
  <c r="T131" i="21"/>
  <c r="T128" i="21"/>
  <c r="T132" i="21"/>
  <c r="T129" i="21"/>
  <c r="T125" i="21"/>
  <c r="T130" i="21"/>
  <c r="AS29" i="21"/>
  <c r="K52" i="21"/>
  <c r="L52" i="21" s="1"/>
  <c r="AR63" i="21"/>
  <c r="K66" i="21"/>
  <c r="L66" i="21" s="1"/>
  <c r="AR67" i="21"/>
  <c r="AS73" i="21"/>
  <c r="AS84" i="21"/>
  <c r="T89" i="21"/>
  <c r="AV115" i="21"/>
  <c r="AU122" i="21"/>
  <c r="AU131" i="21"/>
  <c r="R97" i="22"/>
  <c r="K125" i="22"/>
  <c r="L125" i="22" s="1"/>
  <c r="AU123" i="22"/>
  <c r="K130" i="22"/>
  <c r="L130" i="22" s="1"/>
  <c r="AU128" i="22"/>
  <c r="K127" i="22"/>
  <c r="L127" i="22" s="1"/>
  <c r="AU125" i="22"/>
  <c r="K122" i="22"/>
  <c r="L122" i="22" s="1"/>
  <c r="K132" i="22"/>
  <c r="L132" i="22" s="1"/>
  <c r="AU130" i="22"/>
  <c r="K124" i="22"/>
  <c r="L124" i="22" s="1"/>
  <c r="K129" i="22"/>
  <c r="L129" i="22" s="1"/>
  <c r="AU127" i="22"/>
  <c r="AU122" i="22"/>
  <c r="AU132" i="22"/>
  <c r="K131" i="22"/>
  <c r="L131" i="22" s="1"/>
  <c r="AU129" i="22"/>
  <c r="K123" i="22"/>
  <c r="L123" i="22" s="1"/>
  <c r="K128" i="22"/>
  <c r="L128" i="22" s="1"/>
  <c r="AU126" i="22"/>
  <c r="AU121" i="22"/>
  <c r="K126" i="22"/>
  <c r="L126" i="22" s="1"/>
  <c r="AU124" i="22"/>
  <c r="K121" i="22"/>
  <c r="L121" i="22" s="1"/>
  <c r="K80" i="21"/>
  <c r="L80" i="21" s="1"/>
  <c r="AR81" i="21"/>
  <c r="K111" i="21"/>
  <c r="L111" i="21" s="1"/>
  <c r="AU112" i="21"/>
  <c r="K115" i="21"/>
  <c r="L115" i="21" s="1"/>
  <c r="R82" i="22"/>
  <c r="AR53" i="21"/>
  <c r="AU105" i="21"/>
  <c r="AU116" i="21"/>
  <c r="AU146" i="21"/>
  <c r="K145" i="21"/>
  <c r="L145" i="21" s="1"/>
  <c r="AU142" i="21"/>
  <c r="K141" i="21"/>
  <c r="L141" i="21" s="1"/>
  <c r="AU138" i="21"/>
  <c r="K137" i="21"/>
  <c r="L137" i="21" s="1"/>
  <c r="AU145" i="21"/>
  <c r="K144" i="21"/>
  <c r="L144" i="21" s="1"/>
  <c r="AU141" i="21"/>
  <c r="K140" i="21"/>
  <c r="L140" i="21" s="1"/>
  <c r="AU144" i="21"/>
  <c r="K143" i="21"/>
  <c r="L143" i="21" s="1"/>
  <c r="AU140" i="21"/>
  <c r="K139" i="21"/>
  <c r="L139" i="21" s="1"/>
  <c r="AU147" i="21"/>
  <c r="K146" i="21"/>
  <c r="L146" i="21" s="1"/>
  <c r="AU143" i="21"/>
  <c r="K142" i="21"/>
  <c r="L142" i="21" s="1"/>
  <c r="R50" i="22"/>
  <c r="R75" i="22"/>
  <c r="L84" i="21"/>
  <c r="K50" i="21"/>
  <c r="L50" i="21" s="1"/>
  <c r="K53" i="21"/>
  <c r="L53" i="21" s="1"/>
  <c r="AR78" i="21"/>
  <c r="K81" i="21"/>
  <c r="L81" i="21" s="1"/>
  <c r="AR82" i="21"/>
  <c r="T83" i="21"/>
  <c r="T91" i="21"/>
  <c r="AU109" i="21"/>
  <c r="K112" i="21"/>
  <c r="L112" i="21" s="1"/>
  <c r="AU113" i="21"/>
  <c r="AV130" i="21"/>
  <c r="AV127" i="21"/>
  <c r="AV132" i="21"/>
  <c r="AV131" i="21"/>
  <c r="AV128" i="21"/>
  <c r="T127" i="21"/>
  <c r="AV129" i="21"/>
  <c r="R27" i="22"/>
  <c r="R30" i="22"/>
  <c r="P89" i="22"/>
  <c r="Q89" i="22" s="1"/>
  <c r="S89" i="22" s="1"/>
  <c r="O90" i="22"/>
  <c r="R110" i="22"/>
  <c r="R136" i="22"/>
  <c r="O136" i="22"/>
  <c r="P136" i="22" s="1"/>
  <c r="Q136" i="22" s="1"/>
  <c r="S136" i="22" s="1"/>
  <c r="U136" i="22" s="1"/>
  <c r="R64" i="23"/>
  <c r="AS27" i="21"/>
  <c r="K44" i="21"/>
  <c r="L44" i="21" s="1"/>
  <c r="K47" i="21"/>
  <c r="L47" i="21" s="1"/>
  <c r="K60" i="21"/>
  <c r="L60" i="21" s="1"/>
  <c r="AR61" i="21"/>
  <c r="AS78" i="21"/>
  <c r="AS82" i="21"/>
  <c r="AL90" i="21"/>
  <c r="AL97" i="21"/>
  <c r="K105" i="21"/>
  <c r="L105" i="21" s="1"/>
  <c r="AV109" i="21"/>
  <c r="AV113" i="21"/>
  <c r="K116" i="21"/>
  <c r="L116" i="21" s="1"/>
  <c r="AU123" i="21"/>
  <c r="AU137" i="21"/>
  <c r="AR47" i="22"/>
  <c r="AR44" i="22"/>
  <c r="AR53" i="22"/>
  <c r="AR50" i="22"/>
  <c r="K49" i="22"/>
  <c r="L49" i="22" s="1"/>
  <c r="K46" i="22"/>
  <c r="L46" i="22" s="1"/>
  <c r="K43" i="22"/>
  <c r="L43" i="22" s="1"/>
  <c r="K52" i="22"/>
  <c r="L52" i="22" s="1"/>
  <c r="AR46" i="22"/>
  <c r="K48" i="22"/>
  <c r="L48" i="22" s="1"/>
  <c r="K45" i="22"/>
  <c r="L45" i="22" s="1"/>
  <c r="K51" i="22"/>
  <c r="L51" i="22" s="1"/>
  <c r="K42" i="22"/>
  <c r="L42" i="22" s="1"/>
  <c r="AR48" i="22"/>
  <c r="AR45" i="22"/>
  <c r="AR51" i="22"/>
  <c r="AR42" i="22"/>
  <c r="AR43" i="22"/>
  <c r="R79" i="22"/>
  <c r="AR42" i="21"/>
  <c r="T43" i="21"/>
  <c r="T49" i="21"/>
  <c r="AR51" i="21"/>
  <c r="T52" i="21"/>
  <c r="K64" i="21"/>
  <c r="L64" i="21" s="1"/>
  <c r="AR65" i="21"/>
  <c r="K68" i="21"/>
  <c r="L68" i="21" s="1"/>
  <c r="K74" i="21"/>
  <c r="L74" i="21" s="1"/>
  <c r="T76" i="21"/>
  <c r="AU106" i="21"/>
  <c r="T124" i="21"/>
  <c r="R93" i="22"/>
  <c r="AS31" i="21"/>
  <c r="AS35" i="21"/>
  <c r="AR45" i="21"/>
  <c r="AR48" i="21"/>
  <c r="AR58" i="21"/>
  <c r="AR69" i="21"/>
  <c r="AR75" i="21"/>
  <c r="T80" i="21"/>
  <c r="AL98" i="21"/>
  <c r="AV106" i="21"/>
  <c r="K109" i="21"/>
  <c r="L109" i="21" s="1"/>
  <c r="T111" i="21"/>
  <c r="K127" i="21"/>
  <c r="L127" i="21" s="1"/>
  <c r="K132" i="21"/>
  <c r="L132" i="21" s="1"/>
  <c r="AU132" i="21"/>
  <c r="K128" i="21"/>
  <c r="L128" i="21" s="1"/>
  <c r="AU121" i="21"/>
  <c r="BA121" i="21" s="1"/>
  <c r="AU126" i="21"/>
  <c r="AU131" i="22"/>
  <c r="T73" i="21"/>
  <c r="AS75" i="21"/>
  <c r="K78" i="21"/>
  <c r="L78" i="21" s="1"/>
  <c r="AR79" i="21"/>
  <c r="K82" i="21"/>
  <c r="L82" i="21" s="1"/>
  <c r="AL91" i="21"/>
  <c r="T100" i="21"/>
  <c r="AU110" i="21"/>
  <c r="K113" i="21"/>
  <c r="L113" i="21" s="1"/>
  <c r="AU114" i="21"/>
  <c r="AV126" i="21"/>
  <c r="AU127" i="21"/>
  <c r="AU136" i="21"/>
  <c r="K47" i="22"/>
  <c r="L47" i="22" s="1"/>
  <c r="K42" i="21"/>
  <c r="L42" i="21" s="1"/>
  <c r="K51" i="21"/>
  <c r="L51" i="21" s="1"/>
  <c r="K61" i="21"/>
  <c r="L61" i="21" s="1"/>
  <c r="AS79" i="21"/>
  <c r="AV110" i="21"/>
  <c r="T122" i="21"/>
  <c r="K123" i="21"/>
  <c r="L123" i="21" s="1"/>
  <c r="K130" i="21"/>
  <c r="L130" i="21" s="1"/>
  <c r="AU139" i="21"/>
  <c r="R29" i="22"/>
  <c r="AR52" i="22"/>
  <c r="K45" i="21"/>
  <c r="L45" i="21" s="1"/>
  <c r="AR62" i="21"/>
  <c r="K65" i="21"/>
  <c r="L65" i="21" s="1"/>
  <c r="K138" i="21"/>
  <c r="L138" i="21" s="1"/>
  <c r="R58" i="22"/>
  <c r="O58" i="22"/>
  <c r="P58" i="22" s="1"/>
  <c r="Q58" i="22" s="1"/>
  <c r="S58" i="22" s="1"/>
  <c r="R60" i="22"/>
  <c r="AV139" i="21"/>
  <c r="AR31" i="22"/>
  <c r="K34" i="22"/>
  <c r="L34" i="22" s="1"/>
  <c r="AR35" i="22"/>
  <c r="T36" i="22"/>
  <c r="T43" i="22"/>
  <c r="T49" i="22"/>
  <c r="T52" i="22"/>
  <c r="AS61" i="22"/>
  <c r="K64" i="22"/>
  <c r="L64" i="22" s="1"/>
  <c r="AR65" i="22"/>
  <c r="K68" i="22"/>
  <c r="L68" i="22" s="1"/>
  <c r="K74" i="22"/>
  <c r="L74" i="22" s="1"/>
  <c r="T76" i="22"/>
  <c r="AS35" i="23"/>
  <c r="AS31" i="23"/>
  <c r="AS27" i="23"/>
  <c r="AS34" i="23"/>
  <c r="AS30" i="23"/>
  <c r="AS37" i="23"/>
  <c r="AS26" i="23"/>
  <c r="AS33" i="23"/>
  <c r="AS29" i="23"/>
  <c r="AS32" i="23"/>
  <c r="AS28" i="23"/>
  <c r="AS31" i="22"/>
  <c r="AS35" i="22"/>
  <c r="AR58" i="22"/>
  <c r="T59" i="22"/>
  <c r="AR69" i="22"/>
  <c r="AT136" i="22"/>
  <c r="O138" i="22"/>
  <c r="P138" i="22" s="1"/>
  <c r="Q138" i="22" s="1"/>
  <c r="S138" i="22" s="1"/>
  <c r="U138" i="22" s="1"/>
  <c r="AT138" i="22" s="1"/>
  <c r="AX138" i="22" s="1"/>
  <c r="R138" i="22"/>
  <c r="R144" i="22"/>
  <c r="AR28" i="22"/>
  <c r="T33" i="22"/>
  <c r="K61" i="22"/>
  <c r="L61" i="22" s="1"/>
  <c r="T63" i="22"/>
  <c r="T67" i="22"/>
  <c r="R94" i="22"/>
  <c r="R140" i="22"/>
  <c r="P26" i="23"/>
  <c r="Q26" i="23" s="1"/>
  <c r="S26" i="23" s="1"/>
  <c r="U26" i="23" s="1"/>
  <c r="AQ26" i="23" s="1"/>
  <c r="R28" i="23"/>
  <c r="AS28" i="22"/>
  <c r="K31" i="22"/>
  <c r="L31" i="22" s="1"/>
  <c r="AR32" i="22"/>
  <c r="K35" i="22"/>
  <c r="L35" i="22" s="1"/>
  <c r="T37" i="22"/>
  <c r="AR62" i="22"/>
  <c r="K65" i="22"/>
  <c r="L65" i="22" s="1"/>
  <c r="AR66" i="22"/>
  <c r="R100" i="22"/>
  <c r="R44" i="23"/>
  <c r="AS32" i="22"/>
  <c r="K69" i="22"/>
  <c r="L69" i="22" s="1"/>
  <c r="R36" i="23"/>
  <c r="AV137" i="21"/>
  <c r="K28" i="22"/>
  <c r="L28" i="22" s="1"/>
  <c r="AR29" i="22"/>
  <c r="T30" i="22"/>
  <c r="AS49" i="22"/>
  <c r="AS52" i="22"/>
  <c r="AS59" i="22"/>
  <c r="K62" i="22"/>
  <c r="L62" i="22" s="1"/>
  <c r="T64" i="22"/>
  <c r="AR73" i="22"/>
  <c r="T74" i="22"/>
  <c r="AS80" i="22"/>
  <c r="AR84" i="22"/>
  <c r="R137" i="22"/>
  <c r="O137" i="22"/>
  <c r="P137" i="22" s="1"/>
  <c r="Q137" i="22" s="1"/>
  <c r="S137" i="22" s="1"/>
  <c r="U137" i="22" s="1"/>
  <c r="AT137" i="22" s="1"/>
  <c r="R32" i="23"/>
  <c r="AS29" i="22"/>
  <c r="K32" i="22"/>
  <c r="L32" i="22" s="1"/>
  <c r="AR33" i="22"/>
  <c r="K36" i="22"/>
  <c r="L36" i="22" s="1"/>
  <c r="AS46" i="22"/>
  <c r="AR63" i="22"/>
  <c r="K66" i="22"/>
  <c r="L66" i="22" s="1"/>
  <c r="AR67" i="22"/>
  <c r="T68" i="22"/>
  <c r="AS73" i="22"/>
  <c r="AS84" i="22"/>
  <c r="AK97" i="22"/>
  <c r="R145" i="22"/>
  <c r="AV141" i="21"/>
  <c r="AV145" i="21"/>
  <c r="AR26" i="22"/>
  <c r="AS33" i="22"/>
  <c r="AR37" i="22"/>
  <c r="R141" i="22"/>
  <c r="AS26" i="22"/>
  <c r="AS37" i="22"/>
  <c r="T42" i="22"/>
  <c r="T51" i="22"/>
  <c r="K59" i="22"/>
  <c r="L59" i="22" s="1"/>
  <c r="T61" i="22"/>
  <c r="AR77" i="22"/>
  <c r="K80" i="22"/>
  <c r="L80" i="22" s="1"/>
  <c r="AR81" i="22"/>
  <c r="R147" i="22"/>
  <c r="T45" i="22"/>
  <c r="AR60" i="22"/>
  <c r="T65" i="22"/>
  <c r="K84" i="22"/>
  <c r="L84" i="22" s="1"/>
  <c r="R27" i="23"/>
  <c r="O27" i="23"/>
  <c r="T51" i="23"/>
  <c r="T42" i="23"/>
  <c r="T47" i="23"/>
  <c r="T44" i="23"/>
  <c r="T53" i="23"/>
  <c r="T50" i="23"/>
  <c r="T46" i="23"/>
  <c r="L47" i="23"/>
  <c r="T43" i="23"/>
  <c r="T52" i="23"/>
  <c r="T49" i="23"/>
  <c r="AV138" i="21"/>
  <c r="AR30" i="22"/>
  <c r="K33" i="22"/>
  <c r="L33" i="22" s="1"/>
  <c r="AR34" i="22"/>
  <c r="AS50" i="22"/>
  <c r="AS53" i="22"/>
  <c r="T58" i="22"/>
  <c r="AS60" i="22"/>
  <c r="K63" i="22"/>
  <c r="L63" i="22" s="1"/>
  <c r="AR64" i="22"/>
  <c r="K67" i="22"/>
  <c r="L67" i="22" s="1"/>
  <c r="AR74" i="22"/>
  <c r="T75" i="22"/>
  <c r="AU106" i="22"/>
  <c r="K116" i="22"/>
  <c r="L116" i="22" s="1"/>
  <c r="K105" i="22"/>
  <c r="L105" i="22" s="1"/>
  <c r="AU113" i="22"/>
  <c r="K112" i="22"/>
  <c r="L112" i="22" s="1"/>
  <c r="AU109" i="22"/>
  <c r="K108" i="22"/>
  <c r="L108" i="22" s="1"/>
  <c r="K115" i="22"/>
  <c r="L115" i="22" s="1"/>
  <c r="AU112" i="22"/>
  <c r="K111" i="22"/>
  <c r="L111" i="22" s="1"/>
  <c r="AU108" i="22"/>
  <c r="K107" i="22"/>
  <c r="L107" i="22" s="1"/>
  <c r="K106" i="22"/>
  <c r="L106" i="22" s="1"/>
  <c r="AU114" i="22"/>
  <c r="K113" i="22"/>
  <c r="L113" i="22" s="1"/>
  <c r="AU110" i="22"/>
  <c r="T124" i="22"/>
  <c r="T129" i="22"/>
  <c r="T126" i="22"/>
  <c r="T131" i="22"/>
  <c r="T121" i="22"/>
  <c r="T123" i="22"/>
  <c r="T128" i="22"/>
  <c r="T125" i="22"/>
  <c r="T127" i="22"/>
  <c r="T122" i="22"/>
  <c r="T132" i="22"/>
  <c r="K26" i="22"/>
  <c r="L26" i="22" s="1"/>
  <c r="AS30" i="22"/>
  <c r="AS44" i="22"/>
  <c r="AK98" i="22"/>
  <c r="K95" i="22"/>
  <c r="L95" i="22" s="1"/>
  <c r="AK95" i="22"/>
  <c r="K99" i="22"/>
  <c r="L99" i="22" s="1"/>
  <c r="AK94" i="22"/>
  <c r="AK99" i="22"/>
  <c r="AK92" i="22"/>
  <c r="K96" i="22"/>
  <c r="L96" i="22" s="1"/>
  <c r="T99" i="22"/>
  <c r="T92" i="22"/>
  <c r="T98" i="22"/>
  <c r="T96" i="22"/>
  <c r="T89" i="22"/>
  <c r="T93" i="22"/>
  <c r="T100" i="22"/>
  <c r="AU107" i="22"/>
  <c r="K109" i="22"/>
  <c r="L109" i="22" s="1"/>
  <c r="AX137" i="22"/>
  <c r="R29" i="23"/>
  <c r="R33" i="23"/>
  <c r="T45" i="23"/>
  <c r="R82" i="23"/>
  <c r="R128" i="23"/>
  <c r="AL91" i="22"/>
  <c r="T115" i="22"/>
  <c r="AV121" i="22"/>
  <c r="AV131" i="22"/>
  <c r="K139" i="22"/>
  <c r="L139" i="22" s="1"/>
  <c r="T141" i="22"/>
  <c r="T145" i="22"/>
  <c r="T33" i="23"/>
  <c r="K42" i="23"/>
  <c r="L42" i="23" s="1"/>
  <c r="AS74" i="23"/>
  <c r="AS81" i="23"/>
  <c r="AS77" i="23"/>
  <c r="AS84" i="23"/>
  <c r="AS73" i="23"/>
  <c r="AS80" i="23"/>
  <c r="AS76" i="23"/>
  <c r="AS79" i="23"/>
  <c r="AS83" i="23"/>
  <c r="AV110" i="22"/>
  <c r="AV114" i="22"/>
  <c r="AV126" i="22"/>
  <c r="T26" i="23"/>
  <c r="T37" i="23"/>
  <c r="K43" i="23"/>
  <c r="L43" i="23" s="1"/>
  <c r="K48" i="23"/>
  <c r="L48" i="23" s="1"/>
  <c r="L97" i="23"/>
  <c r="R59" i="24"/>
  <c r="AV140" i="22"/>
  <c r="L143" i="22"/>
  <c r="AV144" i="22"/>
  <c r="L31" i="23"/>
  <c r="L35" i="23"/>
  <c r="AR50" i="23"/>
  <c r="L92" i="23"/>
  <c r="AL97" i="23"/>
  <c r="T34" i="23"/>
  <c r="R75" i="23"/>
  <c r="T91" i="23"/>
  <c r="T98" i="23"/>
  <c r="T97" i="23"/>
  <c r="T90" i="23"/>
  <c r="T96" i="23"/>
  <c r="T89" i="23"/>
  <c r="T95" i="23"/>
  <c r="T94" i="23"/>
  <c r="T93" i="23"/>
  <c r="T100" i="23"/>
  <c r="T92" i="23"/>
  <c r="AV116" i="23"/>
  <c r="AV105" i="23"/>
  <c r="AV112" i="23"/>
  <c r="AV108" i="23"/>
  <c r="AV115" i="23"/>
  <c r="AV111" i="23"/>
  <c r="AV107" i="23"/>
  <c r="AV114" i="23"/>
  <c r="AV110" i="23"/>
  <c r="AV106" i="23"/>
  <c r="R113" i="23"/>
  <c r="R47" i="24"/>
  <c r="R61" i="24"/>
  <c r="AV115" i="22"/>
  <c r="AV132" i="22"/>
  <c r="AV141" i="22"/>
  <c r="AV145" i="22"/>
  <c r="AR26" i="23"/>
  <c r="T27" i="23"/>
  <c r="AR37" i="23"/>
  <c r="AS78" i="23"/>
  <c r="L95" i="23"/>
  <c r="T113" i="22"/>
  <c r="AV122" i="22"/>
  <c r="AV127" i="22"/>
  <c r="T139" i="22"/>
  <c r="R67" i="23"/>
  <c r="R84" i="23"/>
  <c r="L90" i="23"/>
  <c r="Q105" i="23"/>
  <c r="S105" i="23" s="1"/>
  <c r="U105" i="23" s="1"/>
  <c r="AT105" i="23" s="1"/>
  <c r="AV108" i="22"/>
  <c r="T143" i="22"/>
  <c r="T31" i="23"/>
  <c r="T35" i="23"/>
  <c r="K46" i="23"/>
  <c r="L46" i="23" s="1"/>
  <c r="L93" i="23"/>
  <c r="R105" i="23"/>
  <c r="AV113" i="23"/>
  <c r="R68" i="23"/>
  <c r="AU145" i="23"/>
  <c r="K144" i="23"/>
  <c r="L144" i="23" s="1"/>
  <c r="AU141" i="23"/>
  <c r="K140" i="23"/>
  <c r="L140" i="23" s="1"/>
  <c r="AU137" i="23"/>
  <c r="K147" i="23"/>
  <c r="L147" i="23" s="1"/>
  <c r="K136" i="23"/>
  <c r="L136" i="23" s="1"/>
  <c r="AU144" i="23"/>
  <c r="K143" i="23"/>
  <c r="L143" i="23" s="1"/>
  <c r="AU140" i="23"/>
  <c r="K146" i="23"/>
  <c r="L146" i="23" s="1"/>
  <c r="AU143" i="23"/>
  <c r="K142" i="23"/>
  <c r="L142" i="23" s="1"/>
  <c r="AU146" i="23"/>
  <c r="K145" i="23"/>
  <c r="L145" i="23" s="1"/>
  <c r="AU142" i="23"/>
  <c r="K141" i="23"/>
  <c r="L141" i="23" s="1"/>
  <c r="AU138" i="23"/>
  <c r="K139" i="23"/>
  <c r="L139" i="23" s="1"/>
  <c r="K137" i="23"/>
  <c r="L137" i="23" s="1"/>
  <c r="AU136" i="23"/>
  <c r="AU147" i="23"/>
  <c r="K138" i="23"/>
  <c r="L138" i="23" s="1"/>
  <c r="AU139" i="23"/>
  <c r="AV116" i="22"/>
  <c r="R58" i="23"/>
  <c r="O58" i="23"/>
  <c r="P58" i="23" s="1"/>
  <c r="Q58" i="23" s="1"/>
  <c r="S58" i="23" s="1"/>
  <c r="R65" i="23"/>
  <c r="AL96" i="23"/>
  <c r="AL89" i="23"/>
  <c r="AL95" i="23"/>
  <c r="AL94" i="23"/>
  <c r="AL93" i="23"/>
  <c r="AL100" i="23"/>
  <c r="AL91" i="23"/>
  <c r="AL98" i="23"/>
  <c r="AL96" i="22"/>
  <c r="T110" i="22"/>
  <c r="T114" i="22"/>
  <c r="AV125" i="22"/>
  <c r="AV146" i="22"/>
  <c r="AR27" i="23"/>
  <c r="T28" i="23"/>
  <c r="R51" i="24"/>
  <c r="T140" i="22"/>
  <c r="T144" i="22"/>
  <c r="T32" i="23"/>
  <c r="K53" i="23"/>
  <c r="L53" i="23" s="1"/>
  <c r="K50" i="23"/>
  <c r="L50" i="23" s="1"/>
  <c r="AR47" i="23"/>
  <c r="AR44" i="23"/>
  <c r="K52" i="23"/>
  <c r="L52" i="23" s="1"/>
  <c r="AR46" i="23"/>
  <c r="AR52" i="23"/>
  <c r="AR49" i="23"/>
  <c r="AR43" i="23"/>
  <c r="K51" i="23"/>
  <c r="L51" i="23" s="1"/>
  <c r="AR48" i="23"/>
  <c r="AR45" i="23"/>
  <c r="R76" i="23"/>
  <c r="L96" i="23"/>
  <c r="T99" i="23"/>
  <c r="T116" i="23"/>
  <c r="T114" i="23"/>
  <c r="T110" i="23"/>
  <c r="T106" i="23"/>
  <c r="T113" i="23"/>
  <c r="T109" i="23"/>
  <c r="T105" i="23"/>
  <c r="T112" i="23"/>
  <c r="T115" i="23"/>
  <c r="T111" i="23"/>
  <c r="R129" i="23"/>
  <c r="AV109" i="22"/>
  <c r="AV128" i="22"/>
  <c r="AV139" i="22"/>
  <c r="K142" i="22"/>
  <c r="L142" i="22" s="1"/>
  <c r="AU143" i="22"/>
  <c r="K146" i="22"/>
  <c r="L146" i="22" s="1"/>
  <c r="AR31" i="23"/>
  <c r="K34" i="23"/>
  <c r="L34" i="23" s="1"/>
  <c r="K45" i="23"/>
  <c r="L45" i="23" s="1"/>
  <c r="AR51" i="23"/>
  <c r="R61" i="23"/>
  <c r="AL99" i="23"/>
  <c r="AU136" i="22"/>
  <c r="AX136" i="22" s="1"/>
  <c r="K49" i="23"/>
  <c r="L49" i="23" s="1"/>
  <c r="P73" i="23"/>
  <c r="Q73" i="23" s="1"/>
  <c r="S73" i="23" s="1"/>
  <c r="U73" i="23" s="1"/>
  <c r="AQ73" i="23" s="1"/>
  <c r="L106" i="23"/>
  <c r="AS51" i="23"/>
  <c r="AR58" i="23"/>
  <c r="T59" i="23"/>
  <c r="AS65" i="23"/>
  <c r="AR69" i="23"/>
  <c r="AR75" i="23"/>
  <c r="T80" i="23"/>
  <c r="K89" i="23"/>
  <c r="L89" i="23" s="1"/>
  <c r="AK91" i="23"/>
  <c r="K109" i="23"/>
  <c r="L109" i="23" s="1"/>
  <c r="R130" i="23"/>
  <c r="AR45" i="24"/>
  <c r="AR67" i="24"/>
  <c r="K66" i="24"/>
  <c r="L66" i="24" s="1"/>
  <c r="AR63" i="24"/>
  <c r="K62" i="24"/>
  <c r="L62" i="24" s="1"/>
  <c r="AR59" i="24"/>
  <c r="K69" i="24"/>
  <c r="L69" i="24" s="1"/>
  <c r="K58" i="24"/>
  <c r="L58" i="24" s="1"/>
  <c r="AR66" i="24"/>
  <c r="K65" i="24"/>
  <c r="L65" i="24" s="1"/>
  <c r="AR62" i="24"/>
  <c r="K68" i="24"/>
  <c r="L68" i="24" s="1"/>
  <c r="AR65" i="24"/>
  <c r="K64" i="24"/>
  <c r="L64" i="24" s="1"/>
  <c r="AR68" i="24"/>
  <c r="K67" i="24"/>
  <c r="L67" i="24" s="1"/>
  <c r="AR64" i="24"/>
  <c r="K63" i="24"/>
  <c r="L63" i="24" s="1"/>
  <c r="AR60" i="24"/>
  <c r="R76" i="24"/>
  <c r="T63" i="23"/>
  <c r="T67" i="23"/>
  <c r="AR83" i="23"/>
  <c r="AK92" i="23"/>
  <c r="AK99" i="23"/>
  <c r="AV123" i="23"/>
  <c r="AV145" i="23"/>
  <c r="AV141" i="23"/>
  <c r="AV137" i="23"/>
  <c r="AV144" i="23"/>
  <c r="AV140" i="23"/>
  <c r="AV147" i="23"/>
  <c r="AV136" i="23"/>
  <c r="AV139" i="23"/>
  <c r="AV146" i="23"/>
  <c r="AV142" i="23"/>
  <c r="AV138" i="23"/>
  <c r="R30" i="24"/>
  <c r="K69" i="23"/>
  <c r="L69" i="23" s="1"/>
  <c r="T77" i="23"/>
  <c r="T81" i="23"/>
  <c r="AK100" i="23"/>
  <c r="AU107" i="23"/>
  <c r="AV143" i="23"/>
  <c r="AR61" i="24"/>
  <c r="R121" i="24"/>
  <c r="O121" i="24"/>
  <c r="P121" i="24" s="1"/>
  <c r="Q121" i="24" s="1"/>
  <c r="S121" i="24" s="1"/>
  <c r="U121" i="24" s="1"/>
  <c r="AT121" i="24" s="1"/>
  <c r="BA121" i="24" s="1"/>
  <c r="AR59" i="23"/>
  <c r="T60" i="23"/>
  <c r="K79" i="23"/>
  <c r="L79" i="23" s="1"/>
  <c r="AR80" i="23"/>
  <c r="K83" i="23"/>
  <c r="L83" i="23" s="1"/>
  <c r="AK93" i="23"/>
  <c r="K98" i="23"/>
  <c r="L98" i="23" s="1"/>
  <c r="K110" i="23"/>
  <c r="L110" i="23" s="1"/>
  <c r="AU111" i="23"/>
  <c r="K114" i="23"/>
  <c r="L114" i="23" s="1"/>
  <c r="AU115" i="23"/>
  <c r="AS67" i="24"/>
  <c r="AS63" i="24"/>
  <c r="AS59" i="24"/>
  <c r="AS66" i="24"/>
  <c r="AS62" i="24"/>
  <c r="AS69" i="24"/>
  <c r="AS58" i="24"/>
  <c r="AS61" i="24"/>
  <c r="AS68" i="24"/>
  <c r="AS64" i="24"/>
  <c r="AS60" i="24"/>
  <c r="AS43" i="23"/>
  <c r="AS49" i="23"/>
  <c r="AS52" i="23"/>
  <c r="K62" i="23"/>
  <c r="L62" i="23" s="1"/>
  <c r="T64" i="23"/>
  <c r="AR73" i="23"/>
  <c r="AU73" i="23" s="1"/>
  <c r="T74" i="23"/>
  <c r="AR84" i="23"/>
  <c r="K91" i="23"/>
  <c r="L91" i="23" s="1"/>
  <c r="AS65" i="24"/>
  <c r="AR69" i="24"/>
  <c r="R35" i="25"/>
  <c r="AS46" i="23"/>
  <c r="AR63" i="23"/>
  <c r="K66" i="23"/>
  <c r="L66" i="23" s="1"/>
  <c r="AR67" i="23"/>
  <c r="T68" i="23"/>
  <c r="AK94" i="23"/>
  <c r="K99" i="23"/>
  <c r="L99" i="23" s="1"/>
  <c r="AV122" i="23"/>
  <c r="K60" i="24"/>
  <c r="L60" i="24" s="1"/>
  <c r="T78" i="23"/>
  <c r="T82" i="23"/>
  <c r="K107" i="23"/>
  <c r="L107" i="23" s="1"/>
  <c r="AU108" i="23"/>
  <c r="K49" i="24"/>
  <c r="L49" i="24" s="1"/>
  <c r="K46" i="24"/>
  <c r="L46" i="24" s="1"/>
  <c r="K43" i="24"/>
  <c r="L43" i="24" s="1"/>
  <c r="K52" i="24"/>
  <c r="L52" i="24" s="1"/>
  <c r="AR46" i="24"/>
  <c r="AR52" i="24"/>
  <c r="AR49" i="24"/>
  <c r="AR43" i="24"/>
  <c r="K48" i="24"/>
  <c r="L48" i="24" s="1"/>
  <c r="K45" i="24"/>
  <c r="L45" i="24" s="1"/>
  <c r="AR51" i="24"/>
  <c r="AR42" i="24"/>
  <c r="K53" i="24"/>
  <c r="L53" i="24" s="1"/>
  <c r="K50" i="24"/>
  <c r="L50" i="24" s="1"/>
  <c r="AR47" i="24"/>
  <c r="AR44" i="24"/>
  <c r="AR53" i="24"/>
  <c r="AR50" i="24"/>
  <c r="AR58" i="24"/>
  <c r="K59" i="23"/>
  <c r="L59" i="23" s="1"/>
  <c r="T61" i="23"/>
  <c r="AR77" i="23"/>
  <c r="K80" i="23"/>
  <c r="L80" i="23" s="1"/>
  <c r="AR81" i="23"/>
  <c r="AK95" i="23"/>
  <c r="K111" i="23"/>
  <c r="L111" i="23" s="1"/>
  <c r="AU112" i="23"/>
  <c r="K100" i="23"/>
  <c r="L100" i="23" s="1"/>
  <c r="K116" i="23"/>
  <c r="L116" i="23" s="1"/>
  <c r="AU116" i="23"/>
  <c r="AU105" i="23"/>
  <c r="AV132" i="23"/>
  <c r="AV124" i="23"/>
  <c r="AV129" i="23"/>
  <c r="AV126" i="23"/>
  <c r="AV128" i="23"/>
  <c r="AV125" i="23"/>
  <c r="AV130" i="23"/>
  <c r="R42" i="24"/>
  <c r="O42" i="24"/>
  <c r="P42" i="24" s="1"/>
  <c r="Q42" i="24" s="1"/>
  <c r="S42" i="24" s="1"/>
  <c r="U42" i="24" s="1"/>
  <c r="AQ42" i="24" s="1"/>
  <c r="R74" i="24"/>
  <c r="AS50" i="23"/>
  <c r="T58" i="23"/>
  <c r="AS60" i="23"/>
  <c r="K63" i="23"/>
  <c r="L63" i="23" s="1"/>
  <c r="AR64" i="23"/>
  <c r="AR74" i="23"/>
  <c r="T75" i="23"/>
  <c r="AK96" i="23"/>
  <c r="AV121" i="23"/>
  <c r="R124" i="23"/>
  <c r="R105" i="24"/>
  <c r="O105" i="24"/>
  <c r="P105" i="24" s="1"/>
  <c r="Q105" i="24" s="1"/>
  <c r="T79" i="23"/>
  <c r="K108" i="23"/>
  <c r="L108" i="23" s="1"/>
  <c r="AR78" i="23"/>
  <c r="K81" i="23"/>
  <c r="L81" i="23" s="1"/>
  <c r="AK90" i="23"/>
  <c r="K94" i="23"/>
  <c r="L94" i="23" s="1"/>
  <c r="AU109" i="23"/>
  <c r="K112" i="23"/>
  <c r="L112" i="23" s="1"/>
  <c r="AU113" i="23"/>
  <c r="AS46" i="24"/>
  <c r="AS52" i="24"/>
  <c r="AS49" i="24"/>
  <c r="AS43" i="24"/>
  <c r="AS48" i="24"/>
  <c r="AS45" i="24"/>
  <c r="AS47" i="24"/>
  <c r="AS44" i="24"/>
  <c r="AS53" i="24"/>
  <c r="AS50" i="24"/>
  <c r="T123" i="23"/>
  <c r="AU130" i="23"/>
  <c r="T143" i="23"/>
  <c r="K29" i="24"/>
  <c r="L29" i="24" s="1"/>
  <c r="T31" i="24"/>
  <c r="T35" i="24"/>
  <c r="T45" i="24"/>
  <c r="T48" i="24"/>
  <c r="T65" i="24"/>
  <c r="K73" i="24"/>
  <c r="L73" i="24" s="1"/>
  <c r="T83" i="24"/>
  <c r="T79" i="24"/>
  <c r="T82" i="24"/>
  <c r="T78" i="24"/>
  <c r="T84" i="24"/>
  <c r="T80" i="24"/>
  <c r="R33" i="25"/>
  <c r="K132" i="23"/>
  <c r="L132" i="23" s="1"/>
  <c r="T147" i="23"/>
  <c r="AR30" i="24"/>
  <c r="K33" i="24"/>
  <c r="L33" i="24" s="1"/>
  <c r="AR34" i="24"/>
  <c r="T69" i="24"/>
  <c r="AR74" i="24"/>
  <c r="T121" i="23"/>
  <c r="K122" i="23"/>
  <c r="L122" i="23" s="1"/>
  <c r="AU125" i="23"/>
  <c r="K127" i="23"/>
  <c r="L127" i="23" s="1"/>
  <c r="T131" i="23"/>
  <c r="K26" i="24"/>
  <c r="L26" i="24" s="1"/>
  <c r="AS30" i="24"/>
  <c r="AS34" i="24"/>
  <c r="K37" i="24"/>
  <c r="L37" i="24" s="1"/>
  <c r="T126" i="23"/>
  <c r="AR27" i="24"/>
  <c r="T28" i="24"/>
  <c r="AU123" i="23"/>
  <c r="K125" i="23"/>
  <c r="L125" i="23" s="1"/>
  <c r="T129" i="23"/>
  <c r="AR31" i="24"/>
  <c r="K34" i="24"/>
  <c r="L34" i="24" s="1"/>
  <c r="AR35" i="24"/>
  <c r="T36" i="24"/>
  <c r="T43" i="24"/>
  <c r="T49" i="24"/>
  <c r="T52" i="24"/>
  <c r="AS81" i="24"/>
  <c r="AS84" i="24"/>
  <c r="AS80" i="24"/>
  <c r="AS83" i="24"/>
  <c r="AS82" i="24"/>
  <c r="AS78" i="24"/>
  <c r="R140" i="24"/>
  <c r="AU121" i="23"/>
  <c r="AU131" i="23"/>
  <c r="K27" i="24"/>
  <c r="L27" i="24" s="1"/>
  <c r="T29" i="24"/>
  <c r="AS75" i="24"/>
  <c r="T122" i="23"/>
  <c r="K123" i="23"/>
  <c r="L123" i="23" s="1"/>
  <c r="T127" i="23"/>
  <c r="T26" i="24"/>
  <c r="AS28" i="24"/>
  <c r="K31" i="24"/>
  <c r="L31" i="24" s="1"/>
  <c r="AR32" i="24"/>
  <c r="K35" i="24"/>
  <c r="L35" i="24" s="1"/>
  <c r="T37" i="24"/>
  <c r="AS77" i="24"/>
  <c r="R28" i="25"/>
  <c r="R122" i="25"/>
  <c r="AU129" i="23"/>
  <c r="K131" i="23"/>
  <c r="L131" i="23" s="1"/>
  <c r="AS32" i="24"/>
  <c r="AR36" i="24"/>
  <c r="T50" i="24"/>
  <c r="T53" i="24"/>
  <c r="K75" i="24"/>
  <c r="L75" i="24" s="1"/>
  <c r="K121" i="23"/>
  <c r="L121" i="23" s="1"/>
  <c r="AU124" i="23"/>
  <c r="T130" i="23"/>
  <c r="T138" i="23"/>
  <c r="AS36" i="24"/>
  <c r="T44" i="24"/>
  <c r="T60" i="24"/>
  <c r="AS76" i="24"/>
  <c r="K126" i="23"/>
  <c r="L126" i="23" s="1"/>
  <c r="T142" i="23"/>
  <c r="K28" i="24"/>
  <c r="L28" i="24" s="1"/>
  <c r="AR29" i="24"/>
  <c r="T30" i="24"/>
  <c r="T64" i="24"/>
  <c r="AR82" i="24"/>
  <c r="K81" i="24"/>
  <c r="L81" i="24" s="1"/>
  <c r="AR78" i="24"/>
  <c r="K77" i="24"/>
  <c r="L77" i="24" s="1"/>
  <c r="K84" i="24"/>
  <c r="L84" i="24" s="1"/>
  <c r="AR81" i="24"/>
  <c r="K80" i="24"/>
  <c r="L80" i="24" s="1"/>
  <c r="AR77" i="24"/>
  <c r="AR84" i="24"/>
  <c r="K83" i="24"/>
  <c r="L83" i="24" s="1"/>
  <c r="AR80" i="24"/>
  <c r="K79" i="24"/>
  <c r="L79" i="24" s="1"/>
  <c r="K82" i="24"/>
  <c r="L82" i="24" s="1"/>
  <c r="AR79" i="24"/>
  <c r="K78" i="24"/>
  <c r="L78" i="24" s="1"/>
  <c r="AR73" i="24"/>
  <c r="AU132" i="23"/>
  <c r="K32" i="24"/>
  <c r="L32" i="24" s="1"/>
  <c r="AR33" i="24"/>
  <c r="K36" i="24"/>
  <c r="L36" i="24" s="1"/>
  <c r="AU127" i="23"/>
  <c r="AR26" i="24"/>
  <c r="R69" i="25"/>
  <c r="R114" i="25"/>
  <c r="AL97" i="24"/>
  <c r="AV109" i="24"/>
  <c r="AV113" i="24"/>
  <c r="K116" i="24"/>
  <c r="L116" i="24" s="1"/>
  <c r="AU123" i="24"/>
  <c r="K125" i="24"/>
  <c r="L125" i="24" s="1"/>
  <c r="AV128" i="24"/>
  <c r="T129" i="24"/>
  <c r="AV139" i="24"/>
  <c r="K142" i="24"/>
  <c r="L142" i="24" s="1"/>
  <c r="AU143" i="24"/>
  <c r="K146" i="24"/>
  <c r="L146" i="24" s="1"/>
  <c r="AR31" i="25"/>
  <c r="K34" i="25"/>
  <c r="L34" i="25" s="1"/>
  <c r="AR35" i="25"/>
  <c r="R105" i="25"/>
  <c r="O105" i="25"/>
  <c r="P105" i="25" s="1"/>
  <c r="Q105" i="25" s="1"/>
  <c r="T92" i="24"/>
  <c r="K95" i="24"/>
  <c r="L95" i="24" s="1"/>
  <c r="AK98" i="24"/>
  <c r="T99" i="24"/>
  <c r="AU106" i="24"/>
  <c r="T107" i="24"/>
  <c r="AV123" i="24"/>
  <c r="T124" i="24"/>
  <c r="AU136" i="24"/>
  <c r="AV143" i="24"/>
  <c r="AU147" i="24"/>
  <c r="R63" i="25"/>
  <c r="R98" i="25"/>
  <c r="R45" i="26"/>
  <c r="R66" i="26"/>
  <c r="K89" i="24"/>
  <c r="L89" i="24" s="1"/>
  <c r="AK91" i="24"/>
  <c r="AL98" i="24"/>
  <c r="AV106" i="24"/>
  <c r="K109" i="24"/>
  <c r="L109" i="24" s="1"/>
  <c r="T111" i="24"/>
  <c r="AU121" i="24"/>
  <c r="AU131" i="24"/>
  <c r="AV147" i="24"/>
  <c r="AS35" i="25"/>
  <c r="AS37" i="25"/>
  <c r="T29" i="25"/>
  <c r="K37" i="25"/>
  <c r="L37" i="25" s="1"/>
  <c r="R116" i="25"/>
  <c r="AL91" i="24"/>
  <c r="K96" i="24"/>
  <c r="L96" i="24" s="1"/>
  <c r="T100" i="24"/>
  <c r="AU110" i="24"/>
  <c r="K113" i="24"/>
  <c r="L113" i="24" s="1"/>
  <c r="AU114" i="24"/>
  <c r="T115" i="24"/>
  <c r="AU126" i="24"/>
  <c r="K128" i="24"/>
  <c r="L128" i="24" s="1"/>
  <c r="AV131" i="24"/>
  <c r="T132" i="24"/>
  <c r="K139" i="24"/>
  <c r="L139" i="24" s="1"/>
  <c r="T141" i="24"/>
  <c r="T145" i="24"/>
  <c r="AR28" i="25"/>
  <c r="T33" i="25"/>
  <c r="R79" i="25"/>
  <c r="R139" i="25"/>
  <c r="R80" i="26"/>
  <c r="K90" i="24"/>
  <c r="L90" i="24" s="1"/>
  <c r="AL92" i="24"/>
  <c r="K97" i="24"/>
  <c r="L97" i="24" s="1"/>
  <c r="AL99" i="24"/>
  <c r="K106" i="24"/>
  <c r="L106" i="24" s="1"/>
  <c r="T108" i="24"/>
  <c r="AU129" i="24"/>
  <c r="K131" i="24"/>
  <c r="L131" i="24" s="1"/>
  <c r="K136" i="24"/>
  <c r="L136" i="24" s="1"/>
  <c r="AV140" i="24"/>
  <c r="AV144" i="24"/>
  <c r="K147" i="24"/>
  <c r="L147" i="24" s="1"/>
  <c r="AS32" i="25"/>
  <c r="T37" i="25"/>
  <c r="AK93" i="24"/>
  <c r="K98" i="24"/>
  <c r="L98" i="24" s="1"/>
  <c r="AL100" i="24"/>
  <c r="T105" i="24"/>
  <c r="K110" i="24"/>
  <c r="L110" i="24" s="1"/>
  <c r="AU111" i="24"/>
  <c r="K114" i="24"/>
  <c r="L114" i="24" s="1"/>
  <c r="T116" i="24"/>
  <c r="K126" i="24"/>
  <c r="L126" i="24" s="1"/>
  <c r="K91" i="24"/>
  <c r="L91" i="24" s="1"/>
  <c r="AL93" i="24"/>
  <c r="T95" i="24"/>
  <c r="AV111" i="24"/>
  <c r="AU115" i="24"/>
  <c r="T125" i="24"/>
  <c r="AU132" i="24"/>
  <c r="AU141" i="24"/>
  <c r="K144" i="24"/>
  <c r="L144" i="24" s="1"/>
  <c r="AU145" i="24"/>
  <c r="T146" i="24"/>
  <c r="K32" i="25"/>
  <c r="L32" i="25" s="1"/>
  <c r="T89" i="24"/>
  <c r="AK94" i="24"/>
  <c r="K99" i="24"/>
  <c r="L99" i="24" s="1"/>
  <c r="AV115" i="24"/>
  <c r="AU122" i="24"/>
  <c r="AU127" i="24"/>
  <c r="K129" i="24"/>
  <c r="L129" i="24" s="1"/>
  <c r="AV132" i="24"/>
  <c r="AV141" i="24"/>
  <c r="AV145" i="24"/>
  <c r="AR36" i="25"/>
  <c r="AR37" i="25"/>
  <c r="K36" i="25"/>
  <c r="L36" i="25" s="1"/>
  <c r="AR26" i="25"/>
  <c r="T27" i="25"/>
  <c r="AS33" i="25"/>
  <c r="T36" i="25"/>
  <c r="R58" i="25"/>
  <c r="O58" i="25"/>
  <c r="P58" i="25" s="1"/>
  <c r="Q58" i="25" s="1"/>
  <c r="S58" i="25" s="1"/>
  <c r="U58" i="25" s="1"/>
  <c r="AQ58" i="25" s="1"/>
  <c r="R110" i="25"/>
  <c r="R124" i="25"/>
  <c r="R61" i="26"/>
  <c r="K92" i="24"/>
  <c r="L92" i="24" s="1"/>
  <c r="AL94" i="24"/>
  <c r="T96" i="24"/>
  <c r="K107" i="24"/>
  <c r="L107" i="24" s="1"/>
  <c r="AU108" i="24"/>
  <c r="T109" i="24"/>
  <c r="T113" i="24"/>
  <c r="AV122" i="24"/>
  <c r="K124" i="24"/>
  <c r="L124" i="24" s="1"/>
  <c r="AV127" i="24"/>
  <c r="T128" i="24"/>
  <c r="K137" i="24"/>
  <c r="L137" i="24" s="1"/>
  <c r="T139" i="24"/>
  <c r="R60" i="25"/>
  <c r="AK95" i="24"/>
  <c r="AV108" i="24"/>
  <c r="K111" i="24"/>
  <c r="L111" i="24" s="1"/>
  <c r="AU112" i="24"/>
  <c r="K115" i="24"/>
  <c r="L115" i="24" s="1"/>
  <c r="T123" i="24"/>
  <c r="AU130" i="24"/>
  <c r="AU138" i="24"/>
  <c r="T143" i="24"/>
  <c r="K29" i="25"/>
  <c r="L29" i="25" s="1"/>
  <c r="T31" i="25"/>
  <c r="T35" i="25"/>
  <c r="O106" i="25"/>
  <c r="P106" i="25" s="1"/>
  <c r="Q106" i="25" s="1"/>
  <c r="S106" i="25" s="1"/>
  <c r="U106" i="25" s="1"/>
  <c r="AT106" i="25" s="1"/>
  <c r="R125" i="25"/>
  <c r="R51" i="26"/>
  <c r="T90" i="24"/>
  <c r="K93" i="24"/>
  <c r="L93" i="24" s="1"/>
  <c r="AL95" i="24"/>
  <c r="T97" i="24"/>
  <c r="K100" i="24"/>
  <c r="L100" i="24" s="1"/>
  <c r="AU105" i="24"/>
  <c r="T106" i="24"/>
  <c r="AV112" i="24"/>
  <c r="AU116" i="24"/>
  <c r="AV130" i="24"/>
  <c r="K132" i="24"/>
  <c r="L132" i="24" s="1"/>
  <c r="K141" i="24"/>
  <c r="L141" i="24" s="1"/>
  <c r="AU142" i="24"/>
  <c r="K145" i="24"/>
  <c r="L145" i="24" s="1"/>
  <c r="T147" i="24"/>
  <c r="R137" i="25"/>
  <c r="AL89" i="24"/>
  <c r="AK96" i="24"/>
  <c r="K122" i="24"/>
  <c r="L122" i="24" s="1"/>
  <c r="AU125" i="24"/>
  <c r="K127" i="24"/>
  <c r="L127" i="24" s="1"/>
  <c r="T131" i="24"/>
  <c r="AV142" i="24"/>
  <c r="AU146" i="24"/>
  <c r="K26" i="25"/>
  <c r="L26" i="25" s="1"/>
  <c r="AS30" i="25"/>
  <c r="AS34" i="25"/>
  <c r="AS36" i="25"/>
  <c r="R67" i="25"/>
  <c r="T98" i="24"/>
  <c r="K108" i="24"/>
  <c r="L108" i="24" s="1"/>
  <c r="T110" i="24"/>
  <c r="AK90" i="24"/>
  <c r="K94" i="24"/>
  <c r="L94" i="24" s="1"/>
  <c r="AU109" i="24"/>
  <c r="K112" i="24"/>
  <c r="L112" i="24" s="1"/>
  <c r="AU128" i="24"/>
  <c r="K138" i="24"/>
  <c r="L138" i="24" s="1"/>
  <c r="T140" i="24"/>
  <c r="AS27" i="25"/>
  <c r="K30" i="25"/>
  <c r="L30" i="25" s="1"/>
  <c r="AS43" i="25"/>
  <c r="AR46" i="25"/>
  <c r="AS49" i="25"/>
  <c r="AS52" i="25"/>
  <c r="AS59" i="25"/>
  <c r="K62" i="25"/>
  <c r="L62" i="25" s="1"/>
  <c r="T64" i="25"/>
  <c r="AR73" i="25"/>
  <c r="AS80" i="25"/>
  <c r="AR84" i="25"/>
  <c r="T95" i="25"/>
  <c r="AV111" i="25"/>
  <c r="AU115" i="25"/>
  <c r="T132" i="25"/>
  <c r="T129" i="25"/>
  <c r="T126" i="25"/>
  <c r="T131" i="25"/>
  <c r="T130" i="25"/>
  <c r="T125" i="25"/>
  <c r="R143" i="25"/>
  <c r="R64" i="26"/>
  <c r="AS46" i="25"/>
  <c r="K52" i="25"/>
  <c r="L52" i="25" s="1"/>
  <c r="AR63" i="25"/>
  <c r="K66" i="25"/>
  <c r="L66" i="25" s="1"/>
  <c r="AR67" i="25"/>
  <c r="T68" i="25"/>
  <c r="AS84" i="25"/>
  <c r="T89" i="25"/>
  <c r="AK94" i="25"/>
  <c r="K99" i="25"/>
  <c r="L99" i="25" s="1"/>
  <c r="AV115" i="25"/>
  <c r="AU122" i="25"/>
  <c r="R31" i="26"/>
  <c r="T45" i="26"/>
  <c r="R140" i="26"/>
  <c r="K43" i="25"/>
  <c r="L43" i="25" s="1"/>
  <c r="K46" i="25"/>
  <c r="L46" i="25" s="1"/>
  <c r="K49" i="25"/>
  <c r="L49" i="25" s="1"/>
  <c r="AS63" i="25"/>
  <c r="AS67" i="25"/>
  <c r="K76" i="25"/>
  <c r="L76" i="25" s="1"/>
  <c r="T78" i="25"/>
  <c r="T82" i="25"/>
  <c r="K92" i="25"/>
  <c r="L92" i="25" s="1"/>
  <c r="AL94" i="25"/>
  <c r="T96" i="25"/>
  <c r="K107" i="25"/>
  <c r="L107" i="25" s="1"/>
  <c r="AU108" i="25"/>
  <c r="T109" i="25"/>
  <c r="T113" i="25"/>
  <c r="AV122" i="25"/>
  <c r="R29" i="26"/>
  <c r="T51" i="26"/>
  <c r="L74" i="26"/>
  <c r="L121" i="26"/>
  <c r="T130" i="26"/>
  <c r="T127" i="26"/>
  <c r="T122" i="26"/>
  <c r="T132" i="26"/>
  <c r="T124" i="26"/>
  <c r="T129" i="26"/>
  <c r="T126" i="26"/>
  <c r="T131" i="26"/>
  <c r="T121" i="26"/>
  <c r="T123" i="26"/>
  <c r="T128" i="26"/>
  <c r="L126" i="26"/>
  <c r="T125" i="26"/>
  <c r="T42" i="25"/>
  <c r="T51" i="25"/>
  <c r="K59" i="25"/>
  <c r="L59" i="25" s="1"/>
  <c r="T61" i="25"/>
  <c r="AR77" i="25"/>
  <c r="K80" i="25"/>
  <c r="L80" i="25" s="1"/>
  <c r="AR81" i="25"/>
  <c r="AK95" i="25"/>
  <c r="AV108" i="25"/>
  <c r="K111" i="25"/>
  <c r="L111" i="25" s="1"/>
  <c r="AU112" i="25"/>
  <c r="K115" i="25"/>
  <c r="L115" i="25" s="1"/>
  <c r="T123" i="25"/>
  <c r="T45" i="25"/>
  <c r="T48" i="25"/>
  <c r="AR50" i="25"/>
  <c r="AR53" i="25"/>
  <c r="AR60" i="25"/>
  <c r="T65" i="25"/>
  <c r="K73" i="25"/>
  <c r="L73" i="25" s="1"/>
  <c r="AS77" i="25"/>
  <c r="AS81" i="25"/>
  <c r="K84" i="25"/>
  <c r="L84" i="25" s="1"/>
  <c r="AK89" i="25"/>
  <c r="T90" i="25"/>
  <c r="K93" i="25"/>
  <c r="L93" i="25" s="1"/>
  <c r="AL95" i="25"/>
  <c r="T97" i="25"/>
  <c r="K100" i="25"/>
  <c r="L100" i="25" s="1"/>
  <c r="AU105" i="25"/>
  <c r="T106" i="25"/>
  <c r="AV112" i="25"/>
  <c r="AU116" i="25"/>
  <c r="AV147" i="25"/>
  <c r="AV136" i="25"/>
  <c r="AV143" i="25"/>
  <c r="AV139" i="25"/>
  <c r="AV146" i="25"/>
  <c r="AV142" i="25"/>
  <c r="AV138" i="25"/>
  <c r="AV145" i="25"/>
  <c r="AV141" i="25"/>
  <c r="AV137" i="25"/>
  <c r="AV144" i="25"/>
  <c r="AV140" i="25"/>
  <c r="R68" i="26"/>
  <c r="R98" i="26"/>
  <c r="AS47" i="25"/>
  <c r="AS64" i="25"/>
  <c r="AR68" i="25"/>
  <c r="K77" i="25"/>
  <c r="L77" i="25" s="1"/>
  <c r="T79" i="25"/>
  <c r="AL96" i="25"/>
  <c r="T98" i="25"/>
  <c r="K108" i="25"/>
  <c r="L108" i="25" s="1"/>
  <c r="T110" i="25"/>
  <c r="T114" i="25"/>
  <c r="T128" i="25"/>
  <c r="AS48" i="26"/>
  <c r="AS45" i="26"/>
  <c r="AS51" i="26"/>
  <c r="AS42" i="26"/>
  <c r="AS47" i="26"/>
  <c r="AS44" i="26"/>
  <c r="AS53" i="26"/>
  <c r="AS50" i="26"/>
  <c r="AS46" i="26"/>
  <c r="AS52" i="26"/>
  <c r="AS49" i="26"/>
  <c r="AS43" i="26"/>
  <c r="K50" i="25"/>
  <c r="L50" i="25" s="1"/>
  <c r="K53" i="25"/>
  <c r="L53" i="25" s="1"/>
  <c r="AS68" i="25"/>
  <c r="AR78" i="25"/>
  <c r="K81" i="25"/>
  <c r="L81" i="25" s="1"/>
  <c r="AR82" i="25"/>
  <c r="T83" i="25"/>
  <c r="T91" i="25"/>
  <c r="AK97" i="25"/>
  <c r="AV131" i="25"/>
  <c r="AV128" i="25"/>
  <c r="AV125" i="25"/>
  <c r="AV130" i="25"/>
  <c r="AV132" i="25"/>
  <c r="AV129" i="25"/>
  <c r="R59" i="26"/>
  <c r="R65" i="26"/>
  <c r="L73" i="26"/>
  <c r="K44" i="25"/>
  <c r="L44" i="25" s="1"/>
  <c r="K47" i="25"/>
  <c r="L47" i="25" s="1"/>
  <c r="T66" i="25"/>
  <c r="L94" i="25"/>
  <c r="L112" i="25"/>
  <c r="AV113" i="25"/>
  <c r="R48" i="26"/>
  <c r="T49" i="25"/>
  <c r="AR51" i="25"/>
  <c r="T52" i="25"/>
  <c r="AS61" i="25"/>
  <c r="K64" i="25"/>
  <c r="L64" i="25" s="1"/>
  <c r="AR65" i="25"/>
  <c r="K68" i="25"/>
  <c r="L68" i="25" s="1"/>
  <c r="K74" i="25"/>
  <c r="L74" i="25" s="1"/>
  <c r="T76" i="25"/>
  <c r="T92" i="25"/>
  <c r="K95" i="25"/>
  <c r="L95" i="25" s="1"/>
  <c r="AK98" i="25"/>
  <c r="T99" i="25"/>
  <c r="AU106" i="25"/>
  <c r="T107" i="25"/>
  <c r="AV123" i="25"/>
  <c r="T124" i="25"/>
  <c r="L46" i="26"/>
  <c r="L52" i="26"/>
  <c r="R100" i="26"/>
  <c r="AR45" i="25"/>
  <c r="T46" i="25"/>
  <c r="AR48" i="25"/>
  <c r="AS51" i="25"/>
  <c r="AR58" i="25"/>
  <c r="T59" i="25"/>
  <c r="AS65" i="25"/>
  <c r="AR69" i="25"/>
  <c r="AR75" i="25"/>
  <c r="T80" i="25"/>
  <c r="K89" i="25"/>
  <c r="L89" i="25" s="1"/>
  <c r="AK91" i="25"/>
  <c r="AL98" i="25"/>
  <c r="AV106" i="25"/>
  <c r="AX106" i="25" s="1"/>
  <c r="K109" i="25"/>
  <c r="L109" i="25" s="1"/>
  <c r="T111" i="25"/>
  <c r="K128" i="25"/>
  <c r="L128" i="25" s="1"/>
  <c r="AU126" i="25"/>
  <c r="AU131" i="25"/>
  <c r="K130" i="25"/>
  <c r="L130" i="25" s="1"/>
  <c r="AU128" i="25"/>
  <c r="K127" i="25"/>
  <c r="L127" i="25" s="1"/>
  <c r="K132" i="25"/>
  <c r="L132" i="25" s="1"/>
  <c r="K129" i="25"/>
  <c r="L129" i="25" s="1"/>
  <c r="AU127" i="25"/>
  <c r="AU132" i="25"/>
  <c r="K126" i="25"/>
  <c r="L126" i="25" s="1"/>
  <c r="K131" i="25"/>
  <c r="L131" i="25" s="1"/>
  <c r="AU129" i="25"/>
  <c r="AU121" i="25"/>
  <c r="AS45" i="25"/>
  <c r="AS69" i="25"/>
  <c r="K78" i="25"/>
  <c r="L78" i="25" s="1"/>
  <c r="AR79" i="25"/>
  <c r="K82" i="25"/>
  <c r="L82" i="25" s="1"/>
  <c r="T84" i="25"/>
  <c r="AL91" i="25"/>
  <c r="K96" i="25"/>
  <c r="L96" i="25" s="1"/>
  <c r="T100" i="25"/>
  <c r="AU110" i="25"/>
  <c r="K113" i="25"/>
  <c r="L113" i="25" s="1"/>
  <c r="AU114" i="25"/>
  <c r="T115" i="25"/>
  <c r="AV121" i="25"/>
  <c r="T127" i="25"/>
  <c r="AS69" i="26"/>
  <c r="AS58" i="26"/>
  <c r="AS65" i="26"/>
  <c r="AS61" i="26"/>
  <c r="AS68" i="26"/>
  <c r="AS64" i="26"/>
  <c r="AS60" i="26"/>
  <c r="AS67" i="26"/>
  <c r="AS63" i="26"/>
  <c r="AS59" i="26"/>
  <c r="AS66" i="26"/>
  <c r="AS62" i="26"/>
  <c r="L75" i="26"/>
  <c r="K42" i="25"/>
  <c r="L42" i="25" s="1"/>
  <c r="K51" i="25"/>
  <c r="L51" i="25" s="1"/>
  <c r="K61" i="25"/>
  <c r="L61" i="25" s="1"/>
  <c r="T63" i="25"/>
  <c r="AR83" i="25"/>
  <c r="AK92" i="25"/>
  <c r="T93" i="25"/>
  <c r="AK99" i="25"/>
  <c r="AV110" i="25"/>
  <c r="T122" i="25"/>
  <c r="K123" i="25"/>
  <c r="L123" i="25" s="1"/>
  <c r="AU130" i="25"/>
  <c r="R67" i="27"/>
  <c r="K45" i="25"/>
  <c r="L45" i="25" s="1"/>
  <c r="AR66" i="25"/>
  <c r="T108" i="25"/>
  <c r="T46" i="26"/>
  <c r="T52" i="26"/>
  <c r="T49" i="26"/>
  <c r="T43" i="26"/>
  <c r="T47" i="26"/>
  <c r="T44" i="26"/>
  <c r="T53" i="26"/>
  <c r="T50" i="26"/>
  <c r="P58" i="26"/>
  <c r="T84" i="26"/>
  <c r="T83" i="26"/>
  <c r="T82" i="26"/>
  <c r="T73" i="26"/>
  <c r="T80" i="26"/>
  <c r="T76" i="26"/>
  <c r="T79" i="26"/>
  <c r="T75" i="26"/>
  <c r="T78" i="26"/>
  <c r="T74" i="26"/>
  <c r="T81" i="26"/>
  <c r="T77" i="26"/>
  <c r="T50" i="25"/>
  <c r="AS62" i="25"/>
  <c r="K75" i="25"/>
  <c r="L75" i="25" s="1"/>
  <c r="T77" i="25"/>
  <c r="K121" i="25"/>
  <c r="L121" i="25" s="1"/>
  <c r="AU124" i="25"/>
  <c r="AV127" i="25"/>
  <c r="R35" i="26"/>
  <c r="R58" i="26"/>
  <c r="L84" i="26"/>
  <c r="K136" i="25"/>
  <c r="L136" i="25" s="1"/>
  <c r="K147" i="25"/>
  <c r="L147" i="25" s="1"/>
  <c r="AS32" i="26"/>
  <c r="AR36" i="26"/>
  <c r="AR83" i="26"/>
  <c r="R147" i="26"/>
  <c r="AU137" i="25"/>
  <c r="T138" i="25"/>
  <c r="AS36" i="26"/>
  <c r="AR43" i="26"/>
  <c r="AR49" i="26"/>
  <c r="AR52" i="26"/>
  <c r="AR59" i="26"/>
  <c r="T60" i="26"/>
  <c r="AS76" i="26"/>
  <c r="K79" i="26"/>
  <c r="L79" i="26" s="1"/>
  <c r="R36" i="27"/>
  <c r="R127" i="27"/>
  <c r="K140" i="25"/>
  <c r="L140" i="25" s="1"/>
  <c r="T142" i="25"/>
  <c r="K28" i="26"/>
  <c r="L28" i="26" s="1"/>
  <c r="AR29" i="26"/>
  <c r="T30" i="26"/>
  <c r="T34" i="26"/>
  <c r="AR46" i="26"/>
  <c r="K62" i="26"/>
  <c r="L62" i="26" s="1"/>
  <c r="T64" i="26"/>
  <c r="K83" i="26"/>
  <c r="L83" i="26" s="1"/>
  <c r="AR82" i="26"/>
  <c r="AR73" i="26"/>
  <c r="AS80" i="26"/>
  <c r="P89" i="26"/>
  <c r="Q89" i="26" s="1"/>
  <c r="S89" i="26" s="1"/>
  <c r="U89" i="26" s="1"/>
  <c r="R91" i="26"/>
  <c r="O136" i="26"/>
  <c r="R136" i="26"/>
  <c r="AU141" i="25"/>
  <c r="K144" i="25"/>
  <c r="L144" i="25" s="1"/>
  <c r="AU145" i="25"/>
  <c r="T146" i="25"/>
  <c r="K32" i="26"/>
  <c r="L32" i="26" s="1"/>
  <c r="AR33" i="26"/>
  <c r="K36" i="26"/>
  <c r="L36" i="26" s="1"/>
  <c r="R32" i="27"/>
  <c r="AR26" i="26"/>
  <c r="AS33" i="26"/>
  <c r="AR37" i="26"/>
  <c r="K49" i="26"/>
  <c r="L49" i="26" s="1"/>
  <c r="R144" i="26"/>
  <c r="K141" i="25"/>
  <c r="L141" i="25" s="1"/>
  <c r="AU142" i="25"/>
  <c r="K145" i="25"/>
  <c r="L145" i="25" s="1"/>
  <c r="T147" i="25"/>
  <c r="AR30" i="26"/>
  <c r="K33" i="26"/>
  <c r="L33" i="26" s="1"/>
  <c r="AR34" i="26"/>
  <c r="AR44" i="26"/>
  <c r="AR47" i="26"/>
  <c r="T58" i="26"/>
  <c r="K63" i="26"/>
  <c r="L63" i="26" s="1"/>
  <c r="AR64" i="26"/>
  <c r="K67" i="26"/>
  <c r="L67" i="26" s="1"/>
  <c r="T69" i="26"/>
  <c r="AR74" i="26"/>
  <c r="AU146" i="25"/>
  <c r="K26" i="26"/>
  <c r="L26" i="26" s="1"/>
  <c r="AS30" i="26"/>
  <c r="AS34" i="26"/>
  <c r="K37" i="26"/>
  <c r="L37" i="26" s="1"/>
  <c r="AR68" i="26"/>
  <c r="AS74" i="26"/>
  <c r="K77" i="26"/>
  <c r="L77" i="26" s="1"/>
  <c r="K114" i="26"/>
  <c r="L114" i="26" s="1"/>
  <c r="AU111" i="26"/>
  <c r="K110" i="26"/>
  <c r="L110" i="26" s="1"/>
  <c r="AU107" i="26"/>
  <c r="K106" i="26"/>
  <c r="L106" i="26" s="1"/>
  <c r="AU114" i="26"/>
  <c r="K113" i="26"/>
  <c r="L113" i="26" s="1"/>
  <c r="AU110" i="26"/>
  <c r="K109" i="26"/>
  <c r="L109" i="26" s="1"/>
  <c r="AU106" i="26"/>
  <c r="K116" i="26"/>
  <c r="L116" i="26" s="1"/>
  <c r="K105" i="26"/>
  <c r="L105" i="26" s="1"/>
  <c r="AU113" i="26"/>
  <c r="K112" i="26"/>
  <c r="L112" i="26" s="1"/>
  <c r="AU109" i="26"/>
  <c r="K108" i="26"/>
  <c r="L108" i="26" s="1"/>
  <c r="AU108" i="26"/>
  <c r="K107" i="26"/>
  <c r="L107" i="26" s="1"/>
  <c r="L132" i="26"/>
  <c r="R69" i="27"/>
  <c r="AR27" i="26"/>
  <c r="T28" i="26"/>
  <c r="K50" i="26"/>
  <c r="L50" i="26" s="1"/>
  <c r="K53" i="26"/>
  <c r="L53" i="26" s="1"/>
  <c r="AR78" i="26"/>
  <c r="K81" i="26"/>
  <c r="L81" i="26" s="1"/>
  <c r="AU116" i="26"/>
  <c r="R33" i="27"/>
  <c r="R122" i="27"/>
  <c r="K138" i="25"/>
  <c r="L138" i="25" s="1"/>
  <c r="AU139" i="25"/>
  <c r="T140" i="25"/>
  <c r="T144" i="25"/>
  <c r="AS27" i="26"/>
  <c r="K30" i="26"/>
  <c r="L30" i="26" s="1"/>
  <c r="T32" i="26"/>
  <c r="K44" i="26"/>
  <c r="L44" i="26" s="1"/>
  <c r="K47" i="26"/>
  <c r="L47" i="26" s="1"/>
  <c r="T62" i="26"/>
  <c r="T66" i="26"/>
  <c r="AR84" i="26"/>
  <c r="R145" i="26"/>
  <c r="K142" i="25"/>
  <c r="L142" i="25" s="1"/>
  <c r="AU143" i="25"/>
  <c r="K146" i="25"/>
  <c r="L146" i="25" s="1"/>
  <c r="AR31" i="26"/>
  <c r="K34" i="26"/>
  <c r="L34" i="26" s="1"/>
  <c r="AR35" i="26"/>
  <c r="T36" i="26"/>
  <c r="AR42" i="26"/>
  <c r="AR51" i="26"/>
  <c r="L60" i="26"/>
  <c r="AS83" i="26"/>
  <c r="AS82" i="26"/>
  <c r="AS84" i="26"/>
  <c r="R29" i="27"/>
  <c r="R110" i="27"/>
  <c r="AU136" i="25"/>
  <c r="T137" i="25"/>
  <c r="AU147" i="25"/>
  <c r="AS31" i="26"/>
  <c r="AR45" i="26"/>
  <c r="AR48" i="26"/>
  <c r="AR58" i="26"/>
  <c r="T59" i="26"/>
  <c r="AR69" i="26"/>
  <c r="AR75" i="26"/>
  <c r="K115" i="26"/>
  <c r="L115" i="26" s="1"/>
  <c r="R141" i="26"/>
  <c r="AS75" i="26"/>
  <c r="K78" i="26"/>
  <c r="L78" i="26" s="1"/>
  <c r="AR79" i="26"/>
  <c r="K82" i="26"/>
  <c r="L82" i="26" s="1"/>
  <c r="K111" i="26"/>
  <c r="L111" i="26" s="1"/>
  <c r="T141" i="25"/>
  <c r="K42" i="26"/>
  <c r="L42" i="26" s="1"/>
  <c r="T63" i="26"/>
  <c r="AS79" i="26"/>
  <c r="R93" i="26"/>
  <c r="R43" i="27"/>
  <c r="AK94" i="26"/>
  <c r="K99" i="26"/>
  <c r="L99" i="26" s="1"/>
  <c r="AV115" i="26"/>
  <c r="AU127" i="26"/>
  <c r="K129" i="26"/>
  <c r="L129" i="26" s="1"/>
  <c r="AV132" i="26"/>
  <c r="AR26" i="27"/>
  <c r="AR37" i="27"/>
  <c r="R126" i="27"/>
  <c r="K92" i="26"/>
  <c r="L92" i="26" s="1"/>
  <c r="AL94" i="26"/>
  <c r="T96" i="26"/>
  <c r="T109" i="26"/>
  <c r="T113" i="26"/>
  <c r="AV122" i="26"/>
  <c r="K124" i="26"/>
  <c r="L124" i="26" s="1"/>
  <c r="AV127" i="26"/>
  <c r="T139" i="26"/>
  <c r="AS26" i="27"/>
  <c r="AS37" i="27"/>
  <c r="AS48" i="27"/>
  <c r="AS45" i="27"/>
  <c r="AS51" i="27"/>
  <c r="AS46" i="27"/>
  <c r="AS52" i="27"/>
  <c r="AS49" i="27"/>
  <c r="AK100" i="27"/>
  <c r="K97" i="27"/>
  <c r="L97" i="27" s="1"/>
  <c r="K90" i="27"/>
  <c r="L90" i="27" s="1"/>
  <c r="AK99" i="27"/>
  <c r="AK92" i="27"/>
  <c r="K96" i="27"/>
  <c r="L96" i="27" s="1"/>
  <c r="AK91" i="27"/>
  <c r="K89" i="27"/>
  <c r="L89" i="27" s="1"/>
  <c r="AK98" i="27"/>
  <c r="K95" i="27"/>
  <c r="L95" i="27" s="1"/>
  <c r="AK97" i="27"/>
  <c r="K94" i="27"/>
  <c r="L94" i="27" s="1"/>
  <c r="AK90" i="27"/>
  <c r="K100" i="27"/>
  <c r="L100" i="27" s="1"/>
  <c r="K93" i="27"/>
  <c r="L93" i="27" s="1"/>
  <c r="AK89" i="27"/>
  <c r="AK95" i="27"/>
  <c r="K92" i="27"/>
  <c r="L92" i="27" s="1"/>
  <c r="K99" i="27"/>
  <c r="L99" i="27" s="1"/>
  <c r="AK94" i="27"/>
  <c r="K91" i="27"/>
  <c r="L91" i="27" s="1"/>
  <c r="AK96" i="27"/>
  <c r="R105" i="27"/>
  <c r="O105" i="27"/>
  <c r="P105" i="27" s="1"/>
  <c r="Q105" i="27" s="1"/>
  <c r="S105" i="27" s="1"/>
  <c r="U105" i="27" s="1"/>
  <c r="AT105" i="27" s="1"/>
  <c r="R79" i="27"/>
  <c r="AL89" i="26"/>
  <c r="AK96" i="26"/>
  <c r="AV116" i="26"/>
  <c r="K122" i="26"/>
  <c r="L122" i="26" s="1"/>
  <c r="AU125" i="26"/>
  <c r="K127" i="26"/>
  <c r="L127" i="26" s="1"/>
  <c r="AV142" i="26"/>
  <c r="AU146" i="26"/>
  <c r="K26" i="27"/>
  <c r="L26" i="27" s="1"/>
  <c r="AS30" i="27"/>
  <c r="AS34" i="27"/>
  <c r="K37" i="27"/>
  <c r="L37" i="27" s="1"/>
  <c r="R58" i="27"/>
  <c r="O58" i="27"/>
  <c r="P58" i="27" s="1"/>
  <c r="Q58" i="27" s="1"/>
  <c r="S58" i="27" s="1"/>
  <c r="U58" i="27" s="1"/>
  <c r="AQ58" i="27" s="1"/>
  <c r="R114" i="27"/>
  <c r="AL96" i="26"/>
  <c r="T98" i="26"/>
  <c r="T110" i="26"/>
  <c r="T114" i="26"/>
  <c r="AV125" i="26"/>
  <c r="AV146" i="26"/>
  <c r="AR27" i="27"/>
  <c r="T28" i="27"/>
  <c r="T47" i="27"/>
  <c r="R77" i="27"/>
  <c r="AK90" i="26"/>
  <c r="T91" i="26"/>
  <c r="K94" i="26"/>
  <c r="L94" i="26" s="1"/>
  <c r="AK97" i="26"/>
  <c r="AU128" i="26"/>
  <c r="K130" i="26"/>
  <c r="L130" i="26" s="1"/>
  <c r="K138" i="26"/>
  <c r="L138" i="26" s="1"/>
  <c r="AU139" i="26"/>
  <c r="T140" i="26"/>
  <c r="T144" i="26"/>
  <c r="AS27" i="27"/>
  <c r="K30" i="27"/>
  <c r="L30" i="27" s="1"/>
  <c r="T32" i="27"/>
  <c r="K48" i="27"/>
  <c r="L48" i="27" s="1"/>
  <c r="K45" i="27"/>
  <c r="L45" i="27" s="1"/>
  <c r="K51" i="27"/>
  <c r="L51" i="27" s="1"/>
  <c r="AR48" i="27"/>
  <c r="AR45" i="27"/>
  <c r="AR51" i="27"/>
  <c r="K47" i="27"/>
  <c r="L47" i="27" s="1"/>
  <c r="K53" i="27"/>
  <c r="L53" i="27" s="1"/>
  <c r="K50" i="27"/>
  <c r="L50" i="27" s="1"/>
  <c r="AR53" i="27"/>
  <c r="AR50" i="27"/>
  <c r="K49" i="27"/>
  <c r="L49" i="27" s="1"/>
  <c r="K46" i="27"/>
  <c r="L46" i="27" s="1"/>
  <c r="K52" i="27"/>
  <c r="L52" i="27" s="1"/>
  <c r="AR46" i="27"/>
  <c r="K44" i="27"/>
  <c r="L44" i="27" s="1"/>
  <c r="AS50" i="27"/>
  <c r="AL90" i="26"/>
  <c r="AL97" i="26"/>
  <c r="AV109" i="26"/>
  <c r="AV113" i="26"/>
  <c r="AU123" i="26"/>
  <c r="K125" i="26"/>
  <c r="L125" i="26" s="1"/>
  <c r="AV128" i="26"/>
  <c r="AV139" i="26"/>
  <c r="K142" i="26"/>
  <c r="L142" i="26" s="1"/>
  <c r="AU143" i="26"/>
  <c r="K146" i="26"/>
  <c r="L146" i="26" s="1"/>
  <c r="AR31" i="27"/>
  <c r="K34" i="27"/>
  <c r="L34" i="27" s="1"/>
  <c r="AR35" i="27"/>
  <c r="T36" i="27"/>
  <c r="AR42" i="27"/>
  <c r="R116" i="27"/>
  <c r="R125" i="27"/>
  <c r="T92" i="26"/>
  <c r="K95" i="26"/>
  <c r="L95" i="26" s="1"/>
  <c r="AK98" i="26"/>
  <c r="T99" i="26"/>
  <c r="T107" i="26"/>
  <c r="AV123" i="26"/>
  <c r="AU136" i="26"/>
  <c r="T137" i="26"/>
  <c r="AV143" i="26"/>
  <c r="AU147" i="26"/>
  <c r="AS31" i="27"/>
  <c r="AS35" i="27"/>
  <c r="AS42" i="27"/>
  <c r="AK91" i="26"/>
  <c r="AL98" i="26"/>
  <c r="T111" i="26"/>
  <c r="AU121" i="26"/>
  <c r="AU131" i="26"/>
  <c r="AV147" i="26"/>
  <c r="K27" i="27"/>
  <c r="L27" i="27" s="1"/>
  <c r="AR47" i="27"/>
  <c r="R138" i="27"/>
  <c r="AL91" i="26"/>
  <c r="K96" i="26"/>
  <c r="L96" i="26" s="1"/>
  <c r="T100" i="26"/>
  <c r="T115" i="26"/>
  <c r="AV121" i="26"/>
  <c r="AU126" i="26"/>
  <c r="K128" i="26"/>
  <c r="L128" i="26" s="1"/>
  <c r="AV131" i="26"/>
  <c r="K139" i="26"/>
  <c r="L139" i="26" s="1"/>
  <c r="T141" i="26"/>
  <c r="T145" i="26"/>
  <c r="AR28" i="27"/>
  <c r="T33" i="27"/>
  <c r="K42" i="27"/>
  <c r="L42" i="27" s="1"/>
  <c r="AS47" i="27"/>
  <c r="R140" i="27"/>
  <c r="AK99" i="26"/>
  <c r="K123" i="26"/>
  <c r="L123" i="26" s="1"/>
  <c r="AV126" i="26"/>
  <c r="AU140" i="26"/>
  <c r="K143" i="26"/>
  <c r="L143" i="26" s="1"/>
  <c r="AU144" i="26"/>
  <c r="T26" i="27"/>
  <c r="AS28" i="27"/>
  <c r="K31" i="27"/>
  <c r="L31" i="27" s="1"/>
  <c r="AR32" i="27"/>
  <c r="K35" i="27"/>
  <c r="L35" i="27" s="1"/>
  <c r="T53" i="27"/>
  <c r="T50" i="27"/>
  <c r="T46" i="27"/>
  <c r="T52" i="27"/>
  <c r="T49" i="27"/>
  <c r="T48" i="27"/>
  <c r="T45" i="27"/>
  <c r="T51" i="27"/>
  <c r="T44" i="27"/>
  <c r="K90" i="26"/>
  <c r="L90" i="26" s="1"/>
  <c r="AL92" i="26"/>
  <c r="K97" i="26"/>
  <c r="L97" i="26" s="1"/>
  <c r="AL99" i="26"/>
  <c r="T108" i="26"/>
  <c r="AU129" i="26"/>
  <c r="K131" i="26"/>
  <c r="L131" i="26" s="1"/>
  <c r="AV140" i="26"/>
  <c r="AS32" i="27"/>
  <c r="AR36" i="27"/>
  <c r="AR49" i="27"/>
  <c r="R144" i="27"/>
  <c r="AK100" i="26"/>
  <c r="T112" i="26"/>
  <c r="AU124" i="26"/>
  <c r="AR43" i="27"/>
  <c r="R63" i="27"/>
  <c r="K98" i="27"/>
  <c r="L98" i="27" s="1"/>
  <c r="R108" i="27"/>
  <c r="R129" i="27"/>
  <c r="R137" i="27"/>
  <c r="AK93" i="26"/>
  <c r="K28" i="27"/>
  <c r="L28" i="27" s="1"/>
  <c r="AS59" i="27"/>
  <c r="K62" i="27"/>
  <c r="L62" i="27" s="1"/>
  <c r="T64" i="27"/>
  <c r="AR73" i="27"/>
  <c r="AS80" i="27"/>
  <c r="AR84" i="27"/>
  <c r="T95" i="27"/>
  <c r="AU115" i="27"/>
  <c r="T125" i="27"/>
  <c r="AU132" i="27"/>
  <c r="AR63" i="27"/>
  <c r="K66" i="27"/>
  <c r="L66" i="27" s="1"/>
  <c r="AR67" i="27"/>
  <c r="T68" i="27"/>
  <c r="AS84" i="27"/>
  <c r="AV132" i="27"/>
  <c r="AV141" i="27"/>
  <c r="AV145" i="27"/>
  <c r="AS63" i="27"/>
  <c r="AS67" i="27"/>
  <c r="K76" i="27"/>
  <c r="L76" i="27" s="1"/>
  <c r="T78" i="27"/>
  <c r="T82" i="27"/>
  <c r="T96" i="27"/>
  <c r="T109" i="27"/>
  <c r="T113" i="27"/>
  <c r="AV122" i="27"/>
  <c r="AV127" i="27"/>
  <c r="T128" i="27"/>
  <c r="K59" i="27"/>
  <c r="L59" i="27" s="1"/>
  <c r="T61" i="27"/>
  <c r="AR77" i="27"/>
  <c r="K80" i="27"/>
  <c r="L80" i="27" s="1"/>
  <c r="AR81" i="27"/>
  <c r="L107" i="27"/>
  <c r="K115" i="27"/>
  <c r="L115" i="27" s="1"/>
  <c r="T123" i="27"/>
  <c r="L124" i="27"/>
  <c r="AU130" i="27"/>
  <c r="AR60" i="27"/>
  <c r="T65" i="27"/>
  <c r="K73" i="27"/>
  <c r="L73" i="27" s="1"/>
  <c r="AS77" i="27"/>
  <c r="AS81" i="27"/>
  <c r="K84" i="27"/>
  <c r="L84" i="27" s="1"/>
  <c r="T90" i="27"/>
  <c r="AL95" i="27"/>
  <c r="T97" i="27"/>
  <c r="AU105" i="27"/>
  <c r="AX105" i="27" s="1"/>
  <c r="T106" i="27"/>
  <c r="AV112" i="27"/>
  <c r="AU116" i="27"/>
  <c r="AV130" i="27"/>
  <c r="K132" i="27"/>
  <c r="L132" i="27" s="1"/>
  <c r="AV138" i="27"/>
  <c r="K141" i="27"/>
  <c r="L141" i="27" s="1"/>
  <c r="AU142" i="27"/>
  <c r="K145" i="27"/>
  <c r="L145" i="27" s="1"/>
  <c r="T147" i="27"/>
  <c r="AS68" i="27"/>
  <c r="AR78" i="27"/>
  <c r="K81" i="27"/>
  <c r="L81" i="27" s="1"/>
  <c r="AR82" i="27"/>
  <c r="T83" i="27"/>
  <c r="T91" i="27"/>
  <c r="K60" i="27"/>
  <c r="L60" i="27" s="1"/>
  <c r="AR61" i="27"/>
  <c r="T62" i="27"/>
  <c r="T66" i="27"/>
  <c r="AS78" i="27"/>
  <c r="AS82" i="27"/>
  <c r="AL97" i="27"/>
  <c r="L112" i="27"/>
  <c r="AV128" i="27"/>
  <c r="T129" i="27"/>
  <c r="L130" i="27"/>
  <c r="AV139" i="27"/>
  <c r="K142" i="27"/>
  <c r="L142" i="27" s="1"/>
  <c r="AU143" i="27"/>
  <c r="K146" i="27"/>
  <c r="L146" i="27" s="1"/>
  <c r="AS61" i="27"/>
  <c r="K64" i="27"/>
  <c r="L64" i="27" s="1"/>
  <c r="AR65" i="27"/>
  <c r="K68" i="27"/>
  <c r="L68" i="27" s="1"/>
  <c r="K74" i="27"/>
  <c r="L74" i="27" s="1"/>
  <c r="T76" i="27"/>
  <c r="T92" i="27"/>
  <c r="T99" i="27"/>
  <c r="T107" i="27"/>
  <c r="AV123" i="27"/>
  <c r="T124" i="27"/>
  <c r="AU136" i="27"/>
  <c r="AV143" i="27"/>
  <c r="AU147" i="27"/>
  <c r="AR58" i="27"/>
  <c r="AU58" i="27" s="1"/>
  <c r="T59" i="27"/>
  <c r="AS65" i="27"/>
  <c r="AR69" i="27"/>
  <c r="AR75" i="27"/>
  <c r="T80" i="27"/>
  <c r="AL98" i="27"/>
  <c r="K109" i="27"/>
  <c r="L109" i="27" s="1"/>
  <c r="T111" i="27"/>
  <c r="AU121" i="27"/>
  <c r="AU131" i="27"/>
  <c r="AV136" i="27"/>
  <c r="AV147" i="27"/>
  <c r="AS69" i="27"/>
  <c r="AS75" i="27"/>
  <c r="K78" i="27"/>
  <c r="L78" i="27" s="1"/>
  <c r="AR79" i="27"/>
  <c r="K82" i="27"/>
  <c r="L82" i="27" s="1"/>
  <c r="T84" i="27"/>
  <c r="AL91" i="27"/>
  <c r="T100" i="27"/>
  <c r="AU110" i="27"/>
  <c r="K113" i="27"/>
  <c r="L113" i="27" s="1"/>
  <c r="AU114" i="27"/>
  <c r="T115" i="27"/>
  <c r="AV121" i="27"/>
  <c r="AU126" i="27"/>
  <c r="K128" i="27"/>
  <c r="L128" i="27" s="1"/>
  <c r="AV131" i="27"/>
  <c r="T132" i="27"/>
  <c r="K139" i="27"/>
  <c r="L139" i="27" s="1"/>
  <c r="T141" i="27"/>
  <c r="T145" i="27"/>
  <c r="K61" i="27"/>
  <c r="L61" i="27" s="1"/>
  <c r="T63" i="27"/>
  <c r="AS79" i="27"/>
  <c r="AR83" i="27"/>
  <c r="T93" i="27"/>
  <c r="AV110" i="27"/>
  <c r="T122" i="27"/>
  <c r="K123" i="27"/>
  <c r="L123" i="27" s="1"/>
  <c r="AV126" i="27"/>
  <c r="T127" i="27"/>
  <c r="AU140" i="27"/>
  <c r="K143" i="27"/>
  <c r="L143" i="27" s="1"/>
  <c r="AU144" i="27"/>
  <c r="AR62" i="27"/>
  <c r="K65" i="27"/>
  <c r="L65" i="27" s="1"/>
  <c r="AR66" i="27"/>
  <c r="AL92" i="27"/>
  <c r="K106" i="27"/>
  <c r="L106" i="27" s="1"/>
  <c r="T108" i="27"/>
  <c r="AU129" i="27"/>
  <c r="K131" i="27"/>
  <c r="L131" i="27" s="1"/>
  <c r="K136" i="27"/>
  <c r="L136" i="27" s="1"/>
  <c r="AV140" i="27"/>
  <c r="K147" i="27"/>
  <c r="L147" i="27" s="1"/>
  <c r="AS62" i="27"/>
  <c r="K75" i="27"/>
  <c r="L75" i="27" s="1"/>
  <c r="T77" i="27"/>
  <c r="K121" i="27"/>
  <c r="L121" i="27" s="1"/>
  <c r="R77" i="34" l="1"/>
  <c r="R146" i="34"/>
  <c r="R51" i="34"/>
  <c r="R84" i="34"/>
  <c r="O73" i="34"/>
  <c r="R73" i="34"/>
  <c r="R122" i="34"/>
  <c r="E97" i="34"/>
  <c r="H96" i="34" s="1"/>
  <c r="I96" i="34" s="1"/>
  <c r="J96" i="34" s="1"/>
  <c r="D112" i="34"/>
  <c r="R78" i="34"/>
  <c r="E122" i="34"/>
  <c r="H121" i="34" s="1"/>
  <c r="I121" i="34" s="1"/>
  <c r="J121" i="34" s="1"/>
  <c r="D136" i="34"/>
  <c r="E137" i="34" s="1"/>
  <c r="H136" i="34" s="1"/>
  <c r="I136" i="34" s="1"/>
  <c r="J136" i="34" s="1"/>
  <c r="R30" i="34"/>
  <c r="R44" i="34"/>
  <c r="R130" i="34"/>
  <c r="R123" i="34"/>
  <c r="R81" i="34"/>
  <c r="R75" i="34"/>
  <c r="R58" i="34"/>
  <c r="O58" i="34"/>
  <c r="R125" i="34"/>
  <c r="R124" i="34"/>
  <c r="R67" i="34"/>
  <c r="R126" i="34"/>
  <c r="R129" i="34"/>
  <c r="R60" i="34"/>
  <c r="R127" i="34"/>
  <c r="R45" i="34"/>
  <c r="R63" i="34"/>
  <c r="R31" i="34"/>
  <c r="R139" i="34"/>
  <c r="D107" i="34"/>
  <c r="E92" i="34"/>
  <c r="H91" i="34" s="1"/>
  <c r="I91" i="34" s="1"/>
  <c r="J91" i="34" s="1"/>
  <c r="E91" i="34"/>
  <c r="H90" i="34" s="1"/>
  <c r="I90" i="34" s="1"/>
  <c r="J90" i="34" s="1"/>
  <c r="P90" i="34" s="1"/>
  <c r="D106" i="34"/>
  <c r="R142" i="34"/>
  <c r="R83" i="34"/>
  <c r="S89" i="34"/>
  <c r="U89" i="34" s="1"/>
  <c r="AJ89" i="34" s="1"/>
  <c r="AN89" i="34" s="1"/>
  <c r="D97" i="34"/>
  <c r="E82" i="34"/>
  <c r="H81" i="34" s="1"/>
  <c r="I81" i="34" s="1"/>
  <c r="J81" i="34" s="1"/>
  <c r="R35" i="34"/>
  <c r="O121" i="34"/>
  <c r="R121" i="34"/>
  <c r="R61" i="34"/>
  <c r="O26" i="34"/>
  <c r="P26" i="34" s="1"/>
  <c r="Q26" i="34" s="1"/>
  <c r="S26" i="34" s="1"/>
  <c r="U26" i="34" s="1"/>
  <c r="AQ26" i="34" s="1"/>
  <c r="AU26" i="34" s="1"/>
  <c r="R26" i="34"/>
  <c r="R64" i="34"/>
  <c r="R128" i="34"/>
  <c r="P105" i="34"/>
  <c r="O136" i="34"/>
  <c r="R136" i="34"/>
  <c r="D110" i="34"/>
  <c r="E95" i="34"/>
  <c r="H94" i="34" s="1"/>
  <c r="I94" i="34" s="1"/>
  <c r="J94" i="34" s="1"/>
  <c r="R37" i="34"/>
  <c r="R27" i="34"/>
  <c r="R42" i="34"/>
  <c r="O42" i="34"/>
  <c r="R76" i="34"/>
  <c r="R145" i="34"/>
  <c r="D115" i="34"/>
  <c r="E100" i="34"/>
  <c r="H99" i="34" s="1"/>
  <c r="I99" i="34" s="1"/>
  <c r="J99" i="34" s="1"/>
  <c r="R84" i="7"/>
  <c r="R99" i="22"/>
  <c r="R49" i="16"/>
  <c r="R142" i="13"/>
  <c r="R81" i="26"/>
  <c r="R145" i="25"/>
  <c r="R82" i="25"/>
  <c r="R45" i="22"/>
  <c r="R136" i="31"/>
  <c r="O136" i="31"/>
  <c r="P136" i="31" s="1"/>
  <c r="Q136" i="31" s="1"/>
  <c r="S136" i="31" s="1"/>
  <c r="U136" i="31" s="1"/>
  <c r="AT136" i="31" s="1"/>
  <c r="R127" i="18"/>
  <c r="R43" i="18"/>
  <c r="R126" i="17"/>
  <c r="AX136" i="16"/>
  <c r="R53" i="12"/>
  <c r="R81" i="10"/>
  <c r="R66" i="10"/>
  <c r="BA121" i="9"/>
  <c r="R78" i="9"/>
  <c r="R82" i="18"/>
  <c r="AX105" i="18"/>
  <c r="AX121" i="24"/>
  <c r="R33" i="22"/>
  <c r="R111" i="21"/>
  <c r="AU26" i="21"/>
  <c r="R131" i="31"/>
  <c r="R143" i="19"/>
  <c r="AU42" i="18"/>
  <c r="R79" i="10"/>
  <c r="R44" i="12"/>
  <c r="R31" i="9"/>
  <c r="R67" i="13"/>
  <c r="R95" i="27"/>
  <c r="R112" i="22"/>
  <c r="R64" i="21"/>
  <c r="AX136" i="31"/>
  <c r="R107" i="20"/>
  <c r="R127" i="14"/>
  <c r="R131" i="11"/>
  <c r="R64" i="25"/>
  <c r="R92" i="25"/>
  <c r="R30" i="25"/>
  <c r="O26" i="25"/>
  <c r="R26" i="25"/>
  <c r="R125" i="20"/>
  <c r="R110" i="20"/>
  <c r="R98" i="19"/>
  <c r="R83" i="14"/>
  <c r="R28" i="17"/>
  <c r="R100" i="14"/>
  <c r="R141" i="10"/>
  <c r="R140" i="10"/>
  <c r="R142" i="8"/>
  <c r="O136" i="25"/>
  <c r="R136" i="25"/>
  <c r="R36" i="25"/>
  <c r="R132" i="19"/>
  <c r="R106" i="17"/>
  <c r="R147" i="16"/>
  <c r="R31" i="16"/>
  <c r="O58" i="14"/>
  <c r="R58" i="14"/>
  <c r="R95" i="14"/>
  <c r="R136" i="10"/>
  <c r="O136" i="10"/>
  <c r="P136" i="10" s="1"/>
  <c r="Q136" i="10" s="1"/>
  <c r="S136" i="10" s="1"/>
  <c r="U136" i="10" s="1"/>
  <c r="AT136" i="10" s="1"/>
  <c r="R81" i="28"/>
  <c r="R80" i="24"/>
  <c r="R141" i="19"/>
  <c r="R73" i="12"/>
  <c r="O73" i="12"/>
  <c r="P73" i="12" s="1"/>
  <c r="Q73" i="12" s="1"/>
  <c r="S73" i="12" s="1"/>
  <c r="U73" i="12" s="1"/>
  <c r="AQ73" i="12" s="1"/>
  <c r="AU73" i="12" s="1"/>
  <c r="R109" i="12"/>
  <c r="P106" i="31"/>
  <c r="Q106" i="31" s="1"/>
  <c r="S106" i="31" s="1"/>
  <c r="U106" i="31" s="1"/>
  <c r="AT106" i="31" s="1"/>
  <c r="AX106" i="31" s="1"/>
  <c r="R32" i="7"/>
  <c r="R28" i="27"/>
  <c r="R30" i="26"/>
  <c r="R131" i="25"/>
  <c r="R80" i="22"/>
  <c r="R89" i="19"/>
  <c r="O89" i="19"/>
  <c r="R125" i="18"/>
  <c r="R138" i="17"/>
  <c r="R31" i="14"/>
  <c r="R139" i="13"/>
  <c r="R99" i="12"/>
  <c r="R137" i="3"/>
  <c r="O137" i="3"/>
  <c r="P137" i="3" s="1"/>
  <c r="Q137" i="3" s="1"/>
  <c r="S137" i="3" s="1"/>
  <c r="U137" i="3" s="1"/>
  <c r="AT137" i="3" s="1"/>
  <c r="AX137" i="3" s="1"/>
  <c r="R96" i="15"/>
  <c r="R146" i="23"/>
  <c r="R107" i="26"/>
  <c r="R126" i="25"/>
  <c r="O89" i="25"/>
  <c r="R89" i="25"/>
  <c r="R129" i="18"/>
  <c r="R113" i="16"/>
  <c r="R132" i="16"/>
  <c r="R93" i="3"/>
  <c r="R33" i="11"/>
  <c r="R111" i="18"/>
  <c r="O136" i="11"/>
  <c r="R136" i="11"/>
  <c r="R89" i="8"/>
  <c r="O89" i="8"/>
  <c r="P89" i="8" s="1"/>
  <c r="Q89" i="8" s="1"/>
  <c r="R114" i="26"/>
  <c r="O74" i="26"/>
  <c r="P74" i="26" s="1"/>
  <c r="Q74" i="26" s="1"/>
  <c r="S74" i="26" s="1"/>
  <c r="U74" i="26" s="1"/>
  <c r="AQ74" i="26" s="1"/>
  <c r="R74" i="26"/>
  <c r="R68" i="24"/>
  <c r="R128" i="21"/>
  <c r="R128" i="22"/>
  <c r="R129" i="21"/>
  <c r="R34" i="21"/>
  <c r="R95" i="21"/>
  <c r="R35" i="20"/>
  <c r="R68" i="19"/>
  <c r="R68" i="18"/>
  <c r="R137" i="17"/>
  <c r="O137" i="17"/>
  <c r="P137" i="17" s="1"/>
  <c r="Q137" i="17" s="1"/>
  <c r="S137" i="17" s="1"/>
  <c r="U137" i="17" s="1"/>
  <c r="AT137" i="17" s="1"/>
  <c r="R99" i="13"/>
  <c r="R36" i="10"/>
  <c r="R146" i="10"/>
  <c r="R97" i="12"/>
  <c r="R89" i="11"/>
  <c r="O89" i="11"/>
  <c r="P89" i="11" s="1"/>
  <c r="Q89" i="11" s="1"/>
  <c r="S89" i="11" s="1"/>
  <c r="U89" i="11" s="1"/>
  <c r="AJ89" i="11" s="1"/>
  <c r="R105" i="8"/>
  <c r="O105" i="8"/>
  <c r="P105" i="8" s="1"/>
  <c r="Q105" i="8" s="1"/>
  <c r="S105" i="8" s="1"/>
  <c r="U105" i="8" s="1"/>
  <c r="AT105" i="8" s="1"/>
  <c r="R63" i="7"/>
  <c r="R106" i="1"/>
  <c r="R146" i="30"/>
  <c r="R123" i="22"/>
  <c r="R125" i="22"/>
  <c r="R130" i="20"/>
  <c r="R26" i="14"/>
  <c r="O26" i="14"/>
  <c r="R69" i="8"/>
  <c r="O42" i="11"/>
  <c r="P42" i="11" s="1"/>
  <c r="Q42" i="11" s="1"/>
  <c r="S42" i="11" s="1"/>
  <c r="U42" i="11" s="1"/>
  <c r="AQ42" i="11" s="1"/>
  <c r="AU42" i="11" s="1"/>
  <c r="R42" i="11"/>
  <c r="R47" i="9"/>
  <c r="R147" i="25"/>
  <c r="R52" i="26"/>
  <c r="R74" i="22"/>
  <c r="O74" i="22"/>
  <c r="R52" i="21"/>
  <c r="R31" i="19"/>
  <c r="R69" i="14"/>
  <c r="R91" i="28"/>
  <c r="R130" i="27"/>
  <c r="R66" i="27"/>
  <c r="R121" i="27"/>
  <c r="O121" i="27"/>
  <c r="R143" i="27"/>
  <c r="R49" i="27"/>
  <c r="R100" i="25"/>
  <c r="R90" i="24"/>
  <c r="R116" i="24"/>
  <c r="R139" i="22"/>
  <c r="O139" i="22"/>
  <c r="AX137" i="17"/>
  <c r="R74" i="12"/>
  <c r="R116" i="14"/>
  <c r="R111" i="11"/>
  <c r="O107" i="9"/>
  <c r="R107" i="9"/>
  <c r="R125" i="9"/>
  <c r="R62" i="8"/>
  <c r="R51" i="11"/>
  <c r="R44" i="9"/>
  <c r="R90" i="9"/>
  <c r="R140" i="25"/>
  <c r="R42" i="26"/>
  <c r="O42" i="26"/>
  <c r="R93" i="24"/>
  <c r="R29" i="24"/>
  <c r="AX105" i="31"/>
  <c r="R143" i="17"/>
  <c r="R94" i="18"/>
  <c r="R64" i="17"/>
  <c r="R91" i="11"/>
  <c r="R129" i="11"/>
  <c r="R122" i="8"/>
  <c r="O122" i="8"/>
  <c r="P122" i="8" s="1"/>
  <c r="Q122" i="8" s="1"/>
  <c r="AX107" i="29"/>
  <c r="R116" i="28"/>
  <c r="R146" i="25"/>
  <c r="Q58" i="26"/>
  <c r="S58" i="26" s="1"/>
  <c r="U58" i="26" s="1"/>
  <c r="AQ58" i="26" s="1"/>
  <c r="AU58" i="26" s="1"/>
  <c r="O59" i="26"/>
  <c r="P59" i="26" s="1"/>
  <c r="Q59" i="26" s="1"/>
  <c r="S59" i="26" s="1"/>
  <c r="U59" i="26" s="1"/>
  <c r="AQ59" i="26" s="1"/>
  <c r="AU59" i="26" s="1"/>
  <c r="R108" i="24"/>
  <c r="AX105" i="23"/>
  <c r="R139" i="21"/>
  <c r="R138" i="20"/>
  <c r="O138" i="20"/>
  <c r="R106" i="11"/>
  <c r="O106" i="11"/>
  <c r="R34" i="11"/>
  <c r="P27" i="5"/>
  <c r="Q27" i="5" s="1"/>
  <c r="S27" i="5" s="1"/>
  <c r="U27" i="5" s="1"/>
  <c r="AQ27" i="5" s="1"/>
  <c r="AU27" i="5" s="1"/>
  <c r="R127" i="17"/>
  <c r="R44" i="25"/>
  <c r="O44" i="25"/>
  <c r="P44" i="25" s="1"/>
  <c r="Q44" i="25" s="1"/>
  <c r="S44" i="25" s="1"/>
  <c r="U44" i="25" s="1"/>
  <c r="AQ44" i="25" s="1"/>
  <c r="AU44" i="25" s="1"/>
  <c r="P73" i="17"/>
  <c r="Q73" i="17" s="1"/>
  <c r="S73" i="17" s="1"/>
  <c r="U73" i="17" s="1"/>
  <c r="AQ73" i="17" s="1"/>
  <c r="O74" i="17"/>
  <c r="R42" i="14"/>
  <c r="O42" i="14"/>
  <c r="P42" i="14" s="1"/>
  <c r="Q42" i="14" s="1"/>
  <c r="R114" i="11"/>
  <c r="R79" i="2"/>
  <c r="R137" i="24"/>
  <c r="R123" i="23"/>
  <c r="P27" i="23"/>
  <c r="Q27" i="23" s="1"/>
  <c r="S27" i="23" s="1"/>
  <c r="U27" i="23" s="1"/>
  <c r="AQ27" i="23" s="1"/>
  <c r="AU27" i="23" s="1"/>
  <c r="R51" i="22"/>
  <c r="R80" i="20"/>
  <c r="R64" i="20"/>
  <c r="R50" i="31"/>
  <c r="R113" i="20"/>
  <c r="R52" i="19"/>
  <c r="R84" i="9"/>
  <c r="R28" i="9"/>
  <c r="R68" i="3"/>
  <c r="R125" i="2"/>
  <c r="R111" i="4"/>
  <c r="R79" i="30"/>
  <c r="R107" i="30"/>
  <c r="R138" i="26"/>
  <c r="R36" i="26"/>
  <c r="R73" i="26"/>
  <c r="O73" i="26"/>
  <c r="P73" i="26" s="1"/>
  <c r="Q73" i="26" s="1"/>
  <c r="R51" i="23"/>
  <c r="R80" i="21"/>
  <c r="R92" i="21"/>
  <c r="R114" i="20"/>
  <c r="R112" i="17"/>
  <c r="R34" i="16"/>
  <c r="R142" i="10"/>
  <c r="R100" i="11"/>
  <c r="R33" i="1"/>
  <c r="R75" i="27"/>
  <c r="R112" i="27"/>
  <c r="R143" i="26"/>
  <c r="R50" i="27"/>
  <c r="R130" i="26"/>
  <c r="O89" i="27"/>
  <c r="P89" i="27" s="1"/>
  <c r="Q89" i="27" s="1"/>
  <c r="S89" i="27" s="1"/>
  <c r="U89" i="27" s="1"/>
  <c r="AJ89" i="27" s="1"/>
  <c r="AN89" i="27" s="1"/>
  <c r="R89" i="27"/>
  <c r="R142" i="25"/>
  <c r="R50" i="26"/>
  <c r="AU74" i="26"/>
  <c r="R51" i="25"/>
  <c r="R78" i="25"/>
  <c r="R81" i="25"/>
  <c r="R77" i="25"/>
  <c r="R93" i="25"/>
  <c r="R126" i="26"/>
  <c r="R76" i="25"/>
  <c r="R99" i="25"/>
  <c r="R62" i="25"/>
  <c r="R115" i="24"/>
  <c r="R124" i="24"/>
  <c r="R77" i="24"/>
  <c r="R65" i="24"/>
  <c r="R45" i="23"/>
  <c r="R143" i="23"/>
  <c r="R95" i="22"/>
  <c r="R105" i="22"/>
  <c r="O105" i="22"/>
  <c r="P105" i="22" s="1"/>
  <c r="Q105" i="22" s="1"/>
  <c r="O59" i="22"/>
  <c r="R59" i="22"/>
  <c r="R61" i="21"/>
  <c r="R82" i="21"/>
  <c r="R127" i="21"/>
  <c r="P90" i="22"/>
  <c r="Q90" i="22" s="1"/>
  <c r="S90" i="22" s="1"/>
  <c r="U90" i="22" s="1"/>
  <c r="AJ90" i="22" s="1"/>
  <c r="AN90" i="22" s="1"/>
  <c r="R143" i="21"/>
  <c r="R131" i="22"/>
  <c r="R62" i="21"/>
  <c r="O27" i="21"/>
  <c r="P27" i="21" s="1"/>
  <c r="Q27" i="21" s="1"/>
  <c r="S27" i="21" s="1"/>
  <c r="U27" i="21" s="1"/>
  <c r="AQ27" i="21" s="1"/>
  <c r="AU27" i="21" s="1"/>
  <c r="R27" i="21"/>
  <c r="U73" i="21"/>
  <c r="AQ73" i="21" s="1"/>
  <c r="AU73" i="21" s="1"/>
  <c r="R69" i="20"/>
  <c r="R47" i="31"/>
  <c r="R130" i="31"/>
  <c r="R75" i="31"/>
  <c r="R61" i="31"/>
  <c r="R129" i="19"/>
  <c r="R83" i="19"/>
  <c r="R139" i="17"/>
  <c r="R122" i="18"/>
  <c r="O122" i="18"/>
  <c r="P122" i="18" s="1"/>
  <c r="Q122" i="18" s="1"/>
  <c r="S122" i="18" s="1"/>
  <c r="U122" i="18" s="1"/>
  <c r="AT122" i="18" s="1"/>
  <c r="R33" i="18"/>
  <c r="R137" i="18"/>
  <c r="O137" i="18"/>
  <c r="P137" i="18" s="1"/>
  <c r="Q137" i="18" s="1"/>
  <c r="R62" i="18"/>
  <c r="R129" i="17"/>
  <c r="U121" i="18"/>
  <c r="AT121" i="18" s="1"/>
  <c r="BA121" i="18" s="1"/>
  <c r="R125" i="17"/>
  <c r="S42" i="19"/>
  <c r="U42" i="19" s="1"/>
  <c r="AQ42" i="19" s="1"/>
  <c r="AU42" i="19" s="1"/>
  <c r="R95" i="18"/>
  <c r="R97" i="17"/>
  <c r="R131" i="16"/>
  <c r="R143" i="14"/>
  <c r="R51" i="16"/>
  <c r="R96" i="16"/>
  <c r="R68" i="17"/>
  <c r="R37" i="17"/>
  <c r="R29" i="17"/>
  <c r="R32" i="17"/>
  <c r="R128" i="13"/>
  <c r="R130" i="14"/>
  <c r="R74" i="14"/>
  <c r="R115" i="13"/>
  <c r="R92" i="13"/>
  <c r="R63" i="13"/>
  <c r="R45" i="14"/>
  <c r="R126" i="12"/>
  <c r="R44" i="14"/>
  <c r="O74" i="13"/>
  <c r="R74" i="13"/>
  <c r="R125" i="12"/>
  <c r="R49" i="10"/>
  <c r="R32" i="10"/>
  <c r="R48" i="10"/>
  <c r="AX136" i="10"/>
  <c r="R65" i="13"/>
  <c r="R124" i="10"/>
  <c r="R97" i="11"/>
  <c r="R127" i="11"/>
  <c r="R44" i="11"/>
  <c r="R128" i="9"/>
  <c r="R82" i="9"/>
  <c r="R126" i="8"/>
  <c r="R48" i="11"/>
  <c r="R130" i="8"/>
  <c r="AX105" i="8"/>
  <c r="R60" i="9"/>
  <c r="R139" i="6"/>
  <c r="R99" i="4"/>
  <c r="R108" i="2"/>
  <c r="R67" i="3"/>
  <c r="R132" i="2"/>
  <c r="R60" i="15"/>
  <c r="R115" i="29"/>
  <c r="R114" i="29"/>
  <c r="R145" i="27"/>
  <c r="R84" i="26"/>
  <c r="R126" i="21"/>
  <c r="R125" i="13"/>
  <c r="R137" i="12"/>
  <c r="O137" i="12"/>
  <c r="P137" i="12" s="1"/>
  <c r="Q137" i="12" s="1"/>
  <c r="R129" i="10"/>
  <c r="R116" i="9"/>
  <c r="R110" i="11"/>
  <c r="R141" i="27"/>
  <c r="R128" i="26"/>
  <c r="R53" i="27"/>
  <c r="R37" i="27"/>
  <c r="R112" i="26"/>
  <c r="R32" i="26"/>
  <c r="AJ89" i="26"/>
  <c r="AN89" i="26" s="1"/>
  <c r="O42" i="25"/>
  <c r="P42" i="25" s="1"/>
  <c r="Q42" i="25" s="1"/>
  <c r="S42" i="25" s="1"/>
  <c r="U42" i="25" s="1"/>
  <c r="AQ42" i="25" s="1"/>
  <c r="AU42" i="25" s="1"/>
  <c r="R42" i="25"/>
  <c r="R129" i="25"/>
  <c r="R138" i="24"/>
  <c r="R127" i="24"/>
  <c r="R145" i="24"/>
  <c r="R32" i="25"/>
  <c r="R139" i="24"/>
  <c r="R52" i="24"/>
  <c r="R114" i="23"/>
  <c r="R34" i="23"/>
  <c r="R92" i="23"/>
  <c r="R97" i="23"/>
  <c r="R109" i="22"/>
  <c r="R116" i="22"/>
  <c r="R84" i="22"/>
  <c r="R32" i="22"/>
  <c r="R64" i="22"/>
  <c r="U58" i="22"/>
  <c r="AQ58" i="22" s="1"/>
  <c r="AU58" i="22" s="1"/>
  <c r="R51" i="21"/>
  <c r="R52" i="22"/>
  <c r="U89" i="22"/>
  <c r="AJ89" i="22" s="1"/>
  <c r="AN89" i="22" s="1"/>
  <c r="R112" i="21"/>
  <c r="R114" i="21"/>
  <c r="R98" i="21"/>
  <c r="R96" i="21"/>
  <c r="R127" i="20"/>
  <c r="R111" i="20"/>
  <c r="R44" i="31"/>
  <c r="R29" i="31"/>
  <c r="R144" i="31"/>
  <c r="R69" i="31"/>
  <c r="R51" i="31"/>
  <c r="R116" i="19"/>
  <c r="R112" i="19"/>
  <c r="O28" i="20"/>
  <c r="R138" i="18"/>
  <c r="R32" i="19"/>
  <c r="R132" i="17"/>
  <c r="O105" i="17"/>
  <c r="P105" i="17" s="1"/>
  <c r="Q105" i="17" s="1"/>
  <c r="S105" i="17" s="1"/>
  <c r="U105" i="17" s="1"/>
  <c r="AT105" i="17" s="1"/>
  <c r="AX105" i="17" s="1"/>
  <c r="R105" i="17"/>
  <c r="R112" i="18"/>
  <c r="R143" i="16"/>
  <c r="O42" i="16"/>
  <c r="R42" i="16"/>
  <c r="R146" i="14"/>
  <c r="R146" i="16"/>
  <c r="R60" i="16"/>
  <c r="O60" i="16"/>
  <c r="P60" i="16" s="1"/>
  <c r="Q60" i="16" s="1"/>
  <c r="S60" i="16" s="1"/>
  <c r="U60" i="16" s="1"/>
  <c r="AQ60" i="16" s="1"/>
  <c r="AU60" i="16" s="1"/>
  <c r="R26" i="17"/>
  <c r="O26" i="17"/>
  <c r="P26" i="17" s="1"/>
  <c r="Q26" i="17" s="1"/>
  <c r="R143" i="13"/>
  <c r="R68" i="14"/>
  <c r="R116" i="13"/>
  <c r="R127" i="13"/>
  <c r="R132" i="13"/>
  <c r="R84" i="14"/>
  <c r="R48" i="14"/>
  <c r="R64" i="12"/>
  <c r="R68" i="13"/>
  <c r="R46" i="10"/>
  <c r="R51" i="12"/>
  <c r="R114" i="10"/>
  <c r="R45" i="10"/>
  <c r="R61" i="13"/>
  <c r="R53" i="10"/>
  <c r="R63" i="10"/>
  <c r="O136" i="9"/>
  <c r="P136" i="9" s="1"/>
  <c r="Q136" i="9" s="1"/>
  <c r="S136" i="9" s="1"/>
  <c r="U136" i="9" s="1"/>
  <c r="AT136" i="9" s="1"/>
  <c r="AX136" i="9" s="1"/>
  <c r="R136" i="9"/>
  <c r="R123" i="11"/>
  <c r="R139" i="11"/>
  <c r="R145" i="9"/>
  <c r="R93" i="11"/>
  <c r="R80" i="11"/>
  <c r="U58" i="13"/>
  <c r="AQ58" i="13" s="1"/>
  <c r="R81" i="9"/>
  <c r="R123" i="9"/>
  <c r="R36" i="9"/>
  <c r="R60" i="8"/>
  <c r="U105" i="9"/>
  <c r="AT105" i="9" s="1"/>
  <c r="R98" i="9"/>
  <c r="R128" i="7"/>
  <c r="R27" i="7"/>
  <c r="R147" i="4"/>
  <c r="R35" i="29"/>
  <c r="R108" i="29"/>
  <c r="R53" i="26"/>
  <c r="R36" i="22"/>
  <c r="R113" i="9"/>
  <c r="R147" i="27"/>
  <c r="R123" i="27"/>
  <c r="R47" i="27"/>
  <c r="R96" i="27"/>
  <c r="R37" i="26"/>
  <c r="R132" i="25"/>
  <c r="R111" i="24"/>
  <c r="R81" i="24"/>
  <c r="R108" i="23"/>
  <c r="R63" i="23"/>
  <c r="R43" i="24"/>
  <c r="O43" i="24"/>
  <c r="R99" i="23"/>
  <c r="O58" i="24"/>
  <c r="R58" i="24"/>
  <c r="R138" i="23"/>
  <c r="O136" i="23"/>
  <c r="P136" i="23" s="1"/>
  <c r="Q136" i="23" s="1"/>
  <c r="S136" i="23" s="1"/>
  <c r="U136" i="23" s="1"/>
  <c r="AT136" i="23" s="1"/>
  <c r="AX136" i="23" s="1"/>
  <c r="R136" i="23"/>
  <c r="R42" i="21"/>
  <c r="O42" i="21"/>
  <c r="R78" i="21"/>
  <c r="R109" i="21"/>
  <c r="R43" i="22"/>
  <c r="R84" i="21"/>
  <c r="R140" i="21"/>
  <c r="R31" i="21"/>
  <c r="O122" i="21"/>
  <c r="P122" i="21" s="1"/>
  <c r="Q122" i="21" s="1"/>
  <c r="S122" i="21" s="1"/>
  <c r="U122" i="21" s="1"/>
  <c r="AT122" i="21" s="1"/>
  <c r="AX122" i="21" s="1"/>
  <c r="R91" i="21"/>
  <c r="R73" i="20"/>
  <c r="O73" i="20"/>
  <c r="P73" i="20" s="1"/>
  <c r="Q73" i="20" s="1"/>
  <c r="S73" i="20" s="1"/>
  <c r="U73" i="20" s="1"/>
  <c r="AQ73" i="20" s="1"/>
  <c r="AU73" i="20" s="1"/>
  <c r="R66" i="20"/>
  <c r="R34" i="20"/>
  <c r="R67" i="31"/>
  <c r="R33" i="20"/>
  <c r="R100" i="31"/>
  <c r="R49" i="20"/>
  <c r="O58" i="31"/>
  <c r="R58" i="31"/>
  <c r="R97" i="31"/>
  <c r="R143" i="31"/>
  <c r="R42" i="31"/>
  <c r="O42" i="31"/>
  <c r="R108" i="19"/>
  <c r="R79" i="19"/>
  <c r="O123" i="18"/>
  <c r="P123" i="18" s="1"/>
  <c r="Q123" i="18" s="1"/>
  <c r="R123" i="18"/>
  <c r="R64" i="19"/>
  <c r="R130" i="18"/>
  <c r="R66" i="18"/>
  <c r="R94" i="17"/>
  <c r="R84" i="18"/>
  <c r="O122" i="19"/>
  <c r="S58" i="19"/>
  <c r="U58" i="19" s="1"/>
  <c r="AQ58" i="19" s="1"/>
  <c r="AU58" i="19" s="1"/>
  <c r="R89" i="18"/>
  <c r="O89" i="18"/>
  <c r="P89" i="18" s="1"/>
  <c r="Q89" i="18" s="1"/>
  <c r="O90" i="17"/>
  <c r="P90" i="17" s="1"/>
  <c r="Q90" i="17" s="1"/>
  <c r="S90" i="17" s="1"/>
  <c r="U90" i="17" s="1"/>
  <c r="AJ90" i="17" s="1"/>
  <c r="AN90" i="17" s="1"/>
  <c r="R90" i="17"/>
  <c r="R82" i="16"/>
  <c r="R47" i="16"/>
  <c r="R65" i="17"/>
  <c r="O139" i="16"/>
  <c r="R33" i="17"/>
  <c r="R36" i="17"/>
  <c r="R125" i="14"/>
  <c r="R111" i="13"/>
  <c r="R100" i="13"/>
  <c r="R60" i="13"/>
  <c r="R115" i="14"/>
  <c r="R124" i="12"/>
  <c r="R113" i="14"/>
  <c r="R78" i="13"/>
  <c r="R116" i="12"/>
  <c r="O43" i="10"/>
  <c r="P43" i="10" s="1"/>
  <c r="Q43" i="10" s="1"/>
  <c r="R43" i="10"/>
  <c r="R48" i="12"/>
  <c r="R93" i="12"/>
  <c r="R116" i="10"/>
  <c r="R50" i="10"/>
  <c r="R143" i="11"/>
  <c r="R132" i="10"/>
  <c r="R60" i="10"/>
  <c r="R90" i="11"/>
  <c r="O90" i="11"/>
  <c r="P90" i="11" s="1"/>
  <c r="Q90" i="11" s="1"/>
  <c r="S90" i="11" s="1"/>
  <c r="U90" i="11" s="1"/>
  <c r="AJ90" i="11" s="1"/>
  <c r="AN90" i="11" s="1"/>
  <c r="R128" i="10"/>
  <c r="R122" i="11"/>
  <c r="AN89" i="11"/>
  <c r="R129" i="8"/>
  <c r="R79" i="9"/>
  <c r="R131" i="8"/>
  <c r="R123" i="8"/>
  <c r="S74" i="11"/>
  <c r="U74" i="11" s="1"/>
  <c r="AQ74" i="11" s="1"/>
  <c r="R77" i="8"/>
  <c r="R77" i="9"/>
  <c r="R143" i="8"/>
  <c r="R106" i="5"/>
  <c r="R142" i="7"/>
  <c r="R61" i="4"/>
  <c r="R83" i="28"/>
  <c r="R89" i="29"/>
  <c r="O89" i="29"/>
  <c r="R146" i="29"/>
  <c r="R47" i="29"/>
  <c r="R81" i="33"/>
  <c r="R77" i="29"/>
  <c r="R109" i="27"/>
  <c r="R132" i="27"/>
  <c r="R124" i="27"/>
  <c r="R131" i="26"/>
  <c r="R123" i="26"/>
  <c r="R95" i="26"/>
  <c r="R94" i="26"/>
  <c r="R91" i="27"/>
  <c r="AU26" i="27"/>
  <c r="R138" i="25"/>
  <c r="R105" i="26"/>
  <c r="O105" i="26"/>
  <c r="P105" i="26" s="1"/>
  <c r="Q105" i="26" s="1"/>
  <c r="R67" i="26"/>
  <c r="R127" i="25"/>
  <c r="R53" i="25"/>
  <c r="R84" i="25"/>
  <c r="R115" i="25"/>
  <c r="R49" i="25"/>
  <c r="R112" i="24"/>
  <c r="O122" i="24"/>
  <c r="R122" i="24"/>
  <c r="R141" i="24"/>
  <c r="R147" i="24"/>
  <c r="R37" i="25"/>
  <c r="R34" i="24"/>
  <c r="R37" i="24"/>
  <c r="R112" i="23"/>
  <c r="R46" i="24"/>
  <c r="R110" i="23"/>
  <c r="R69" i="24"/>
  <c r="R106" i="23"/>
  <c r="O106" i="23"/>
  <c r="P106" i="23" s="1"/>
  <c r="Q106" i="23" s="1"/>
  <c r="S106" i="23" s="1"/>
  <c r="U106" i="23" s="1"/>
  <c r="AT106" i="23" s="1"/>
  <c r="AX106" i="23" s="1"/>
  <c r="R146" i="22"/>
  <c r="R147" i="23"/>
  <c r="R47" i="23"/>
  <c r="R46" i="22"/>
  <c r="R110" i="21"/>
  <c r="R144" i="20"/>
  <c r="O58" i="21"/>
  <c r="R58" i="21"/>
  <c r="R122" i="20"/>
  <c r="O122" i="20"/>
  <c r="P122" i="20" s="1"/>
  <c r="Q122" i="20" s="1"/>
  <c r="S122" i="20" s="1"/>
  <c r="U122" i="20" s="1"/>
  <c r="AT122" i="20" s="1"/>
  <c r="AX122" i="20" s="1"/>
  <c r="R65" i="20"/>
  <c r="R115" i="20"/>
  <c r="R84" i="20"/>
  <c r="R112" i="31"/>
  <c r="R81" i="20"/>
  <c r="R46" i="20"/>
  <c r="R33" i="21"/>
  <c r="R90" i="31"/>
  <c r="R95" i="19"/>
  <c r="R100" i="19"/>
  <c r="U26" i="20"/>
  <c r="AQ26" i="20" s="1"/>
  <c r="AU26" i="20" s="1"/>
  <c r="R99" i="19"/>
  <c r="R145" i="17"/>
  <c r="R130" i="17"/>
  <c r="R93" i="18"/>
  <c r="R76" i="18"/>
  <c r="R105" i="18"/>
  <c r="O105" i="18"/>
  <c r="P105" i="18" s="1"/>
  <c r="Q105" i="18" s="1"/>
  <c r="S105" i="18" s="1"/>
  <c r="U105" i="18" s="1"/>
  <c r="AT105" i="18" s="1"/>
  <c r="R97" i="16"/>
  <c r="R95" i="16"/>
  <c r="R142" i="14"/>
  <c r="R142" i="16"/>
  <c r="R44" i="16"/>
  <c r="R100" i="16"/>
  <c r="R66" i="14"/>
  <c r="R147" i="13"/>
  <c r="U137" i="16"/>
  <c r="AT137" i="16" s="1"/>
  <c r="AX137" i="16" s="1"/>
  <c r="R106" i="14"/>
  <c r="R64" i="14"/>
  <c r="R122" i="13"/>
  <c r="R42" i="17"/>
  <c r="O42" i="17"/>
  <c r="P42" i="17" s="1"/>
  <c r="Q42" i="17" s="1"/>
  <c r="S42" i="17" s="1"/>
  <c r="U42" i="17" s="1"/>
  <c r="AQ42" i="17" s="1"/>
  <c r="R105" i="14"/>
  <c r="O105" i="14"/>
  <c r="P105" i="14" s="1"/>
  <c r="Q105" i="14" s="1"/>
  <c r="S105" i="14" s="1"/>
  <c r="U105" i="14" s="1"/>
  <c r="AT105" i="14" s="1"/>
  <c r="R44" i="13"/>
  <c r="R33" i="13"/>
  <c r="R111" i="14"/>
  <c r="R76" i="13"/>
  <c r="R66" i="13"/>
  <c r="R114" i="12"/>
  <c r="AU58" i="12"/>
  <c r="AU58" i="13"/>
  <c r="R64" i="13"/>
  <c r="O105" i="12"/>
  <c r="R105" i="12"/>
  <c r="R84" i="10"/>
  <c r="R144" i="10"/>
  <c r="R110" i="10"/>
  <c r="R100" i="12"/>
  <c r="R35" i="10"/>
  <c r="R143" i="12"/>
  <c r="R138" i="10"/>
  <c r="R122" i="10"/>
  <c r="R112" i="14"/>
  <c r="R67" i="10"/>
  <c r="O28" i="11"/>
  <c r="R28" i="11"/>
  <c r="O106" i="9"/>
  <c r="P106" i="9" s="1"/>
  <c r="Q106" i="9" s="1"/>
  <c r="R106" i="9"/>
  <c r="Q26" i="12"/>
  <c r="S26" i="12" s="1"/>
  <c r="U26" i="12" s="1"/>
  <c r="AQ26" i="12" s="1"/>
  <c r="AU26" i="12" s="1"/>
  <c r="O27" i="12"/>
  <c r="P27" i="12" s="1"/>
  <c r="Q27" i="12" s="1"/>
  <c r="S27" i="12" s="1"/>
  <c r="U27" i="12" s="1"/>
  <c r="AQ27" i="12" s="1"/>
  <c r="R141" i="9"/>
  <c r="R84" i="11"/>
  <c r="R59" i="11"/>
  <c r="R33" i="9"/>
  <c r="R131" i="9"/>
  <c r="R32" i="9"/>
  <c r="R114" i="8"/>
  <c r="R89" i="9"/>
  <c r="O89" i="9"/>
  <c r="P89" i="9" s="1"/>
  <c r="Q89" i="9" s="1"/>
  <c r="S89" i="9" s="1"/>
  <c r="U89" i="9" s="1"/>
  <c r="AJ89" i="9" s="1"/>
  <c r="R34" i="9"/>
  <c r="R92" i="9"/>
  <c r="R99" i="9"/>
  <c r="R33" i="8"/>
  <c r="R136" i="7"/>
  <c r="O136" i="7"/>
  <c r="P136" i="7" s="1"/>
  <c r="Q136" i="7" s="1"/>
  <c r="S136" i="7" s="1"/>
  <c r="U136" i="7" s="1"/>
  <c r="AT136" i="7" s="1"/>
  <c r="AX136" i="7" s="1"/>
  <c r="AU73" i="3"/>
  <c r="R68" i="2"/>
  <c r="R77" i="1"/>
  <c r="R50" i="3"/>
  <c r="R46" i="3"/>
  <c r="R34" i="29"/>
  <c r="R44" i="29"/>
  <c r="R113" i="28"/>
  <c r="R73" i="27"/>
  <c r="O73" i="27"/>
  <c r="P73" i="27" s="1"/>
  <c r="Q73" i="27" s="1"/>
  <c r="S73" i="27" s="1"/>
  <c r="U73" i="27" s="1"/>
  <c r="AQ73" i="27" s="1"/>
  <c r="AU73" i="27" s="1"/>
  <c r="R139" i="26"/>
  <c r="R105" i="21"/>
  <c r="O105" i="21"/>
  <c r="R75" i="20"/>
  <c r="R68" i="20"/>
  <c r="R64" i="18"/>
  <c r="R36" i="19"/>
  <c r="R46" i="16"/>
  <c r="R129" i="12"/>
  <c r="R30" i="12"/>
  <c r="R136" i="27"/>
  <c r="O136" i="27"/>
  <c r="R113" i="27"/>
  <c r="R74" i="27"/>
  <c r="R76" i="27"/>
  <c r="R34" i="27"/>
  <c r="R26" i="27"/>
  <c r="O26" i="27"/>
  <c r="P26" i="27" s="1"/>
  <c r="Q26" i="27" s="1"/>
  <c r="S26" i="27" s="1"/>
  <c r="U26" i="27" s="1"/>
  <c r="AQ26" i="27" s="1"/>
  <c r="R116" i="26"/>
  <c r="R144" i="25"/>
  <c r="R75" i="26"/>
  <c r="AU58" i="25"/>
  <c r="R50" i="25"/>
  <c r="R46" i="25"/>
  <c r="R132" i="24"/>
  <c r="R129" i="24"/>
  <c r="R144" i="24"/>
  <c r="R126" i="24"/>
  <c r="R128" i="24"/>
  <c r="R34" i="25"/>
  <c r="R75" i="24"/>
  <c r="R49" i="24"/>
  <c r="R98" i="23"/>
  <c r="R52" i="23"/>
  <c r="R93" i="23"/>
  <c r="R48" i="23"/>
  <c r="O26" i="22"/>
  <c r="R26" i="22"/>
  <c r="R113" i="22"/>
  <c r="R62" i="22"/>
  <c r="R65" i="22"/>
  <c r="R138" i="21"/>
  <c r="R49" i="22"/>
  <c r="R144" i="21"/>
  <c r="R129" i="22"/>
  <c r="R35" i="21"/>
  <c r="R126" i="20"/>
  <c r="R99" i="21"/>
  <c r="O90" i="21"/>
  <c r="P90" i="21" s="1"/>
  <c r="Q90" i="21" s="1"/>
  <c r="R90" i="21"/>
  <c r="R108" i="20"/>
  <c r="R146" i="31"/>
  <c r="R108" i="31"/>
  <c r="R63" i="31"/>
  <c r="R93" i="31"/>
  <c r="R59" i="20"/>
  <c r="R43" i="20"/>
  <c r="O43" i="20"/>
  <c r="P43" i="20" s="1"/>
  <c r="Q43" i="20" s="1"/>
  <c r="S43" i="20" s="1"/>
  <c r="U43" i="20" s="1"/>
  <c r="AQ43" i="20" s="1"/>
  <c r="AU43" i="20" s="1"/>
  <c r="R66" i="31"/>
  <c r="R105" i="19"/>
  <c r="O105" i="19"/>
  <c r="R94" i="19"/>
  <c r="R77" i="19"/>
  <c r="R62" i="19"/>
  <c r="R124" i="18"/>
  <c r="O124" i="18"/>
  <c r="R52" i="18"/>
  <c r="R78" i="18"/>
  <c r="R116" i="18"/>
  <c r="R100" i="17"/>
  <c r="AX121" i="18"/>
  <c r="R147" i="14"/>
  <c r="O90" i="16"/>
  <c r="R90" i="16"/>
  <c r="O123" i="16"/>
  <c r="R123" i="16"/>
  <c r="R78" i="16"/>
  <c r="R109" i="16"/>
  <c r="R68" i="16"/>
  <c r="O58" i="17"/>
  <c r="R58" i="17"/>
  <c r="AU73" i="14"/>
  <c r="O136" i="13"/>
  <c r="R136" i="13"/>
  <c r="R123" i="13"/>
  <c r="R113" i="13"/>
  <c r="R105" i="13"/>
  <c r="O105" i="13"/>
  <c r="P105" i="13" s="1"/>
  <c r="Q105" i="13" s="1"/>
  <c r="R73" i="14"/>
  <c r="O73" i="14"/>
  <c r="P73" i="14" s="1"/>
  <c r="Q73" i="14" s="1"/>
  <c r="S73" i="14" s="1"/>
  <c r="U73" i="14" s="1"/>
  <c r="AQ73" i="14" s="1"/>
  <c r="R53" i="17"/>
  <c r="R95" i="13"/>
  <c r="O138" i="12"/>
  <c r="R138" i="12"/>
  <c r="R115" i="12"/>
  <c r="R66" i="12"/>
  <c r="R37" i="10"/>
  <c r="R130" i="10"/>
  <c r="R107" i="14"/>
  <c r="R64" i="10"/>
  <c r="O121" i="11"/>
  <c r="P121" i="11" s="1"/>
  <c r="Q121" i="11" s="1"/>
  <c r="S121" i="11" s="1"/>
  <c r="U121" i="11" s="1"/>
  <c r="AT121" i="11" s="1"/>
  <c r="BA121" i="11" s="1"/>
  <c r="R121" i="11"/>
  <c r="S136" i="12"/>
  <c r="U136" i="12" s="1"/>
  <c r="AT136" i="12" s="1"/>
  <c r="AX136" i="12" s="1"/>
  <c r="R121" i="9"/>
  <c r="O121" i="9"/>
  <c r="P121" i="9" s="1"/>
  <c r="Q121" i="9" s="1"/>
  <c r="S121" i="9" s="1"/>
  <c r="U121" i="9" s="1"/>
  <c r="AT121" i="9" s="1"/>
  <c r="AX121" i="9" s="1"/>
  <c r="R83" i="9"/>
  <c r="R121" i="8"/>
  <c r="O121" i="8"/>
  <c r="P121" i="8" s="1"/>
  <c r="Q121" i="8" s="1"/>
  <c r="R27" i="9"/>
  <c r="R112" i="8"/>
  <c r="R34" i="8"/>
  <c r="AU73" i="8"/>
  <c r="R68" i="9"/>
  <c r="R48" i="2"/>
  <c r="R53" i="3"/>
  <c r="R49" i="3"/>
  <c r="R98" i="28"/>
  <c r="R122" i="33"/>
  <c r="R73" i="15"/>
  <c r="O73" i="15"/>
  <c r="P73" i="15" s="1"/>
  <c r="Q73" i="15" s="1"/>
  <c r="R131" i="27"/>
  <c r="R68" i="27"/>
  <c r="R115" i="27"/>
  <c r="R99" i="27"/>
  <c r="R90" i="27"/>
  <c r="O90" i="27"/>
  <c r="P90" i="27" s="1"/>
  <c r="Q90" i="27" s="1"/>
  <c r="S90" i="27" s="1"/>
  <c r="U90" i="27" s="1"/>
  <c r="AJ90" i="27" s="1"/>
  <c r="AN90" i="27" s="1"/>
  <c r="R111" i="26"/>
  <c r="R26" i="26"/>
  <c r="O26" i="26"/>
  <c r="R63" i="26"/>
  <c r="R49" i="26"/>
  <c r="R83" i="26"/>
  <c r="R130" i="25"/>
  <c r="R111" i="25"/>
  <c r="R43" i="25"/>
  <c r="O43" i="25"/>
  <c r="P43" i="25" s="1"/>
  <c r="Q43" i="25" s="1"/>
  <c r="R94" i="24"/>
  <c r="R107" i="24"/>
  <c r="O107" i="24"/>
  <c r="P107" i="24" s="1"/>
  <c r="Q107" i="24" s="1"/>
  <c r="S107" i="24" s="1"/>
  <c r="U107" i="24" s="1"/>
  <c r="AT107" i="24" s="1"/>
  <c r="AX107" i="24" s="1"/>
  <c r="R95" i="24"/>
  <c r="R78" i="24"/>
  <c r="R33" i="24"/>
  <c r="R94" i="23"/>
  <c r="R62" i="24"/>
  <c r="R142" i="22"/>
  <c r="R137" i="23"/>
  <c r="R140" i="23"/>
  <c r="R67" i="22"/>
  <c r="R60" i="21"/>
  <c r="R124" i="22"/>
  <c r="R129" i="20"/>
  <c r="R63" i="21"/>
  <c r="R97" i="21"/>
  <c r="R138" i="19"/>
  <c r="R37" i="20"/>
  <c r="R145" i="31"/>
  <c r="R137" i="31"/>
  <c r="O137" i="31"/>
  <c r="P137" i="31" s="1"/>
  <c r="Q137" i="31" s="1"/>
  <c r="R65" i="31"/>
  <c r="O74" i="19"/>
  <c r="R74" i="19"/>
  <c r="R93" i="19"/>
  <c r="R115" i="19"/>
  <c r="R65" i="18"/>
  <c r="R141" i="17"/>
  <c r="AX122" i="18"/>
  <c r="BA122" i="18"/>
  <c r="R36" i="18"/>
  <c r="R144" i="18"/>
  <c r="R128" i="17"/>
  <c r="R83" i="18"/>
  <c r="O121" i="17"/>
  <c r="P121" i="17" s="1"/>
  <c r="Q121" i="17" s="1"/>
  <c r="R121" i="17"/>
  <c r="R144" i="16"/>
  <c r="R30" i="16"/>
  <c r="R69" i="17"/>
  <c r="R29" i="16"/>
  <c r="R36" i="14"/>
  <c r="R126" i="13"/>
  <c r="R131" i="13"/>
  <c r="R97" i="14"/>
  <c r="R128" i="14"/>
  <c r="R45" i="17"/>
  <c r="R145" i="12"/>
  <c r="R49" i="13"/>
  <c r="R52" i="13"/>
  <c r="R110" i="12"/>
  <c r="R58" i="12"/>
  <c r="O58" i="12"/>
  <c r="P58" i="12" s="1"/>
  <c r="Q58" i="12" s="1"/>
  <c r="S58" i="12" s="1"/>
  <c r="U58" i="12" s="1"/>
  <c r="AQ58" i="12" s="1"/>
  <c r="R95" i="12"/>
  <c r="R31" i="10"/>
  <c r="R105" i="10"/>
  <c r="O105" i="10"/>
  <c r="R112" i="10"/>
  <c r="O26" i="10"/>
  <c r="R26" i="10"/>
  <c r="R140" i="11"/>
  <c r="R127" i="10"/>
  <c r="R108" i="14"/>
  <c r="R110" i="9"/>
  <c r="R35" i="11"/>
  <c r="AX105" i="11"/>
  <c r="R69" i="10"/>
  <c r="R130" i="9"/>
  <c r="R110" i="8"/>
  <c r="R106" i="8"/>
  <c r="O106" i="8"/>
  <c r="R43" i="11"/>
  <c r="AN89" i="9"/>
  <c r="R67" i="8"/>
  <c r="R144" i="5"/>
  <c r="R128" i="5"/>
  <c r="R63" i="6"/>
  <c r="R96" i="4"/>
  <c r="R95" i="7"/>
  <c r="R45" i="2"/>
  <c r="R131" i="28"/>
  <c r="R46" i="30"/>
  <c r="R112" i="15"/>
  <c r="R107" i="27"/>
  <c r="R96" i="26"/>
  <c r="R27" i="27"/>
  <c r="O27" i="27"/>
  <c r="P27" i="27" s="1"/>
  <c r="Q27" i="27" s="1"/>
  <c r="S27" i="27" s="1"/>
  <c r="U27" i="27" s="1"/>
  <c r="AQ27" i="27" s="1"/>
  <c r="AU27" i="27" s="1"/>
  <c r="R146" i="26"/>
  <c r="R51" i="27"/>
  <c r="R92" i="27"/>
  <c r="R97" i="27"/>
  <c r="R124" i="26"/>
  <c r="R82" i="26"/>
  <c r="R109" i="26"/>
  <c r="R73" i="25"/>
  <c r="O73" i="25"/>
  <c r="P73" i="25" s="1"/>
  <c r="Q73" i="25" s="1"/>
  <c r="S73" i="25" s="1"/>
  <c r="U73" i="25" s="1"/>
  <c r="AQ73" i="25" s="1"/>
  <c r="AU73" i="25" s="1"/>
  <c r="R66" i="25"/>
  <c r="R114" i="24"/>
  <c r="R136" i="24"/>
  <c r="O136" i="24"/>
  <c r="P136" i="24" s="1"/>
  <c r="Q136" i="24" s="1"/>
  <c r="R146" i="24"/>
  <c r="R125" i="23"/>
  <c r="R26" i="24"/>
  <c r="O26" i="24"/>
  <c r="P26" i="24" s="1"/>
  <c r="Q26" i="24" s="1"/>
  <c r="R111" i="23"/>
  <c r="R66" i="23"/>
  <c r="R91" i="23"/>
  <c r="R83" i="23"/>
  <c r="R139" i="23"/>
  <c r="R35" i="23"/>
  <c r="R43" i="23"/>
  <c r="R106" i="22"/>
  <c r="O106" i="22"/>
  <c r="P106" i="22" s="1"/>
  <c r="Q106" i="22" s="1"/>
  <c r="S106" i="22" s="1"/>
  <c r="U106" i="22" s="1"/>
  <c r="AT106" i="22" s="1"/>
  <c r="AX106" i="22" s="1"/>
  <c r="R69" i="22"/>
  <c r="AU26" i="23"/>
  <c r="R47" i="22"/>
  <c r="R47" i="21"/>
  <c r="R81" i="21"/>
  <c r="O137" i="21"/>
  <c r="P137" i="21" s="1"/>
  <c r="Q137" i="21" s="1"/>
  <c r="S137" i="21" s="1"/>
  <c r="U137" i="21" s="1"/>
  <c r="AT137" i="21" s="1"/>
  <c r="AX137" i="21" s="1"/>
  <c r="R137" i="21"/>
  <c r="BA122" i="21"/>
  <c r="R95" i="20"/>
  <c r="R112" i="20"/>
  <c r="R142" i="31"/>
  <c r="R94" i="31"/>
  <c r="R52" i="31"/>
  <c r="R147" i="19"/>
  <c r="R58" i="20"/>
  <c r="O58" i="20"/>
  <c r="P58" i="20" s="1"/>
  <c r="Q58" i="20" s="1"/>
  <c r="S58" i="20" s="1"/>
  <c r="U58" i="20" s="1"/>
  <c r="AQ58" i="20" s="1"/>
  <c r="AU58" i="20" s="1"/>
  <c r="R123" i="31"/>
  <c r="R28" i="19"/>
  <c r="R81" i="18"/>
  <c r="R67" i="18"/>
  <c r="R80" i="18"/>
  <c r="R81" i="17"/>
  <c r="R109" i="18"/>
  <c r="R91" i="17"/>
  <c r="R90" i="18"/>
  <c r="S136" i="18"/>
  <c r="U136" i="18" s="1"/>
  <c r="AT136" i="18" s="1"/>
  <c r="AX136" i="18" s="1"/>
  <c r="R139" i="14"/>
  <c r="P105" i="16"/>
  <c r="Q105" i="16" s="1"/>
  <c r="S105" i="16" s="1"/>
  <c r="U105" i="16" s="1"/>
  <c r="AT105" i="16" s="1"/>
  <c r="AX105" i="16" s="1"/>
  <c r="R61" i="17"/>
  <c r="R64" i="16"/>
  <c r="R125" i="16"/>
  <c r="R62" i="17"/>
  <c r="R77" i="16"/>
  <c r="R93" i="16"/>
  <c r="R114" i="13"/>
  <c r="R34" i="17"/>
  <c r="R82" i="14"/>
  <c r="R123" i="14"/>
  <c r="R47" i="17"/>
  <c r="R48" i="17"/>
  <c r="R96" i="13"/>
  <c r="R112" i="12"/>
  <c r="R52" i="14"/>
  <c r="R111" i="12"/>
  <c r="R107" i="12"/>
  <c r="R46" i="13"/>
  <c r="R36" i="13"/>
  <c r="R62" i="12"/>
  <c r="U122" i="16"/>
  <c r="AT122" i="16" s="1"/>
  <c r="BA122" i="16" s="1"/>
  <c r="R33" i="10"/>
  <c r="R28" i="10"/>
  <c r="R45" i="12"/>
  <c r="R94" i="12"/>
  <c r="O122" i="12"/>
  <c r="R125" i="10"/>
  <c r="R68" i="10"/>
  <c r="R37" i="11"/>
  <c r="R99" i="8"/>
  <c r="R126" i="9"/>
  <c r="R97" i="8"/>
  <c r="R46" i="11"/>
  <c r="R116" i="11"/>
  <c r="R93" i="9"/>
  <c r="R53" i="9"/>
  <c r="R37" i="9"/>
  <c r="R127" i="7"/>
  <c r="R113" i="7"/>
  <c r="R143" i="5"/>
  <c r="U26" i="8"/>
  <c r="AQ26" i="8" s="1"/>
  <c r="AU26" i="8" s="1"/>
  <c r="AX105" i="5"/>
  <c r="R115" i="5"/>
  <c r="R63" i="5"/>
  <c r="R89" i="7"/>
  <c r="O89" i="7"/>
  <c r="P89" i="7" s="1"/>
  <c r="Q89" i="7" s="1"/>
  <c r="R93" i="7"/>
  <c r="R109" i="2"/>
  <c r="R147" i="30"/>
  <c r="R60" i="31"/>
  <c r="R143" i="18"/>
  <c r="R29" i="19"/>
  <c r="R115" i="18"/>
  <c r="R79" i="14"/>
  <c r="R93" i="14"/>
  <c r="R77" i="10"/>
  <c r="R45" i="11"/>
  <c r="R97" i="9"/>
  <c r="R64" i="27"/>
  <c r="R60" i="27"/>
  <c r="R62" i="27"/>
  <c r="R97" i="26"/>
  <c r="R45" i="27"/>
  <c r="R127" i="26"/>
  <c r="O60" i="26"/>
  <c r="R60" i="26"/>
  <c r="R62" i="26"/>
  <c r="R79" i="26"/>
  <c r="R123" i="25"/>
  <c r="R95" i="25"/>
  <c r="R131" i="24"/>
  <c r="R36" i="24"/>
  <c r="R82" i="24"/>
  <c r="R28" i="24"/>
  <c r="R35" i="24"/>
  <c r="R73" i="24"/>
  <c r="O73" i="24"/>
  <c r="R81" i="23"/>
  <c r="S105" i="24"/>
  <c r="U105" i="24" s="1"/>
  <c r="AT105" i="24" s="1"/>
  <c r="AX105" i="24" s="1"/>
  <c r="R50" i="24"/>
  <c r="R107" i="23"/>
  <c r="R66" i="24"/>
  <c r="R109" i="23"/>
  <c r="R50" i="23"/>
  <c r="O74" i="23"/>
  <c r="R144" i="23"/>
  <c r="R31" i="23"/>
  <c r="R107" i="22"/>
  <c r="O107" i="22"/>
  <c r="P107" i="22" s="1"/>
  <c r="Q107" i="22" s="1"/>
  <c r="R63" i="22"/>
  <c r="R35" i="22"/>
  <c r="R61" i="22"/>
  <c r="R65" i="21"/>
  <c r="R44" i="21"/>
  <c r="R132" i="22"/>
  <c r="R83" i="21"/>
  <c r="R98" i="20"/>
  <c r="R93" i="21"/>
  <c r="R77" i="31"/>
  <c r="R141" i="31"/>
  <c r="R84" i="31"/>
  <c r="R36" i="31"/>
  <c r="O136" i="19"/>
  <c r="R136" i="19"/>
  <c r="R48" i="31"/>
  <c r="R139" i="19"/>
  <c r="R81" i="19"/>
  <c r="R111" i="19"/>
  <c r="U26" i="21"/>
  <c r="AQ26" i="21" s="1"/>
  <c r="R147" i="18"/>
  <c r="R48" i="18"/>
  <c r="R65" i="19"/>
  <c r="R34" i="18"/>
  <c r="R34" i="19"/>
  <c r="R60" i="18"/>
  <c r="R37" i="19"/>
  <c r="R32" i="18"/>
  <c r="R28" i="18"/>
  <c r="O28" i="18"/>
  <c r="R131" i="17"/>
  <c r="O106" i="18"/>
  <c r="P106" i="18" s="1"/>
  <c r="Q106" i="18" s="1"/>
  <c r="R106" i="18"/>
  <c r="U136" i="17"/>
  <c r="AT136" i="17" s="1"/>
  <c r="AX136" i="17" s="1"/>
  <c r="R91" i="18"/>
  <c r="R97" i="18"/>
  <c r="R65" i="16"/>
  <c r="AU42" i="17"/>
  <c r="AX136" i="14"/>
  <c r="R32" i="14"/>
  <c r="O121" i="14"/>
  <c r="P121" i="14" s="1"/>
  <c r="Q121" i="14" s="1"/>
  <c r="S121" i="14" s="1"/>
  <c r="U121" i="14" s="1"/>
  <c r="AT121" i="14" s="1"/>
  <c r="BA121" i="14" s="1"/>
  <c r="R121" i="14"/>
  <c r="R90" i="14"/>
  <c r="R52" i="17"/>
  <c r="R114" i="14"/>
  <c r="R141" i="12"/>
  <c r="O43" i="14"/>
  <c r="P43" i="14" s="1"/>
  <c r="Q43" i="14" s="1"/>
  <c r="R43" i="14"/>
  <c r="R43" i="13"/>
  <c r="O43" i="13"/>
  <c r="P43" i="13" s="1"/>
  <c r="Q43" i="13" s="1"/>
  <c r="S43" i="13" s="1"/>
  <c r="U43" i="13" s="1"/>
  <c r="AQ43" i="13" s="1"/>
  <c r="AU43" i="13" s="1"/>
  <c r="R83" i="12"/>
  <c r="S121" i="16"/>
  <c r="U121" i="16" s="1"/>
  <c r="AT121" i="16" s="1"/>
  <c r="BA121" i="16" s="1"/>
  <c r="O137" i="10"/>
  <c r="P137" i="10" s="1"/>
  <c r="Q137" i="10" s="1"/>
  <c r="S137" i="10" s="1"/>
  <c r="U137" i="10" s="1"/>
  <c r="AT137" i="10" s="1"/>
  <c r="AX137" i="10" s="1"/>
  <c r="R137" i="10"/>
  <c r="O43" i="12"/>
  <c r="P43" i="12" s="1"/>
  <c r="Q43" i="12" s="1"/>
  <c r="S43" i="12" s="1"/>
  <c r="U43" i="12" s="1"/>
  <c r="AQ43" i="12" s="1"/>
  <c r="R43" i="12"/>
  <c r="R98" i="10"/>
  <c r="R89" i="12"/>
  <c r="O89" i="12"/>
  <c r="P89" i="12" s="1"/>
  <c r="Q89" i="12" s="1"/>
  <c r="S89" i="12" s="1"/>
  <c r="U89" i="12" s="1"/>
  <c r="AJ89" i="12" s="1"/>
  <c r="AN89" i="12" s="1"/>
  <c r="R52" i="12"/>
  <c r="R144" i="11"/>
  <c r="R31" i="11"/>
  <c r="P73" i="10"/>
  <c r="Q73" i="10" s="1"/>
  <c r="S73" i="10" s="1"/>
  <c r="U73" i="10" s="1"/>
  <c r="AQ73" i="10" s="1"/>
  <c r="O74" i="10"/>
  <c r="R95" i="11"/>
  <c r="R58" i="10"/>
  <c r="O58" i="10"/>
  <c r="P58" i="10" s="1"/>
  <c r="Q58" i="10" s="1"/>
  <c r="S58" i="10" s="1"/>
  <c r="U58" i="10" s="1"/>
  <c r="AQ58" i="10" s="1"/>
  <c r="AU58" i="10" s="1"/>
  <c r="R93" i="8"/>
  <c r="R124" i="9"/>
  <c r="R98" i="8"/>
  <c r="R90" i="8"/>
  <c r="O90" i="8"/>
  <c r="P90" i="8" s="1"/>
  <c r="Q90" i="8" s="1"/>
  <c r="S90" i="8" s="1"/>
  <c r="U90" i="8" s="1"/>
  <c r="AJ90" i="8" s="1"/>
  <c r="AN90" i="8" s="1"/>
  <c r="R49" i="11"/>
  <c r="R100" i="9"/>
  <c r="R50" i="9"/>
  <c r="R63" i="8"/>
  <c r="R59" i="7"/>
  <c r="O59" i="7"/>
  <c r="P59" i="7" s="1"/>
  <c r="Q59" i="7" s="1"/>
  <c r="S59" i="7" s="1"/>
  <c r="U59" i="7" s="1"/>
  <c r="AQ59" i="7" s="1"/>
  <c r="P74" i="9"/>
  <c r="Q74" i="9" s="1"/>
  <c r="S74" i="9" s="1"/>
  <c r="U74" i="9" s="1"/>
  <c r="AQ74" i="9" s="1"/>
  <c r="AU74" i="9" s="1"/>
  <c r="O75" i="9"/>
  <c r="R136" i="6"/>
  <c r="O136" i="6"/>
  <c r="P136" i="6" s="1"/>
  <c r="Q136" i="6" s="1"/>
  <c r="R75" i="6"/>
  <c r="R124" i="5"/>
  <c r="R42" i="5"/>
  <c r="O42" i="5"/>
  <c r="P42" i="5" s="1"/>
  <c r="Q42" i="5" s="1"/>
  <c r="S42" i="5" s="1"/>
  <c r="U42" i="5" s="1"/>
  <c r="AQ42" i="5" s="1"/>
  <c r="AU42" i="5" s="1"/>
  <c r="R96" i="3"/>
  <c r="R114" i="3"/>
  <c r="P59" i="3"/>
  <c r="Q59" i="3" s="1"/>
  <c r="S59" i="3" s="1"/>
  <c r="U59" i="3" s="1"/>
  <c r="AQ59" i="3" s="1"/>
  <c r="AU59" i="3" s="1"/>
  <c r="R108" i="26"/>
  <c r="R89" i="24"/>
  <c r="O89" i="24"/>
  <c r="P89" i="24" s="1"/>
  <c r="Q89" i="24" s="1"/>
  <c r="S89" i="24" s="1"/>
  <c r="U89" i="24" s="1"/>
  <c r="AJ89" i="24" s="1"/>
  <c r="AN89" i="24" s="1"/>
  <c r="R106" i="27"/>
  <c r="O106" i="27"/>
  <c r="P106" i="27" s="1"/>
  <c r="Q106" i="27" s="1"/>
  <c r="S106" i="27" s="1"/>
  <c r="U106" i="27" s="1"/>
  <c r="AT106" i="27" s="1"/>
  <c r="AX106" i="27" s="1"/>
  <c r="R80" i="27"/>
  <c r="R142" i="26"/>
  <c r="R48" i="27"/>
  <c r="R78" i="26"/>
  <c r="R132" i="26"/>
  <c r="R113" i="26"/>
  <c r="R113" i="25"/>
  <c r="R128" i="25"/>
  <c r="R52" i="25"/>
  <c r="R92" i="24"/>
  <c r="R99" i="24"/>
  <c r="R110" i="24"/>
  <c r="R113" i="24"/>
  <c r="R142" i="24"/>
  <c r="R79" i="24"/>
  <c r="R127" i="23"/>
  <c r="R132" i="23"/>
  <c r="R53" i="24"/>
  <c r="R79" i="23"/>
  <c r="R63" i="24"/>
  <c r="R96" i="23"/>
  <c r="R53" i="23"/>
  <c r="R141" i="23"/>
  <c r="R46" i="23"/>
  <c r="R34" i="22"/>
  <c r="R53" i="21"/>
  <c r="R141" i="21"/>
  <c r="R121" i="22"/>
  <c r="O121" i="22"/>
  <c r="P121" i="22" s="1"/>
  <c r="Q121" i="22" s="1"/>
  <c r="S121" i="22" s="1"/>
  <c r="U121" i="22" s="1"/>
  <c r="AT121" i="22" s="1"/>
  <c r="AX121" i="22" s="1"/>
  <c r="O122" i="22"/>
  <c r="P122" i="22" s="1"/>
  <c r="Q122" i="22" s="1"/>
  <c r="R122" i="22"/>
  <c r="R32" i="21"/>
  <c r="R99" i="20"/>
  <c r="R83" i="20"/>
  <c r="R100" i="21"/>
  <c r="R74" i="20"/>
  <c r="O89" i="31"/>
  <c r="P89" i="31" s="1"/>
  <c r="Q89" i="31" s="1"/>
  <c r="R89" i="31"/>
  <c r="O105" i="20"/>
  <c r="R105" i="20"/>
  <c r="R125" i="31"/>
  <c r="R60" i="20"/>
  <c r="O73" i="31"/>
  <c r="R73" i="31"/>
  <c r="R28" i="31"/>
  <c r="R121" i="31"/>
  <c r="O121" i="31"/>
  <c r="P121" i="31" s="1"/>
  <c r="Q121" i="31" s="1"/>
  <c r="S121" i="31" s="1"/>
  <c r="U121" i="31" s="1"/>
  <c r="AT121" i="31" s="1"/>
  <c r="AX121" i="31" s="1"/>
  <c r="R45" i="31"/>
  <c r="R84" i="19"/>
  <c r="R126" i="19"/>
  <c r="R79" i="18"/>
  <c r="R69" i="18"/>
  <c r="R45" i="18"/>
  <c r="R27" i="19"/>
  <c r="R47" i="18"/>
  <c r="R60" i="19"/>
  <c r="R63" i="18"/>
  <c r="R113" i="17"/>
  <c r="U27" i="18"/>
  <c r="AQ27" i="18" s="1"/>
  <c r="AU27" i="18" s="1"/>
  <c r="R100" i="18"/>
  <c r="R116" i="16"/>
  <c r="R63" i="17"/>
  <c r="AN89" i="16"/>
  <c r="R92" i="16"/>
  <c r="R110" i="14"/>
  <c r="O121" i="13"/>
  <c r="P121" i="13" s="1"/>
  <c r="Q121" i="13" s="1"/>
  <c r="R121" i="13"/>
  <c r="R106" i="13"/>
  <c r="O106" i="13"/>
  <c r="R27" i="17"/>
  <c r="O27" i="17"/>
  <c r="P27" i="17" s="1"/>
  <c r="Q27" i="17" s="1"/>
  <c r="R78" i="14"/>
  <c r="R131" i="14"/>
  <c r="R77" i="14"/>
  <c r="R132" i="14"/>
  <c r="R44" i="17"/>
  <c r="R51" i="17"/>
  <c r="R81" i="12"/>
  <c r="R132" i="12"/>
  <c r="R46" i="14"/>
  <c r="R80" i="12"/>
  <c r="R32" i="13"/>
  <c r="R34" i="13"/>
  <c r="R29" i="10"/>
  <c r="R90" i="12"/>
  <c r="R47" i="10"/>
  <c r="R46" i="12"/>
  <c r="R94" i="10"/>
  <c r="R47" i="13"/>
  <c r="R131" i="10"/>
  <c r="R65" i="10"/>
  <c r="R67" i="12"/>
  <c r="O91" i="10"/>
  <c r="AX105" i="9"/>
  <c r="R48" i="9"/>
  <c r="R125" i="8"/>
  <c r="R94" i="8"/>
  <c r="P121" i="5"/>
  <c r="Q121" i="5" s="1"/>
  <c r="S121" i="5" s="1"/>
  <c r="U121" i="5" s="1"/>
  <c r="AT121" i="5" s="1"/>
  <c r="AX121" i="5" s="1"/>
  <c r="R51" i="5"/>
  <c r="P42" i="1"/>
  <c r="Q42" i="1" s="1"/>
  <c r="S42" i="1" s="1"/>
  <c r="U42" i="1" s="1"/>
  <c r="AQ42" i="1" s="1"/>
  <c r="AU42" i="1" s="1"/>
  <c r="O43" i="1"/>
  <c r="P43" i="1" s="1"/>
  <c r="Q43" i="1" s="1"/>
  <c r="S43" i="1" s="1"/>
  <c r="U43" i="1" s="1"/>
  <c r="AQ43" i="1" s="1"/>
  <c r="R142" i="15"/>
  <c r="R128" i="27"/>
  <c r="R99" i="26"/>
  <c r="R68" i="22"/>
  <c r="R61" i="16"/>
  <c r="R26" i="16"/>
  <c r="O26" i="16"/>
  <c r="P26" i="16" s="1"/>
  <c r="Q26" i="16" s="1"/>
  <c r="R138" i="11"/>
  <c r="R108" i="8"/>
  <c r="R61" i="27"/>
  <c r="R82" i="27"/>
  <c r="R146" i="27"/>
  <c r="O90" i="26"/>
  <c r="R90" i="26"/>
  <c r="R44" i="27"/>
  <c r="R122" i="26"/>
  <c r="R93" i="27"/>
  <c r="R112" i="25"/>
  <c r="R80" i="25"/>
  <c r="R32" i="24"/>
  <c r="R126" i="23"/>
  <c r="R131" i="23"/>
  <c r="R31" i="24"/>
  <c r="R80" i="23"/>
  <c r="AU42" i="24"/>
  <c r="R69" i="23"/>
  <c r="R89" i="23"/>
  <c r="O89" i="23"/>
  <c r="P89" i="23" s="1"/>
  <c r="Q89" i="23" s="1"/>
  <c r="S89" i="23" s="1"/>
  <c r="U89" i="23" s="1"/>
  <c r="AJ89" i="23" s="1"/>
  <c r="AN89" i="23" s="1"/>
  <c r="R49" i="23"/>
  <c r="R143" i="22"/>
  <c r="R111" i="22"/>
  <c r="R31" i="22"/>
  <c r="R45" i="21"/>
  <c r="R130" i="21"/>
  <c r="R50" i="21"/>
  <c r="R79" i="21"/>
  <c r="R116" i="20"/>
  <c r="R63" i="20"/>
  <c r="R37" i="21"/>
  <c r="R47" i="20"/>
  <c r="R37" i="31"/>
  <c r="R127" i="31"/>
  <c r="R33" i="31"/>
  <c r="R32" i="31"/>
  <c r="R91" i="19"/>
  <c r="R35" i="18"/>
  <c r="R48" i="19"/>
  <c r="R146" i="17"/>
  <c r="R146" i="18"/>
  <c r="R44" i="18"/>
  <c r="R47" i="19"/>
  <c r="R53" i="18"/>
  <c r="R59" i="18"/>
  <c r="O59" i="18"/>
  <c r="P59" i="18" s="1"/>
  <c r="Q59" i="18" s="1"/>
  <c r="R140" i="17"/>
  <c r="R113" i="18"/>
  <c r="R95" i="17"/>
  <c r="R108" i="17"/>
  <c r="R110" i="18"/>
  <c r="R122" i="17"/>
  <c r="O122" i="17"/>
  <c r="R77" i="18"/>
  <c r="R99" i="18"/>
  <c r="R48" i="16"/>
  <c r="R89" i="16"/>
  <c r="O89" i="16"/>
  <c r="P89" i="16" s="1"/>
  <c r="Q89" i="16" s="1"/>
  <c r="S89" i="16" s="1"/>
  <c r="U89" i="16" s="1"/>
  <c r="AJ89" i="16" s="1"/>
  <c r="R145" i="16"/>
  <c r="R84" i="16"/>
  <c r="R30" i="17"/>
  <c r="R144" i="13"/>
  <c r="R61" i="14"/>
  <c r="R126" i="14"/>
  <c r="R34" i="14"/>
  <c r="R46" i="17"/>
  <c r="AU43" i="17"/>
  <c r="R90" i="13"/>
  <c r="O90" i="13"/>
  <c r="P90" i="13" s="1"/>
  <c r="Q90" i="13" s="1"/>
  <c r="S90" i="13" s="1"/>
  <c r="U90" i="13" s="1"/>
  <c r="AJ90" i="13" s="1"/>
  <c r="AN90" i="13" s="1"/>
  <c r="R49" i="14"/>
  <c r="R79" i="12"/>
  <c r="O60" i="12"/>
  <c r="P60" i="12" s="1"/>
  <c r="Q60" i="12" s="1"/>
  <c r="S60" i="12" s="1"/>
  <c r="U60" i="12" s="1"/>
  <c r="AQ60" i="12" s="1"/>
  <c r="AU60" i="12" s="1"/>
  <c r="R60" i="12"/>
  <c r="R96" i="12"/>
  <c r="R44" i="10"/>
  <c r="O44" i="10"/>
  <c r="P44" i="10" s="1"/>
  <c r="Q44" i="10" s="1"/>
  <c r="S44" i="10" s="1"/>
  <c r="U44" i="10" s="1"/>
  <c r="AQ44" i="10" s="1"/>
  <c r="AU44" i="10" s="1"/>
  <c r="R69" i="12"/>
  <c r="R49" i="12"/>
  <c r="R121" i="10"/>
  <c r="O121" i="10"/>
  <c r="P121" i="10" s="1"/>
  <c r="Q121" i="10" s="1"/>
  <c r="R65" i="12"/>
  <c r="R132" i="11"/>
  <c r="AU74" i="11"/>
  <c r="R142" i="11"/>
  <c r="O137" i="9"/>
  <c r="R137" i="9"/>
  <c r="R99" i="11"/>
  <c r="R132" i="9"/>
  <c r="R129" i="9"/>
  <c r="R83" i="8"/>
  <c r="R65" i="8"/>
  <c r="R45" i="9"/>
  <c r="R95" i="9"/>
  <c r="R26" i="9"/>
  <c r="O26" i="9"/>
  <c r="P26" i="9" s="1"/>
  <c r="Q26" i="9" s="1"/>
  <c r="S26" i="9" s="1"/>
  <c r="U26" i="9" s="1"/>
  <c r="AQ26" i="9" s="1"/>
  <c r="AU26" i="9" s="1"/>
  <c r="R60" i="7"/>
  <c r="O60" i="7"/>
  <c r="P60" i="7" s="1"/>
  <c r="Q60" i="7" s="1"/>
  <c r="R144" i="8"/>
  <c r="R95" i="4"/>
  <c r="R37" i="2"/>
  <c r="R46" i="33"/>
  <c r="R67" i="15"/>
  <c r="R132" i="29"/>
  <c r="AU26" i="7"/>
  <c r="AX136" i="2"/>
  <c r="R141" i="25"/>
  <c r="R61" i="25"/>
  <c r="O89" i="21"/>
  <c r="P89" i="21" s="1"/>
  <c r="Q89" i="21" s="1"/>
  <c r="S89" i="21" s="1"/>
  <c r="U89" i="21" s="1"/>
  <c r="AJ89" i="21" s="1"/>
  <c r="AN89" i="21" s="1"/>
  <c r="R89" i="21"/>
  <c r="R138" i="31"/>
  <c r="R47" i="12"/>
  <c r="R35" i="27"/>
  <c r="O42" i="27"/>
  <c r="R42" i="27"/>
  <c r="R30" i="27"/>
  <c r="R100" i="27"/>
  <c r="O106" i="26"/>
  <c r="P106" i="26" s="1"/>
  <c r="Q106" i="26" s="1"/>
  <c r="R106" i="26"/>
  <c r="R33" i="26"/>
  <c r="R121" i="25"/>
  <c r="O121" i="25"/>
  <c r="R109" i="25"/>
  <c r="R74" i="25"/>
  <c r="R94" i="25"/>
  <c r="R107" i="25"/>
  <c r="O107" i="25"/>
  <c r="P107" i="25" s="1"/>
  <c r="Q107" i="25" s="1"/>
  <c r="S107" i="25" s="1"/>
  <c r="U107" i="25" s="1"/>
  <c r="AT107" i="25" s="1"/>
  <c r="AX107" i="25" s="1"/>
  <c r="R100" i="24"/>
  <c r="R106" i="24"/>
  <c r="O106" i="24"/>
  <c r="P106" i="24" s="1"/>
  <c r="Q106" i="24" s="1"/>
  <c r="S106" i="24" s="1"/>
  <c r="U106" i="24" s="1"/>
  <c r="AT106" i="24" s="1"/>
  <c r="R83" i="24"/>
  <c r="R122" i="23"/>
  <c r="R116" i="23"/>
  <c r="R67" i="24"/>
  <c r="U58" i="23"/>
  <c r="AQ58" i="23" s="1"/>
  <c r="AU58" i="23" s="1"/>
  <c r="R145" i="23"/>
  <c r="R95" i="23"/>
  <c r="R42" i="23"/>
  <c r="O42" i="23"/>
  <c r="P42" i="23" s="1"/>
  <c r="Q42" i="23" s="1"/>
  <c r="S42" i="23" s="1"/>
  <c r="U42" i="23" s="1"/>
  <c r="AQ42" i="23" s="1"/>
  <c r="AU42" i="23" s="1"/>
  <c r="R96" i="22"/>
  <c r="R28" i="22"/>
  <c r="O74" i="21"/>
  <c r="R74" i="21"/>
  <c r="R142" i="21"/>
  <c r="R145" i="21"/>
  <c r="R126" i="22"/>
  <c r="R127" i="22"/>
  <c r="R36" i="21"/>
  <c r="R79" i="20"/>
  <c r="R121" i="20"/>
  <c r="O121" i="20"/>
  <c r="P121" i="20" s="1"/>
  <c r="Q121" i="20" s="1"/>
  <c r="R123" i="20"/>
  <c r="R28" i="21"/>
  <c r="O28" i="21"/>
  <c r="P28" i="21" s="1"/>
  <c r="Q28" i="21" s="1"/>
  <c r="R140" i="20"/>
  <c r="R116" i="31"/>
  <c r="R44" i="20"/>
  <c r="R81" i="31"/>
  <c r="O26" i="31"/>
  <c r="R26" i="31"/>
  <c r="R132" i="31"/>
  <c r="R140" i="19"/>
  <c r="O90" i="20"/>
  <c r="U137" i="20"/>
  <c r="AT137" i="20" s="1"/>
  <c r="AX137" i="20" s="1"/>
  <c r="R147" i="31"/>
  <c r="R35" i="31"/>
  <c r="R48" i="20"/>
  <c r="R114" i="19"/>
  <c r="O45" i="19"/>
  <c r="R45" i="19"/>
  <c r="R61" i="18"/>
  <c r="R30" i="18"/>
  <c r="R44" i="19"/>
  <c r="O44" i="19"/>
  <c r="P44" i="19" s="1"/>
  <c r="Q44" i="19" s="1"/>
  <c r="S44" i="19" s="1"/>
  <c r="U44" i="19" s="1"/>
  <c r="AQ44" i="19" s="1"/>
  <c r="AU44" i="19" s="1"/>
  <c r="R50" i="18"/>
  <c r="R26" i="19"/>
  <c r="O26" i="19"/>
  <c r="P26" i="19" s="1"/>
  <c r="Q26" i="19" s="1"/>
  <c r="S26" i="19" s="1"/>
  <c r="U26" i="19" s="1"/>
  <c r="AQ26" i="19" s="1"/>
  <c r="AU26" i="19" s="1"/>
  <c r="R144" i="17"/>
  <c r="AU73" i="17"/>
  <c r="R92" i="18"/>
  <c r="R98" i="18"/>
  <c r="R45" i="16"/>
  <c r="R138" i="14"/>
  <c r="O138" i="14"/>
  <c r="P138" i="14" s="1"/>
  <c r="Q138" i="14" s="1"/>
  <c r="S138" i="14" s="1"/>
  <c r="U138" i="14" s="1"/>
  <c r="AT138" i="14" s="1"/>
  <c r="AX138" i="14" s="1"/>
  <c r="R67" i="17"/>
  <c r="U59" i="16"/>
  <c r="AQ59" i="16" s="1"/>
  <c r="AU59" i="16" s="1"/>
  <c r="R31" i="17"/>
  <c r="R65" i="14"/>
  <c r="R129" i="14"/>
  <c r="R43" i="17"/>
  <c r="O43" i="17"/>
  <c r="P43" i="17" s="1"/>
  <c r="Q43" i="17" s="1"/>
  <c r="S43" i="17" s="1"/>
  <c r="U43" i="17" s="1"/>
  <c r="AQ43" i="17" s="1"/>
  <c r="R50" i="17"/>
  <c r="R97" i="13"/>
  <c r="R59" i="12"/>
  <c r="O59" i="12"/>
  <c r="P59" i="12" s="1"/>
  <c r="Q59" i="12" s="1"/>
  <c r="R80" i="13"/>
  <c r="R28" i="13"/>
  <c r="O28" i="13"/>
  <c r="AU43" i="12"/>
  <c r="R62" i="13"/>
  <c r="R96" i="14"/>
  <c r="R146" i="12"/>
  <c r="R107" i="10"/>
  <c r="U73" i="13"/>
  <c r="AQ73" i="13" s="1"/>
  <c r="AU73" i="13" s="1"/>
  <c r="R30" i="10"/>
  <c r="R141" i="11"/>
  <c r="R63" i="12"/>
  <c r="O75" i="11"/>
  <c r="R75" i="11"/>
  <c r="AU27" i="12"/>
  <c r="R109" i="11"/>
  <c r="U89" i="10"/>
  <c r="AJ89" i="10" s="1"/>
  <c r="AN89" i="10" s="1"/>
  <c r="R67" i="11"/>
  <c r="R115" i="9"/>
  <c r="R113" i="11"/>
  <c r="R49" i="9"/>
  <c r="R66" i="8"/>
  <c r="R122" i="9"/>
  <c r="O122" i="9"/>
  <c r="P122" i="9" s="1"/>
  <c r="Q122" i="9" s="1"/>
  <c r="O91" i="8"/>
  <c r="R91" i="8"/>
  <c r="AU43" i="9"/>
  <c r="R109" i="8"/>
  <c r="R116" i="8"/>
  <c r="R80" i="9"/>
  <c r="R44" i="7"/>
  <c r="AX105" i="7"/>
  <c r="R137" i="6"/>
  <c r="O137" i="6"/>
  <c r="P137" i="6" s="1"/>
  <c r="Q137" i="6" s="1"/>
  <c r="S137" i="6" s="1"/>
  <c r="U137" i="6" s="1"/>
  <c r="AT137" i="6" s="1"/>
  <c r="AX137" i="6" s="1"/>
  <c r="R105" i="5"/>
  <c r="O105" i="5"/>
  <c r="P105" i="5" s="1"/>
  <c r="Q105" i="5" s="1"/>
  <c r="S105" i="5" s="1"/>
  <c r="U105" i="5" s="1"/>
  <c r="AT105" i="5" s="1"/>
  <c r="P136" i="2"/>
  <c r="Q136" i="2" s="1"/>
  <c r="S136" i="2" s="1"/>
  <c r="U136" i="2" s="1"/>
  <c r="AT136" i="2" s="1"/>
  <c r="R95" i="6"/>
  <c r="R63" i="1"/>
  <c r="R58" i="15"/>
  <c r="O58" i="15"/>
  <c r="P58" i="15" s="1"/>
  <c r="Q58" i="15" s="1"/>
  <c r="S58" i="15" s="1"/>
  <c r="U58" i="15" s="1"/>
  <c r="AQ58" i="15" s="1"/>
  <c r="AU58" i="15" s="1"/>
  <c r="R31" i="6"/>
  <c r="R110" i="1"/>
  <c r="R77" i="26"/>
  <c r="R90" i="23"/>
  <c r="O90" i="23"/>
  <c r="P90" i="23" s="1"/>
  <c r="Q90" i="23" s="1"/>
  <c r="R48" i="22"/>
  <c r="R99" i="31"/>
  <c r="R31" i="20"/>
  <c r="R73" i="18"/>
  <c r="O73" i="18"/>
  <c r="P73" i="18" s="1"/>
  <c r="Q73" i="18" s="1"/>
  <c r="S73" i="18" s="1"/>
  <c r="U73" i="18" s="1"/>
  <c r="AQ73" i="18" s="1"/>
  <c r="AU73" i="18" s="1"/>
  <c r="R116" i="17"/>
  <c r="R68" i="12"/>
  <c r="R59" i="10"/>
  <c r="AX121" i="3"/>
  <c r="R65" i="27"/>
  <c r="R78" i="27"/>
  <c r="R142" i="27"/>
  <c r="R81" i="27"/>
  <c r="R59" i="27"/>
  <c r="O59" i="27"/>
  <c r="P59" i="27" s="1"/>
  <c r="Q59" i="27" s="1"/>
  <c r="R98" i="27"/>
  <c r="R125" i="26"/>
  <c r="R52" i="27"/>
  <c r="R47" i="26"/>
  <c r="P136" i="26"/>
  <c r="Q136" i="26" s="1"/>
  <c r="S136" i="26" s="1"/>
  <c r="U136" i="26" s="1"/>
  <c r="AT136" i="26" s="1"/>
  <c r="AX136" i="26" s="1"/>
  <c r="R96" i="25"/>
  <c r="R68" i="25"/>
  <c r="R29" i="25"/>
  <c r="R98" i="24"/>
  <c r="R96" i="24"/>
  <c r="R109" i="24"/>
  <c r="R121" i="23"/>
  <c r="O121" i="23"/>
  <c r="P121" i="23" s="1"/>
  <c r="Q121" i="23" s="1"/>
  <c r="S121" i="23" s="1"/>
  <c r="U121" i="23" s="1"/>
  <c r="AT121" i="23" s="1"/>
  <c r="BA121" i="23" s="1"/>
  <c r="R100" i="23"/>
  <c r="R45" i="24"/>
  <c r="R62" i="23"/>
  <c r="R115" i="22"/>
  <c r="R68" i="21"/>
  <c r="R115" i="21"/>
  <c r="R147" i="20"/>
  <c r="R29" i="21"/>
  <c r="R94" i="21"/>
  <c r="R109" i="20"/>
  <c r="R67" i="20"/>
  <c r="R53" i="20"/>
  <c r="R122" i="31"/>
  <c r="O122" i="31"/>
  <c r="P122" i="31" s="1"/>
  <c r="Q122" i="31" s="1"/>
  <c r="S122" i="31" s="1"/>
  <c r="U122" i="31" s="1"/>
  <c r="AT122" i="31" s="1"/>
  <c r="BA122" i="31" s="1"/>
  <c r="R129" i="31"/>
  <c r="R45" i="20"/>
  <c r="U27" i="20"/>
  <c r="AQ27" i="20" s="1"/>
  <c r="AU27" i="20" s="1"/>
  <c r="R131" i="19"/>
  <c r="R80" i="19"/>
  <c r="R147" i="17"/>
  <c r="R31" i="18"/>
  <c r="R35" i="19"/>
  <c r="R51" i="18"/>
  <c r="R142" i="17"/>
  <c r="R142" i="18"/>
  <c r="R49" i="18"/>
  <c r="R66" i="19"/>
  <c r="R96" i="18"/>
  <c r="R78" i="17"/>
  <c r="R107" i="18"/>
  <c r="R114" i="18"/>
  <c r="U73" i="19"/>
  <c r="AQ73" i="19" s="1"/>
  <c r="AU73" i="19" s="1"/>
  <c r="R75" i="18"/>
  <c r="O75" i="18"/>
  <c r="P75" i="18" s="1"/>
  <c r="Q75" i="18" s="1"/>
  <c r="S75" i="18" s="1"/>
  <c r="U75" i="18" s="1"/>
  <c r="AQ75" i="18" s="1"/>
  <c r="AU75" i="18" s="1"/>
  <c r="R28" i="16"/>
  <c r="R27" i="16"/>
  <c r="R66" i="17"/>
  <c r="R141" i="16"/>
  <c r="R76" i="16"/>
  <c r="R98" i="14"/>
  <c r="R146" i="13"/>
  <c r="R37" i="14"/>
  <c r="R29" i="14"/>
  <c r="R37" i="13"/>
  <c r="R76" i="12"/>
  <c r="AX121" i="12"/>
  <c r="AU73" i="10"/>
  <c r="R28" i="12"/>
  <c r="O28" i="12"/>
  <c r="R83" i="10"/>
  <c r="R98" i="12"/>
  <c r="R147" i="10"/>
  <c r="R126" i="10"/>
  <c r="R109" i="14"/>
  <c r="R62" i="10"/>
  <c r="R115" i="11"/>
  <c r="R46" i="9"/>
  <c r="R94" i="9"/>
  <c r="R79" i="8"/>
  <c r="S42" i="12"/>
  <c r="U42" i="12" s="1"/>
  <c r="AQ42" i="12" s="1"/>
  <c r="AU42" i="12" s="1"/>
  <c r="R35" i="9"/>
  <c r="R96" i="9"/>
  <c r="R83" i="7"/>
  <c r="R62" i="9"/>
  <c r="AX136" i="5"/>
  <c r="R43" i="8"/>
  <c r="O43" i="8"/>
  <c r="P43" i="8" s="1"/>
  <c r="Q43" i="8" s="1"/>
  <c r="S43" i="8" s="1"/>
  <c r="U43" i="8" s="1"/>
  <c r="AQ43" i="8" s="1"/>
  <c r="AU43" i="8" s="1"/>
  <c r="R110" i="4"/>
  <c r="R126" i="2"/>
  <c r="R125" i="1"/>
  <c r="R52" i="1"/>
  <c r="AU27" i="28"/>
  <c r="R52" i="28"/>
  <c r="R115" i="26"/>
  <c r="R46" i="26"/>
  <c r="R84" i="24"/>
  <c r="R132" i="21"/>
  <c r="R51" i="14"/>
  <c r="R140" i="12"/>
  <c r="R92" i="12"/>
  <c r="R130" i="11"/>
  <c r="R52" i="9"/>
  <c r="R139" i="27"/>
  <c r="R84" i="27"/>
  <c r="R31" i="27"/>
  <c r="R46" i="27"/>
  <c r="R94" i="27"/>
  <c r="R92" i="26"/>
  <c r="R129" i="26"/>
  <c r="R34" i="26"/>
  <c r="R44" i="26"/>
  <c r="R110" i="26"/>
  <c r="R28" i="26"/>
  <c r="R75" i="25"/>
  <c r="R45" i="25"/>
  <c r="O45" i="25"/>
  <c r="R47" i="25"/>
  <c r="R108" i="25"/>
  <c r="R59" i="25"/>
  <c r="O59" i="25"/>
  <c r="O121" i="26"/>
  <c r="P121" i="26" s="1"/>
  <c r="Q121" i="26" s="1"/>
  <c r="S121" i="26" s="1"/>
  <c r="U121" i="26" s="1"/>
  <c r="AT121" i="26" s="1"/>
  <c r="BA121" i="26" s="1"/>
  <c r="R121" i="26"/>
  <c r="R91" i="24"/>
  <c r="R97" i="24"/>
  <c r="AX106" i="24"/>
  <c r="S105" i="25"/>
  <c r="U105" i="25" s="1"/>
  <c r="AT105" i="25" s="1"/>
  <c r="AX105" i="25" s="1"/>
  <c r="R125" i="24"/>
  <c r="R27" i="24"/>
  <c r="O59" i="23"/>
  <c r="R59" i="23"/>
  <c r="R48" i="24"/>
  <c r="R60" i="24"/>
  <c r="R64" i="24"/>
  <c r="R142" i="23"/>
  <c r="O108" i="22"/>
  <c r="R108" i="22"/>
  <c r="R66" i="22"/>
  <c r="R123" i="21"/>
  <c r="O123" i="21"/>
  <c r="R113" i="21"/>
  <c r="AX121" i="21"/>
  <c r="R42" i="22"/>
  <c r="O42" i="22"/>
  <c r="P42" i="22" s="1"/>
  <c r="Q42" i="22" s="1"/>
  <c r="S42" i="22" s="1"/>
  <c r="U42" i="22" s="1"/>
  <c r="AQ42" i="22" s="1"/>
  <c r="AU42" i="22" s="1"/>
  <c r="R116" i="21"/>
  <c r="R146" i="21"/>
  <c r="R130" i="22"/>
  <c r="R66" i="21"/>
  <c r="R30" i="21"/>
  <c r="R77" i="20"/>
  <c r="R30" i="20"/>
  <c r="R53" i="31"/>
  <c r="R50" i="20"/>
  <c r="R145" i="19"/>
  <c r="R144" i="19"/>
  <c r="R62" i="20"/>
  <c r="R31" i="31"/>
  <c r="R110" i="19"/>
  <c r="O42" i="18"/>
  <c r="P42" i="18" s="1"/>
  <c r="Q42" i="18" s="1"/>
  <c r="S42" i="18" s="1"/>
  <c r="U42" i="18" s="1"/>
  <c r="AQ42" i="18" s="1"/>
  <c r="R42" i="18"/>
  <c r="R74" i="18"/>
  <c r="O74" i="18"/>
  <c r="P74" i="18" s="1"/>
  <c r="Q74" i="18" s="1"/>
  <c r="R30" i="19"/>
  <c r="R59" i="19"/>
  <c r="O59" i="19"/>
  <c r="P59" i="19" s="1"/>
  <c r="Q59" i="19" s="1"/>
  <c r="S59" i="19" s="1"/>
  <c r="U59" i="19" s="1"/>
  <c r="AQ59" i="19" s="1"/>
  <c r="AU59" i="19" s="1"/>
  <c r="R46" i="18"/>
  <c r="S121" i="19"/>
  <c r="U121" i="19" s="1"/>
  <c r="AT121" i="19" s="1"/>
  <c r="BA121" i="19" s="1"/>
  <c r="R77" i="17"/>
  <c r="R35" i="16"/>
  <c r="S26" i="18"/>
  <c r="U26" i="18" s="1"/>
  <c r="AQ26" i="18" s="1"/>
  <c r="AU26" i="18" s="1"/>
  <c r="R60" i="17"/>
  <c r="R37" i="16"/>
  <c r="R73" i="16"/>
  <c r="O73" i="16"/>
  <c r="R75" i="14"/>
  <c r="R35" i="17"/>
  <c r="R35" i="14"/>
  <c r="R122" i="14"/>
  <c r="R89" i="14"/>
  <c r="O89" i="14"/>
  <c r="P89" i="14" s="1"/>
  <c r="Q89" i="14" s="1"/>
  <c r="AX105" i="14"/>
  <c r="R49" i="17"/>
  <c r="R91" i="13"/>
  <c r="O91" i="13"/>
  <c r="P91" i="13" s="1"/>
  <c r="Q91" i="13" s="1"/>
  <c r="S91" i="13" s="1"/>
  <c r="U91" i="13" s="1"/>
  <c r="AJ91" i="13" s="1"/>
  <c r="AN91" i="13" s="1"/>
  <c r="R84" i="12"/>
  <c r="R59" i="13"/>
  <c r="O59" i="13"/>
  <c r="P59" i="13" s="1"/>
  <c r="Q59" i="13" s="1"/>
  <c r="S59" i="13" s="1"/>
  <c r="U59" i="13" s="1"/>
  <c r="AQ59" i="13" s="1"/>
  <c r="AU59" i="13" s="1"/>
  <c r="R144" i="12"/>
  <c r="R142" i="12"/>
  <c r="R145" i="10"/>
  <c r="R52" i="10"/>
  <c r="R91" i="12"/>
  <c r="R50" i="12"/>
  <c r="R108" i="10"/>
  <c r="R61" i="12"/>
  <c r="R145" i="11"/>
  <c r="O58" i="11"/>
  <c r="P58" i="11" s="1"/>
  <c r="Q58" i="11" s="1"/>
  <c r="R58" i="11"/>
  <c r="R139" i="9"/>
  <c r="R63" i="11"/>
  <c r="O43" i="9"/>
  <c r="P43" i="9" s="1"/>
  <c r="Q43" i="9" s="1"/>
  <c r="S43" i="9" s="1"/>
  <c r="U43" i="9" s="1"/>
  <c r="AQ43" i="9" s="1"/>
  <c r="R43" i="9"/>
  <c r="R127" i="9"/>
  <c r="R98" i="11"/>
  <c r="O75" i="8"/>
  <c r="R75" i="8"/>
  <c r="R61" i="8"/>
  <c r="R92" i="11"/>
  <c r="R81" i="8"/>
  <c r="R127" i="8"/>
  <c r="R67" i="7"/>
  <c r="R61" i="9"/>
  <c r="R124" i="7"/>
  <c r="R36" i="5"/>
  <c r="R77" i="3"/>
  <c r="R122" i="2"/>
  <c r="R130" i="1"/>
  <c r="R143" i="29"/>
  <c r="R132" i="7"/>
  <c r="R29" i="8"/>
  <c r="O29" i="8"/>
  <c r="R49" i="7"/>
  <c r="R137" i="8"/>
  <c r="R28" i="7"/>
  <c r="R147" i="6"/>
  <c r="R66" i="9"/>
  <c r="R116" i="6"/>
  <c r="R97" i="5"/>
  <c r="U42" i="8"/>
  <c r="AQ42" i="8" s="1"/>
  <c r="AU42" i="8" s="1"/>
  <c r="R46" i="8"/>
  <c r="R53" i="6"/>
  <c r="R109" i="6"/>
  <c r="R112" i="6"/>
  <c r="R147" i="7"/>
  <c r="R146" i="7"/>
  <c r="O136" i="4"/>
  <c r="P136" i="4" s="1"/>
  <c r="Q136" i="4" s="1"/>
  <c r="R136" i="4"/>
  <c r="R31" i="5"/>
  <c r="R51" i="4"/>
  <c r="R100" i="7"/>
  <c r="R137" i="4"/>
  <c r="R129" i="3"/>
  <c r="R36" i="3"/>
  <c r="R45" i="5"/>
  <c r="R65" i="3"/>
  <c r="R65" i="4"/>
  <c r="R64" i="3"/>
  <c r="R116" i="2"/>
  <c r="R63" i="3"/>
  <c r="O136" i="1"/>
  <c r="R136" i="1"/>
  <c r="R61" i="1"/>
  <c r="O61" i="1"/>
  <c r="R98" i="1"/>
  <c r="R147" i="28"/>
  <c r="O121" i="28"/>
  <c r="P121" i="28" s="1"/>
  <c r="Q121" i="28" s="1"/>
  <c r="S121" i="28" s="1"/>
  <c r="U121" i="28" s="1"/>
  <c r="AT121" i="28" s="1"/>
  <c r="R121" i="28"/>
  <c r="R35" i="28"/>
  <c r="R82" i="30"/>
  <c r="AU43" i="1"/>
  <c r="R142" i="30"/>
  <c r="R45" i="30"/>
  <c r="R146" i="15"/>
  <c r="R139" i="33"/>
  <c r="R43" i="28"/>
  <c r="O43" i="28"/>
  <c r="R132" i="15"/>
  <c r="R146" i="33"/>
  <c r="R60" i="33"/>
  <c r="R142" i="29"/>
  <c r="AX105" i="33"/>
  <c r="R111" i="30"/>
  <c r="R107" i="33"/>
  <c r="R81" i="29"/>
  <c r="R46" i="7"/>
  <c r="R138" i="8"/>
  <c r="R79" i="7"/>
  <c r="R123" i="7"/>
  <c r="R27" i="8"/>
  <c r="O27" i="8"/>
  <c r="P27" i="8" s="1"/>
  <c r="Q27" i="8" s="1"/>
  <c r="S27" i="8" s="1"/>
  <c r="U27" i="8" s="1"/>
  <c r="AQ27" i="8" s="1"/>
  <c r="AU27" i="8" s="1"/>
  <c r="R123" i="5"/>
  <c r="R138" i="5"/>
  <c r="O122" i="7"/>
  <c r="P122" i="7" s="1"/>
  <c r="Q122" i="7" s="1"/>
  <c r="S122" i="7" s="1"/>
  <c r="U122" i="7" s="1"/>
  <c r="AT122" i="7" s="1"/>
  <c r="AX122" i="7" s="1"/>
  <c r="R50" i="6"/>
  <c r="R100" i="5"/>
  <c r="R111" i="5"/>
  <c r="R83" i="4"/>
  <c r="R131" i="4"/>
  <c r="R42" i="4"/>
  <c r="O42" i="4"/>
  <c r="R35" i="6"/>
  <c r="R82" i="4"/>
  <c r="R96" i="7"/>
  <c r="R74" i="4"/>
  <c r="R37" i="4"/>
  <c r="R80" i="4"/>
  <c r="R114" i="2"/>
  <c r="R89" i="6"/>
  <c r="O89" i="6"/>
  <c r="P89" i="6" s="1"/>
  <c r="Q89" i="6" s="1"/>
  <c r="R48" i="5"/>
  <c r="R147" i="2"/>
  <c r="R113" i="2"/>
  <c r="R82" i="3"/>
  <c r="R51" i="1"/>
  <c r="R107" i="3"/>
  <c r="R83" i="2"/>
  <c r="R94" i="1"/>
  <c r="R114" i="1"/>
  <c r="R95" i="28"/>
  <c r="R37" i="30"/>
  <c r="R37" i="15"/>
  <c r="R48" i="15"/>
  <c r="R26" i="1"/>
  <c r="O26" i="1"/>
  <c r="P26" i="1" s="1"/>
  <c r="Q26" i="1" s="1"/>
  <c r="R50" i="28"/>
  <c r="R46" i="28"/>
  <c r="R127" i="15"/>
  <c r="R95" i="29"/>
  <c r="R30" i="29"/>
  <c r="R44" i="15"/>
  <c r="O44" i="15"/>
  <c r="P44" i="15" s="1"/>
  <c r="Q44" i="15" s="1"/>
  <c r="S44" i="15" s="1"/>
  <c r="U44" i="15" s="1"/>
  <c r="AQ44" i="15" s="1"/>
  <c r="AU44" i="15" s="1"/>
  <c r="R112" i="29"/>
  <c r="R109" i="28"/>
  <c r="R108" i="30"/>
  <c r="R90" i="15"/>
  <c r="R124" i="6"/>
  <c r="R43" i="7"/>
  <c r="R129" i="7"/>
  <c r="R144" i="6"/>
  <c r="R141" i="8"/>
  <c r="R140" i="6"/>
  <c r="R59" i="9"/>
  <c r="R128" i="6"/>
  <c r="O90" i="5"/>
  <c r="R90" i="5"/>
  <c r="R113" i="5"/>
  <c r="R109" i="5"/>
  <c r="R44" i="8"/>
  <c r="R52" i="8"/>
  <c r="O26" i="7"/>
  <c r="P26" i="7" s="1"/>
  <c r="Q26" i="7" s="1"/>
  <c r="S26" i="7" s="1"/>
  <c r="U26" i="7" s="1"/>
  <c r="AQ26" i="7" s="1"/>
  <c r="R26" i="7"/>
  <c r="R130" i="5"/>
  <c r="R113" i="6"/>
  <c r="R140" i="7"/>
  <c r="R107" i="5"/>
  <c r="R144" i="4"/>
  <c r="R146" i="4"/>
  <c r="S42" i="6"/>
  <c r="U42" i="6" s="1"/>
  <c r="AQ42" i="6" s="1"/>
  <c r="AU42" i="6" s="1"/>
  <c r="R100" i="4"/>
  <c r="R124" i="4"/>
  <c r="R32" i="3"/>
  <c r="R43" i="5"/>
  <c r="O43" i="5"/>
  <c r="O58" i="4"/>
  <c r="P58" i="4" s="1"/>
  <c r="Q58" i="4" s="1"/>
  <c r="S58" i="4" s="1"/>
  <c r="U58" i="4" s="1"/>
  <c r="AQ58" i="4" s="1"/>
  <c r="AU58" i="4" s="1"/>
  <c r="R58" i="4"/>
  <c r="R138" i="3"/>
  <c r="O138" i="3"/>
  <c r="P138" i="3" s="1"/>
  <c r="Q138" i="3" s="1"/>
  <c r="S138" i="3" s="1"/>
  <c r="U138" i="3" s="1"/>
  <c r="AT138" i="3" s="1"/>
  <c r="AX138" i="3" s="1"/>
  <c r="R34" i="5"/>
  <c r="R61" i="2"/>
  <c r="R138" i="28"/>
  <c r="O138" i="28"/>
  <c r="P138" i="28" s="1"/>
  <c r="Q138" i="28" s="1"/>
  <c r="S138" i="28" s="1"/>
  <c r="U138" i="28" s="1"/>
  <c r="AT138" i="28" s="1"/>
  <c r="AX138" i="28" s="1"/>
  <c r="R76" i="2"/>
  <c r="R145" i="28"/>
  <c r="R129" i="1"/>
  <c r="R83" i="1"/>
  <c r="R136" i="30"/>
  <c r="O136" i="30"/>
  <c r="R31" i="28"/>
  <c r="R78" i="30"/>
  <c r="R53" i="30"/>
  <c r="R74" i="28"/>
  <c r="R27" i="30"/>
  <c r="R139" i="15"/>
  <c r="R123" i="29"/>
  <c r="O27" i="29"/>
  <c r="R27" i="29"/>
  <c r="R43" i="15"/>
  <c r="O43" i="15"/>
  <c r="P43" i="15" s="1"/>
  <c r="Q43" i="15" s="1"/>
  <c r="S43" i="15" s="1"/>
  <c r="U43" i="15" s="1"/>
  <c r="AQ43" i="15" s="1"/>
  <c r="AU43" i="15" s="1"/>
  <c r="R37" i="1"/>
  <c r="R53" i="28"/>
  <c r="R49" i="28"/>
  <c r="R142" i="33"/>
  <c r="R48" i="33"/>
  <c r="R82" i="28"/>
  <c r="R42" i="15"/>
  <c r="O42" i="15"/>
  <c r="P42" i="15" s="1"/>
  <c r="Q42" i="15" s="1"/>
  <c r="R66" i="29"/>
  <c r="R131" i="29"/>
  <c r="R115" i="28"/>
  <c r="R105" i="30"/>
  <c r="O105" i="30"/>
  <c r="P105" i="30" s="1"/>
  <c r="Q105" i="30" s="1"/>
  <c r="R92" i="15"/>
  <c r="R97" i="15"/>
  <c r="R108" i="33"/>
  <c r="R74" i="29"/>
  <c r="R49" i="8"/>
  <c r="R146" i="5"/>
  <c r="R84" i="6"/>
  <c r="R79" i="4"/>
  <c r="R143" i="4"/>
  <c r="R28" i="6"/>
  <c r="R78" i="4"/>
  <c r="R94" i="7"/>
  <c r="R47" i="4"/>
  <c r="R29" i="4"/>
  <c r="R110" i="2"/>
  <c r="R96" i="6"/>
  <c r="R46" i="5"/>
  <c r="R35" i="3"/>
  <c r="R66" i="4"/>
  <c r="R69" i="4"/>
  <c r="R78" i="3"/>
  <c r="R105" i="2"/>
  <c r="O105" i="2"/>
  <c r="R94" i="3"/>
  <c r="R100" i="2"/>
  <c r="R65" i="1"/>
  <c r="R108" i="3"/>
  <c r="R73" i="2"/>
  <c r="O73" i="2"/>
  <c r="P73" i="2" s="1"/>
  <c r="Q73" i="2" s="1"/>
  <c r="S73" i="2" s="1"/>
  <c r="U73" i="2" s="1"/>
  <c r="AQ73" i="2" s="1"/>
  <c r="AU73" i="2" s="1"/>
  <c r="R47" i="2"/>
  <c r="R127" i="1"/>
  <c r="R144" i="28"/>
  <c r="R108" i="1"/>
  <c r="O74" i="1"/>
  <c r="P74" i="1" s="1"/>
  <c r="Q74" i="1" s="1"/>
  <c r="S74" i="1" s="1"/>
  <c r="U74" i="1" s="1"/>
  <c r="AQ74" i="1" s="1"/>
  <c r="AU74" i="1" s="1"/>
  <c r="R74" i="1"/>
  <c r="R132" i="28"/>
  <c r="R131" i="30"/>
  <c r="R68" i="28"/>
  <c r="R125" i="30"/>
  <c r="R32" i="30"/>
  <c r="R128" i="33"/>
  <c r="R95" i="33"/>
  <c r="R130" i="15"/>
  <c r="R68" i="29"/>
  <c r="R125" i="29"/>
  <c r="R43" i="33"/>
  <c r="R116" i="15"/>
  <c r="R47" i="28"/>
  <c r="R81" i="15"/>
  <c r="R91" i="33"/>
  <c r="R105" i="29"/>
  <c r="O105" i="29"/>
  <c r="P105" i="29" s="1"/>
  <c r="Q105" i="29" s="1"/>
  <c r="R106" i="28"/>
  <c r="R116" i="30"/>
  <c r="U58" i="30"/>
  <c r="AQ58" i="30" s="1"/>
  <c r="AU58" i="30" s="1"/>
  <c r="R115" i="7"/>
  <c r="BA122" i="7"/>
  <c r="R145" i="8"/>
  <c r="R126" i="6"/>
  <c r="R28" i="8"/>
  <c r="O28" i="8"/>
  <c r="P28" i="8" s="1"/>
  <c r="Q28" i="8" s="1"/>
  <c r="S28" i="8" s="1"/>
  <c r="U28" i="8" s="1"/>
  <c r="AQ28" i="8" s="1"/>
  <c r="AU28" i="8" s="1"/>
  <c r="R131" i="6"/>
  <c r="R63" i="9"/>
  <c r="R69" i="6"/>
  <c r="R60" i="5"/>
  <c r="R93" i="5"/>
  <c r="R144" i="7"/>
  <c r="U105" i="7"/>
  <c r="AT105" i="7" s="1"/>
  <c r="R80" i="6"/>
  <c r="O106" i="4"/>
  <c r="R106" i="4"/>
  <c r="R29" i="6"/>
  <c r="R90" i="7"/>
  <c r="O90" i="7"/>
  <c r="P90" i="7" s="1"/>
  <c r="Q90" i="7" s="1"/>
  <c r="R142" i="4"/>
  <c r="R44" i="4"/>
  <c r="R26" i="4"/>
  <c r="O26" i="4"/>
  <c r="P26" i="4" s="1"/>
  <c r="Q26" i="4" s="1"/>
  <c r="S26" i="4" s="1"/>
  <c r="U26" i="4" s="1"/>
  <c r="AQ26" i="4" s="1"/>
  <c r="R47" i="5"/>
  <c r="R49" i="5"/>
  <c r="R131" i="2"/>
  <c r="R142" i="3"/>
  <c r="R96" i="2"/>
  <c r="R139" i="28"/>
  <c r="O139" i="28"/>
  <c r="R65" i="2"/>
  <c r="R84" i="2"/>
  <c r="R44" i="2"/>
  <c r="R141" i="28"/>
  <c r="R42" i="3"/>
  <c r="O42" i="3"/>
  <c r="P42" i="3" s="1"/>
  <c r="Q42" i="3" s="1"/>
  <c r="S42" i="3" s="1"/>
  <c r="U42" i="3" s="1"/>
  <c r="AQ42" i="3" s="1"/>
  <c r="AU42" i="3" s="1"/>
  <c r="R144" i="1"/>
  <c r="R79" i="1"/>
  <c r="O122" i="28"/>
  <c r="P122" i="28" s="1"/>
  <c r="Q122" i="28" s="1"/>
  <c r="S122" i="28" s="1"/>
  <c r="U122" i="28" s="1"/>
  <c r="AT122" i="28" s="1"/>
  <c r="R122" i="28"/>
  <c r="R48" i="30"/>
  <c r="R89" i="28"/>
  <c r="O89" i="28"/>
  <c r="R37" i="28"/>
  <c r="R143" i="15"/>
  <c r="R131" i="33"/>
  <c r="R30" i="1"/>
  <c r="R53" i="15"/>
  <c r="R138" i="29"/>
  <c r="R67" i="33"/>
  <c r="R124" i="33"/>
  <c r="R124" i="15"/>
  <c r="R52" i="29"/>
  <c r="R116" i="29"/>
  <c r="R124" i="29"/>
  <c r="R73" i="28"/>
  <c r="O73" i="28"/>
  <c r="P73" i="28" s="1"/>
  <c r="Q73" i="28" s="1"/>
  <c r="R114" i="28"/>
  <c r="R127" i="29"/>
  <c r="R112" i="33"/>
  <c r="P136" i="29"/>
  <c r="Q136" i="29" s="1"/>
  <c r="S136" i="29" s="1"/>
  <c r="U136" i="29" s="1"/>
  <c r="AT136" i="29" s="1"/>
  <c r="AX136" i="29" s="1"/>
  <c r="R78" i="29"/>
  <c r="R33" i="7"/>
  <c r="R146" i="8"/>
  <c r="R64" i="9"/>
  <c r="R65" i="5"/>
  <c r="R50" i="7"/>
  <c r="R106" i="6"/>
  <c r="O106" i="6"/>
  <c r="P106" i="6" s="1"/>
  <c r="Q106" i="6" s="1"/>
  <c r="R96" i="5"/>
  <c r="R95" i="5"/>
  <c r="R142" i="5"/>
  <c r="S73" i="9"/>
  <c r="U73" i="9" s="1"/>
  <c r="AQ73" i="9" s="1"/>
  <c r="AU73" i="9" s="1"/>
  <c r="R112" i="5"/>
  <c r="R53" i="7"/>
  <c r="R110" i="6"/>
  <c r="R73" i="6"/>
  <c r="O73" i="6"/>
  <c r="P73" i="6" s="1"/>
  <c r="Q73" i="6" s="1"/>
  <c r="R80" i="5"/>
  <c r="R92" i="5"/>
  <c r="R128" i="3"/>
  <c r="R32" i="6"/>
  <c r="R97" i="7"/>
  <c r="R93" i="4"/>
  <c r="R52" i="4"/>
  <c r="R33" i="5"/>
  <c r="R91" i="3"/>
  <c r="O121" i="2"/>
  <c r="P121" i="2" s="1"/>
  <c r="Q121" i="2" s="1"/>
  <c r="R121" i="2"/>
  <c r="S136" i="3"/>
  <c r="U136" i="3" s="1"/>
  <c r="AT136" i="3" s="1"/>
  <c r="AX136" i="3" s="1"/>
  <c r="S89" i="4"/>
  <c r="U89" i="4" s="1"/>
  <c r="AJ89" i="4" s="1"/>
  <c r="R31" i="3"/>
  <c r="R59" i="4"/>
  <c r="O59" i="4"/>
  <c r="P59" i="4" s="1"/>
  <c r="Q59" i="4" s="1"/>
  <c r="S59" i="4" s="1"/>
  <c r="U59" i="4" s="1"/>
  <c r="AQ59" i="4" s="1"/>
  <c r="AU59" i="4" s="1"/>
  <c r="R62" i="4"/>
  <c r="R89" i="3"/>
  <c r="O89" i="3"/>
  <c r="P89" i="3" s="1"/>
  <c r="Q89" i="3" s="1"/>
  <c r="S89" i="3" s="1"/>
  <c r="U89" i="3" s="1"/>
  <c r="AJ89" i="3" s="1"/>
  <c r="AN89" i="3" s="1"/>
  <c r="R37" i="3"/>
  <c r="R143" i="28"/>
  <c r="R81" i="1"/>
  <c r="R122" i="1"/>
  <c r="O122" i="1"/>
  <c r="P122" i="1" s="1"/>
  <c r="Q122" i="1" s="1"/>
  <c r="S122" i="1" s="1"/>
  <c r="U122" i="1" s="1"/>
  <c r="AT122" i="1" s="1"/>
  <c r="R51" i="3"/>
  <c r="O121" i="1"/>
  <c r="P121" i="1" s="1"/>
  <c r="Q121" i="1" s="1"/>
  <c r="S121" i="1" s="1"/>
  <c r="U121" i="1" s="1"/>
  <c r="AT121" i="1" s="1"/>
  <c r="AX121" i="1" s="1"/>
  <c r="R121" i="1"/>
  <c r="R112" i="1"/>
  <c r="R143" i="30"/>
  <c r="R43" i="30"/>
  <c r="O43" i="30"/>
  <c r="R64" i="28"/>
  <c r="AU58" i="1"/>
  <c r="R69" i="15"/>
  <c r="R74" i="33"/>
  <c r="R28" i="1"/>
  <c r="R27" i="1"/>
  <c r="R64" i="29"/>
  <c r="R130" i="29"/>
  <c r="R68" i="15"/>
  <c r="R37" i="29"/>
  <c r="R28" i="15"/>
  <c r="R78" i="28"/>
  <c r="R64" i="15"/>
  <c r="R107" i="28"/>
  <c r="R109" i="30"/>
  <c r="R93" i="15"/>
  <c r="R98" i="15"/>
  <c r="R73" i="29"/>
  <c r="O73" i="29"/>
  <c r="P73" i="29" s="1"/>
  <c r="Q73" i="29" s="1"/>
  <c r="S73" i="29" s="1"/>
  <c r="U73" i="29" s="1"/>
  <c r="AQ73" i="29" s="1"/>
  <c r="AU73" i="29" s="1"/>
  <c r="U58" i="8"/>
  <c r="AQ58" i="8" s="1"/>
  <c r="AU58" i="8" s="1"/>
  <c r="R37" i="8"/>
  <c r="R111" i="7"/>
  <c r="R126" i="7"/>
  <c r="R67" i="9"/>
  <c r="R109" i="7"/>
  <c r="O58" i="6"/>
  <c r="P58" i="6" s="1"/>
  <c r="Q58" i="6" s="1"/>
  <c r="R58" i="6"/>
  <c r="R82" i="6"/>
  <c r="R50" i="8"/>
  <c r="R34" i="7"/>
  <c r="R137" i="7"/>
  <c r="O137" i="7"/>
  <c r="P137" i="7" s="1"/>
  <c r="Q137" i="7" s="1"/>
  <c r="S137" i="7" s="1"/>
  <c r="U137" i="7" s="1"/>
  <c r="AT137" i="7" s="1"/>
  <c r="AX137" i="7" s="1"/>
  <c r="S89" i="5"/>
  <c r="U89" i="5" s="1"/>
  <c r="AJ89" i="5" s="1"/>
  <c r="AN89" i="5" s="1"/>
  <c r="R37" i="6"/>
  <c r="R123" i="4"/>
  <c r="R33" i="6"/>
  <c r="R139" i="4"/>
  <c r="R27" i="4"/>
  <c r="R30" i="4"/>
  <c r="R127" i="3"/>
  <c r="R76" i="4"/>
  <c r="S121" i="3"/>
  <c r="U121" i="3" s="1"/>
  <c r="AT121" i="3" s="1"/>
  <c r="BA121" i="3" s="1"/>
  <c r="R92" i="6"/>
  <c r="O90" i="6"/>
  <c r="P90" i="6" s="1"/>
  <c r="Q90" i="6" s="1"/>
  <c r="S90" i="6" s="1"/>
  <c r="U90" i="6" s="1"/>
  <c r="AJ90" i="6" s="1"/>
  <c r="AN90" i="6" s="1"/>
  <c r="R90" i="6"/>
  <c r="R52" i="5"/>
  <c r="R146" i="3"/>
  <c r="R61" i="3"/>
  <c r="R81" i="3"/>
  <c r="R33" i="3"/>
  <c r="R93" i="2"/>
  <c r="R69" i="2"/>
  <c r="R77" i="2"/>
  <c r="R45" i="3"/>
  <c r="R99" i="1"/>
  <c r="R127" i="28"/>
  <c r="O121" i="30"/>
  <c r="P121" i="30" s="1"/>
  <c r="Q121" i="30" s="1"/>
  <c r="S121" i="30" s="1"/>
  <c r="U121" i="30" s="1"/>
  <c r="AT121" i="30" s="1"/>
  <c r="AX121" i="30" s="1"/>
  <c r="R121" i="30"/>
  <c r="R95" i="30"/>
  <c r="R77" i="30"/>
  <c r="R47" i="30"/>
  <c r="O121" i="33"/>
  <c r="P121" i="33" s="1"/>
  <c r="Q121" i="33" s="1"/>
  <c r="S121" i="33" s="1"/>
  <c r="U121" i="33" s="1"/>
  <c r="AT121" i="33" s="1"/>
  <c r="BA121" i="33" s="1"/>
  <c r="R121" i="33"/>
  <c r="R35" i="30"/>
  <c r="R136" i="15"/>
  <c r="O136" i="15"/>
  <c r="R65" i="33"/>
  <c r="R66" i="15"/>
  <c r="R139" i="29"/>
  <c r="R68" i="33"/>
  <c r="R128" i="15"/>
  <c r="R125" i="33"/>
  <c r="R74" i="15"/>
  <c r="O74" i="15"/>
  <c r="R138" i="33"/>
  <c r="O138" i="33"/>
  <c r="P138" i="33" s="1"/>
  <c r="Q138" i="33" s="1"/>
  <c r="S138" i="33" s="1"/>
  <c r="U138" i="33" s="1"/>
  <c r="AT138" i="33" s="1"/>
  <c r="AX138" i="33" s="1"/>
  <c r="R105" i="15"/>
  <c r="O105" i="15"/>
  <c r="R50" i="15"/>
  <c r="R63" i="33"/>
  <c r="R61" i="15"/>
  <c r="R36" i="29"/>
  <c r="R109" i="29"/>
  <c r="R111" i="28"/>
  <c r="R100" i="15"/>
  <c r="R91" i="15"/>
  <c r="R105" i="33"/>
  <c r="O105" i="33"/>
  <c r="P105" i="33" s="1"/>
  <c r="Q105" i="33" s="1"/>
  <c r="S105" i="33" s="1"/>
  <c r="U105" i="33" s="1"/>
  <c r="AT105" i="33" s="1"/>
  <c r="R82" i="29"/>
  <c r="R48" i="7"/>
  <c r="R61" i="6"/>
  <c r="U121" i="7"/>
  <c r="AT121" i="7" s="1"/>
  <c r="AX121" i="7" s="1"/>
  <c r="R53" i="8"/>
  <c r="R108" i="5"/>
  <c r="R145" i="5"/>
  <c r="R84" i="5"/>
  <c r="R114" i="6"/>
  <c r="R59" i="5"/>
  <c r="O59" i="5"/>
  <c r="P59" i="5" s="1"/>
  <c r="Q59" i="5" s="1"/>
  <c r="S59" i="5" s="1"/>
  <c r="U59" i="5" s="1"/>
  <c r="AQ59" i="5" s="1"/>
  <c r="AU59" i="5" s="1"/>
  <c r="R59" i="6"/>
  <c r="O59" i="6"/>
  <c r="P59" i="6" s="1"/>
  <c r="Q59" i="6" s="1"/>
  <c r="S59" i="6" s="1"/>
  <c r="U59" i="6" s="1"/>
  <c r="AQ59" i="6" s="1"/>
  <c r="AU59" i="6" s="1"/>
  <c r="R28" i="4"/>
  <c r="O90" i="4"/>
  <c r="R90" i="4"/>
  <c r="R36" i="6"/>
  <c r="R125" i="4"/>
  <c r="AN89" i="4"/>
  <c r="AU26" i="4"/>
  <c r="R36" i="4"/>
  <c r="R97" i="6"/>
  <c r="R98" i="3"/>
  <c r="R139" i="3"/>
  <c r="O139" i="3"/>
  <c r="R34" i="3"/>
  <c r="R143" i="1"/>
  <c r="R63" i="2"/>
  <c r="R99" i="3"/>
  <c r="R115" i="3"/>
  <c r="R74" i="2"/>
  <c r="O74" i="2"/>
  <c r="P74" i="2" s="1"/>
  <c r="Q74" i="2" s="1"/>
  <c r="S74" i="2" s="1"/>
  <c r="U74" i="2" s="1"/>
  <c r="AQ74" i="2" s="1"/>
  <c r="AU74" i="2" s="1"/>
  <c r="R53" i="1"/>
  <c r="R66" i="2"/>
  <c r="R92" i="3"/>
  <c r="R48" i="3"/>
  <c r="R105" i="1"/>
  <c r="O105" i="1"/>
  <c r="P105" i="1" s="1"/>
  <c r="Q105" i="1" s="1"/>
  <c r="S105" i="1" s="1"/>
  <c r="U105" i="1" s="1"/>
  <c r="AT105" i="1" s="1"/>
  <c r="AX105" i="1" s="1"/>
  <c r="O28" i="28"/>
  <c r="R28" i="28"/>
  <c r="R69" i="28"/>
  <c r="R97" i="30"/>
  <c r="R75" i="33"/>
  <c r="R147" i="15"/>
  <c r="R51" i="15"/>
  <c r="R96" i="33"/>
  <c r="R113" i="15"/>
  <c r="R31" i="1"/>
  <c r="R42" i="28"/>
  <c r="O42" i="28"/>
  <c r="P42" i="28" s="1"/>
  <c r="Q42" i="28" s="1"/>
  <c r="R130" i="33"/>
  <c r="R77" i="33"/>
  <c r="R113" i="30"/>
  <c r="R75" i="28"/>
  <c r="O27" i="33"/>
  <c r="P27" i="33" s="1"/>
  <c r="Q27" i="33" s="1"/>
  <c r="S27" i="33" s="1"/>
  <c r="U27" i="33" s="1"/>
  <c r="AQ27" i="33" s="1"/>
  <c r="AU27" i="33" s="1"/>
  <c r="R116" i="33"/>
  <c r="R145" i="6"/>
  <c r="R73" i="7"/>
  <c r="O73" i="7"/>
  <c r="R107" i="7"/>
  <c r="O107" i="7"/>
  <c r="R66" i="7"/>
  <c r="R82" i="7"/>
  <c r="R65" i="6"/>
  <c r="R51" i="6"/>
  <c r="R82" i="5"/>
  <c r="R78" i="6"/>
  <c r="R74" i="5"/>
  <c r="R47" i="8"/>
  <c r="R94" i="5"/>
  <c r="R141" i="7"/>
  <c r="R76" i="5"/>
  <c r="R128" i="4"/>
  <c r="R98" i="7"/>
  <c r="R130" i="3"/>
  <c r="R108" i="4"/>
  <c r="R122" i="3"/>
  <c r="O122" i="3"/>
  <c r="R145" i="4"/>
  <c r="R84" i="4"/>
  <c r="R50" i="5"/>
  <c r="R97" i="2"/>
  <c r="R60" i="4"/>
  <c r="R26" i="3"/>
  <c r="O26" i="3"/>
  <c r="P26" i="3" s="1"/>
  <c r="Q26" i="3" s="1"/>
  <c r="S26" i="3" s="1"/>
  <c r="U26" i="3" s="1"/>
  <c r="AQ26" i="3" s="1"/>
  <c r="AU26" i="3" s="1"/>
  <c r="R139" i="1"/>
  <c r="R109" i="3"/>
  <c r="R30" i="2"/>
  <c r="R50" i="1"/>
  <c r="S58" i="3"/>
  <c r="U58" i="3" s="1"/>
  <c r="AQ58" i="3" s="1"/>
  <c r="AU58" i="3" s="1"/>
  <c r="R116" i="1"/>
  <c r="S59" i="1"/>
  <c r="U59" i="1" s="1"/>
  <c r="AQ59" i="1" s="1"/>
  <c r="AU59" i="1" s="1"/>
  <c r="R130" i="28"/>
  <c r="R123" i="30"/>
  <c r="R74" i="30"/>
  <c r="O74" i="30"/>
  <c r="P74" i="30" s="1"/>
  <c r="Q74" i="30" s="1"/>
  <c r="O58" i="33"/>
  <c r="R58" i="33"/>
  <c r="R141" i="15"/>
  <c r="R82" i="33"/>
  <c r="R128" i="29"/>
  <c r="R64" i="33"/>
  <c r="R51" i="28"/>
  <c r="R81" i="30"/>
  <c r="R131" i="15"/>
  <c r="R29" i="15"/>
  <c r="R94" i="29"/>
  <c r="R125" i="15"/>
  <c r="R26" i="29"/>
  <c r="O26" i="29"/>
  <c r="P26" i="29" s="1"/>
  <c r="Q26" i="29" s="1"/>
  <c r="R129" i="29"/>
  <c r="R32" i="29"/>
  <c r="R62" i="33"/>
  <c r="R113" i="29"/>
  <c r="AX121" i="33"/>
  <c r="S121" i="15"/>
  <c r="U121" i="15" s="1"/>
  <c r="AT121" i="15" s="1"/>
  <c r="AX121" i="15" s="1"/>
  <c r="S42" i="30"/>
  <c r="U42" i="30" s="1"/>
  <c r="AQ42" i="30" s="1"/>
  <c r="AU42" i="30" s="1"/>
  <c r="R94" i="15"/>
  <c r="R75" i="29"/>
  <c r="R80" i="7"/>
  <c r="R129" i="6"/>
  <c r="R136" i="8"/>
  <c r="O136" i="8"/>
  <c r="P136" i="8" s="1"/>
  <c r="Q136" i="8" s="1"/>
  <c r="S136" i="8" s="1"/>
  <c r="U136" i="8" s="1"/>
  <c r="AT136" i="8" s="1"/>
  <c r="AX136" i="8" s="1"/>
  <c r="R62" i="7"/>
  <c r="R114" i="7"/>
  <c r="R65" i="9"/>
  <c r="R61" i="7"/>
  <c r="O61" i="7"/>
  <c r="R147" i="5"/>
  <c r="R37" i="7"/>
  <c r="R68" i="5"/>
  <c r="R74" i="6"/>
  <c r="R125" i="5"/>
  <c r="R141" i="5"/>
  <c r="R107" i="6"/>
  <c r="R48" i="4"/>
  <c r="R30" i="6"/>
  <c r="R91" i="7"/>
  <c r="O91" i="7"/>
  <c r="P91" i="7" s="1"/>
  <c r="Q91" i="7" s="1"/>
  <c r="S91" i="7" s="1"/>
  <c r="U91" i="7" s="1"/>
  <c r="AJ91" i="7" s="1"/>
  <c r="AN91" i="7" s="1"/>
  <c r="R34" i="4"/>
  <c r="R116" i="4"/>
  <c r="R124" i="3"/>
  <c r="R49" i="4"/>
  <c r="R32" i="4"/>
  <c r="R80" i="3"/>
  <c r="R93" i="6"/>
  <c r="R53" i="5"/>
  <c r="R29" i="5"/>
  <c r="R83" i="3"/>
  <c r="R75" i="3"/>
  <c r="R143" i="2"/>
  <c r="R143" i="3"/>
  <c r="R27" i="3"/>
  <c r="O27" i="3"/>
  <c r="P27" i="3" s="1"/>
  <c r="Q27" i="3" s="1"/>
  <c r="R95" i="2"/>
  <c r="R146" i="2"/>
  <c r="R145" i="2"/>
  <c r="R110" i="3"/>
  <c r="R123" i="1"/>
  <c r="R67" i="2"/>
  <c r="O89" i="1"/>
  <c r="R89" i="1"/>
  <c r="R116" i="3"/>
  <c r="R78" i="2"/>
  <c r="O27" i="2"/>
  <c r="R126" i="30"/>
  <c r="O90" i="30"/>
  <c r="R90" i="30"/>
  <c r="R140" i="15"/>
  <c r="R44" i="33"/>
  <c r="R36" i="30"/>
  <c r="R49" i="33"/>
  <c r="O137" i="28"/>
  <c r="P137" i="28" s="1"/>
  <c r="Q137" i="28" s="1"/>
  <c r="S137" i="28" s="1"/>
  <c r="U137" i="28" s="1"/>
  <c r="AT137" i="28" s="1"/>
  <c r="AX137" i="28" s="1"/>
  <c r="R123" i="15"/>
  <c r="O89" i="33"/>
  <c r="R89" i="33"/>
  <c r="R51" i="33"/>
  <c r="R34" i="1"/>
  <c r="R35" i="1"/>
  <c r="R45" i="28"/>
  <c r="R65" i="15"/>
  <c r="R31" i="15"/>
  <c r="R92" i="33"/>
  <c r="O122" i="15"/>
  <c r="P122" i="15" s="1"/>
  <c r="Q122" i="15" s="1"/>
  <c r="S122" i="15" s="1"/>
  <c r="U122" i="15" s="1"/>
  <c r="AT122" i="15" s="1"/>
  <c r="R115" i="30"/>
  <c r="O106" i="30"/>
  <c r="P106" i="30" s="1"/>
  <c r="Q106" i="30" s="1"/>
  <c r="R106" i="30"/>
  <c r="BA121" i="29"/>
  <c r="R109" i="33"/>
  <c r="O138" i="6"/>
  <c r="P138" i="6" s="1"/>
  <c r="Q138" i="6" s="1"/>
  <c r="S138" i="6" s="1"/>
  <c r="U138" i="6" s="1"/>
  <c r="AT138" i="6" s="1"/>
  <c r="AX138" i="6" s="1"/>
  <c r="R138" i="6"/>
  <c r="R141" i="6"/>
  <c r="R52" i="7"/>
  <c r="R147" i="8"/>
  <c r="AU59" i="7"/>
  <c r="R75" i="7"/>
  <c r="R51" i="7"/>
  <c r="R78" i="7"/>
  <c r="R83" i="6"/>
  <c r="R48" i="6"/>
  <c r="R61" i="5"/>
  <c r="R78" i="5"/>
  <c r="R68" i="6"/>
  <c r="R73" i="5"/>
  <c r="O73" i="5"/>
  <c r="P73" i="5" s="1"/>
  <c r="Q73" i="5" s="1"/>
  <c r="S73" i="5" s="1"/>
  <c r="U73" i="5" s="1"/>
  <c r="AQ73" i="5" s="1"/>
  <c r="AU73" i="5" s="1"/>
  <c r="R145" i="7"/>
  <c r="R45" i="7"/>
  <c r="O121" i="4"/>
  <c r="R121" i="4"/>
  <c r="R141" i="4"/>
  <c r="R100" i="6"/>
  <c r="R98" i="6"/>
  <c r="R69" i="3"/>
  <c r="R64" i="4"/>
  <c r="U105" i="3"/>
  <c r="AT105" i="3" s="1"/>
  <c r="AX105" i="3" s="1"/>
  <c r="R111" i="3"/>
  <c r="R60" i="1"/>
  <c r="O60" i="1"/>
  <c r="P60" i="1" s="1"/>
  <c r="Q60" i="1" s="1"/>
  <c r="S60" i="1" s="1"/>
  <c r="U60" i="1" s="1"/>
  <c r="AQ60" i="1" s="1"/>
  <c r="AU60" i="1" s="1"/>
  <c r="R49" i="2"/>
  <c r="O90" i="2"/>
  <c r="R140" i="1"/>
  <c r="O75" i="1"/>
  <c r="R75" i="1"/>
  <c r="R109" i="1"/>
  <c r="O75" i="30"/>
  <c r="R75" i="30"/>
  <c r="R58" i="28"/>
  <c r="O58" i="28"/>
  <c r="R97" i="28"/>
  <c r="R127" i="30"/>
  <c r="R26" i="30"/>
  <c r="O26" i="30"/>
  <c r="P26" i="30" s="1"/>
  <c r="Q26" i="30" s="1"/>
  <c r="S26" i="30" s="1"/>
  <c r="U26" i="30" s="1"/>
  <c r="AQ26" i="30" s="1"/>
  <c r="R145" i="15"/>
  <c r="R144" i="15"/>
  <c r="R61" i="29"/>
  <c r="R78" i="33"/>
  <c r="BA121" i="30"/>
  <c r="R48" i="28"/>
  <c r="R94" i="33"/>
  <c r="R62" i="15"/>
  <c r="R53" i="33"/>
  <c r="R76" i="33"/>
  <c r="R107" i="29"/>
  <c r="O107" i="29"/>
  <c r="P107" i="29" s="1"/>
  <c r="Q107" i="29" s="1"/>
  <c r="S107" i="29" s="1"/>
  <c r="U107" i="29" s="1"/>
  <c r="AT107" i="29" s="1"/>
  <c r="O106" i="29"/>
  <c r="P106" i="29" s="1"/>
  <c r="Q106" i="29" s="1"/>
  <c r="R106" i="29"/>
  <c r="R83" i="33"/>
  <c r="R105" i="28"/>
  <c r="O105" i="28"/>
  <c r="P105" i="28" s="1"/>
  <c r="Q105" i="28" s="1"/>
  <c r="S105" i="28" s="1"/>
  <c r="U105" i="28" s="1"/>
  <c r="AT105" i="28" s="1"/>
  <c r="AX105" i="28" s="1"/>
  <c r="R108" i="28"/>
  <c r="R95" i="15"/>
  <c r="R76" i="29"/>
  <c r="R79" i="29"/>
  <c r="R132" i="6"/>
  <c r="R36" i="8"/>
  <c r="R110" i="7"/>
  <c r="R69" i="7"/>
  <c r="R58" i="9"/>
  <c r="O58" i="9"/>
  <c r="P58" i="9" s="1"/>
  <c r="Q58" i="9" s="1"/>
  <c r="S58" i="9" s="1"/>
  <c r="U58" i="9" s="1"/>
  <c r="AQ58" i="9" s="1"/>
  <c r="AU58" i="9" s="1"/>
  <c r="R35" i="8"/>
  <c r="R42" i="7"/>
  <c r="O42" i="7"/>
  <c r="P42" i="7" s="1"/>
  <c r="Q42" i="7" s="1"/>
  <c r="S42" i="7" s="1"/>
  <c r="U42" i="7" s="1"/>
  <c r="AQ42" i="7" s="1"/>
  <c r="AU42" i="7" s="1"/>
  <c r="O136" i="5"/>
  <c r="P136" i="5" s="1"/>
  <c r="Q136" i="5" s="1"/>
  <c r="S136" i="5" s="1"/>
  <c r="U136" i="5" s="1"/>
  <c r="AT136" i="5" s="1"/>
  <c r="R136" i="5"/>
  <c r="R45" i="6"/>
  <c r="R139" i="5"/>
  <c r="R64" i="5"/>
  <c r="R51" i="8"/>
  <c r="R116" i="5"/>
  <c r="R60" i="6"/>
  <c r="R77" i="5"/>
  <c r="R132" i="5"/>
  <c r="R111" i="6"/>
  <c r="R139" i="7"/>
  <c r="R137" i="5"/>
  <c r="O137" i="5"/>
  <c r="P137" i="5" s="1"/>
  <c r="Q137" i="5" s="1"/>
  <c r="S137" i="5" s="1"/>
  <c r="U137" i="5" s="1"/>
  <c r="AT137" i="5" s="1"/>
  <c r="AX137" i="5" s="1"/>
  <c r="R140" i="4"/>
  <c r="R35" i="4"/>
  <c r="R34" i="6"/>
  <c r="R99" i="7"/>
  <c r="R66" i="5"/>
  <c r="R73" i="4"/>
  <c r="O73" i="4"/>
  <c r="P73" i="4" s="1"/>
  <c r="Q73" i="4" s="1"/>
  <c r="S73" i="4" s="1"/>
  <c r="U73" i="4" s="1"/>
  <c r="AQ73" i="4" s="1"/>
  <c r="AU73" i="4" s="1"/>
  <c r="R129" i="4"/>
  <c r="R91" i="6"/>
  <c r="O91" i="6"/>
  <c r="P91" i="6" s="1"/>
  <c r="Q91" i="6" s="1"/>
  <c r="S91" i="6" s="1"/>
  <c r="U91" i="6" s="1"/>
  <c r="AJ91" i="6" s="1"/>
  <c r="AN91" i="6" s="1"/>
  <c r="R79" i="3"/>
  <c r="R139" i="2"/>
  <c r="R142" i="2"/>
  <c r="R141" i="2"/>
  <c r="R60" i="2"/>
  <c r="R82" i="1"/>
  <c r="R113" i="3"/>
  <c r="R146" i="1"/>
  <c r="R47" i="1"/>
  <c r="R82" i="2"/>
  <c r="R46" i="2"/>
  <c r="R69" i="1"/>
  <c r="AX136" i="28"/>
  <c r="R98" i="30"/>
  <c r="S42" i="2"/>
  <c r="U42" i="2" s="1"/>
  <c r="AQ42" i="2" s="1"/>
  <c r="AU42" i="2" s="1"/>
  <c r="R128" i="28"/>
  <c r="R63" i="30"/>
  <c r="R69" i="30"/>
  <c r="R65" i="30"/>
  <c r="R94" i="28"/>
  <c r="R32" i="15"/>
  <c r="R51" i="29"/>
  <c r="R82" i="15"/>
  <c r="R32" i="1"/>
  <c r="R77" i="28"/>
  <c r="R61" i="30"/>
  <c r="R109" i="15"/>
  <c r="AU26" i="30"/>
  <c r="R59" i="15"/>
  <c r="R47" i="33"/>
  <c r="R42" i="33"/>
  <c r="O42" i="33"/>
  <c r="P42" i="33" s="1"/>
  <c r="Q42" i="33" s="1"/>
  <c r="S42" i="33" s="1"/>
  <c r="U42" i="33" s="1"/>
  <c r="AQ42" i="33" s="1"/>
  <c r="AU42" i="33" s="1"/>
  <c r="R110" i="30"/>
  <c r="R84" i="33"/>
  <c r="R76" i="28"/>
  <c r="R113" i="33"/>
  <c r="O137" i="33"/>
  <c r="P137" i="33" s="1"/>
  <c r="Q137" i="33" s="1"/>
  <c r="S137" i="33" s="1"/>
  <c r="U137" i="33" s="1"/>
  <c r="AT137" i="33" s="1"/>
  <c r="AX137" i="33" s="1"/>
  <c r="R36" i="7"/>
  <c r="R140" i="8"/>
  <c r="S73" i="11"/>
  <c r="U73" i="11" s="1"/>
  <c r="AQ73" i="11" s="1"/>
  <c r="AU73" i="11" s="1"/>
  <c r="R121" i="6"/>
  <c r="O121" i="6"/>
  <c r="R69" i="9"/>
  <c r="R31" i="7"/>
  <c r="R79" i="6"/>
  <c r="R131" i="5"/>
  <c r="R45" i="8"/>
  <c r="R64" i="6"/>
  <c r="R108" i="6"/>
  <c r="R47" i="6"/>
  <c r="R138" i="7"/>
  <c r="R126" i="4"/>
  <c r="R67" i="5"/>
  <c r="R113" i="4"/>
  <c r="R92" i="7"/>
  <c r="R105" i="4"/>
  <c r="O105" i="4"/>
  <c r="P105" i="4" s="1"/>
  <c r="Q105" i="4" s="1"/>
  <c r="R77" i="4"/>
  <c r="R115" i="4"/>
  <c r="R28" i="3"/>
  <c r="R97" i="3"/>
  <c r="R123" i="2"/>
  <c r="R68" i="4"/>
  <c r="R140" i="3"/>
  <c r="R32" i="5"/>
  <c r="R95" i="3"/>
  <c r="U26" i="5"/>
  <c r="AQ26" i="5" s="1"/>
  <c r="AU26" i="5" s="1"/>
  <c r="R58" i="2"/>
  <c r="O58" i="2"/>
  <c r="R84" i="3"/>
  <c r="R106" i="3"/>
  <c r="O106" i="3"/>
  <c r="P106" i="3" s="1"/>
  <c r="Q106" i="3" s="1"/>
  <c r="S106" i="3" s="1"/>
  <c r="U106" i="3" s="1"/>
  <c r="AT106" i="3" s="1"/>
  <c r="AX106" i="3" s="1"/>
  <c r="R44" i="1"/>
  <c r="O44" i="1"/>
  <c r="R52" i="3"/>
  <c r="R43" i="2"/>
  <c r="O43" i="2"/>
  <c r="P43" i="2" s="1"/>
  <c r="Q43" i="2" s="1"/>
  <c r="R126" i="1"/>
  <c r="R111" i="1"/>
  <c r="R113" i="1"/>
  <c r="O123" i="28"/>
  <c r="R123" i="28"/>
  <c r="R60" i="30"/>
  <c r="R66" i="30"/>
  <c r="R84" i="1"/>
  <c r="R34" i="28"/>
  <c r="R62" i="30"/>
  <c r="R122" i="30"/>
  <c r="O122" i="30"/>
  <c r="P122" i="30" s="1"/>
  <c r="Q122" i="30" s="1"/>
  <c r="S122" i="30" s="1"/>
  <c r="U122" i="30" s="1"/>
  <c r="AT122" i="30" s="1"/>
  <c r="AX122" i="30" s="1"/>
  <c r="R34" i="30"/>
  <c r="R138" i="15"/>
  <c r="S89" i="30"/>
  <c r="U89" i="30" s="1"/>
  <c r="AJ89" i="30" s="1"/>
  <c r="AN89" i="30" s="1"/>
  <c r="O27" i="15"/>
  <c r="P27" i="15" s="1"/>
  <c r="Q27" i="15" s="1"/>
  <c r="S27" i="15" s="1"/>
  <c r="U27" i="15" s="1"/>
  <c r="AQ27" i="15" s="1"/>
  <c r="AU27" i="15" s="1"/>
  <c r="R27" i="15"/>
  <c r="O42" i="29"/>
  <c r="R42" i="29"/>
  <c r="R79" i="28"/>
  <c r="R34" i="15"/>
  <c r="R53" i="29"/>
  <c r="R127" i="33"/>
  <c r="R84" i="30"/>
  <c r="R99" i="29"/>
  <c r="R144" i="33"/>
  <c r="R111" i="29"/>
  <c r="R110" i="29"/>
  <c r="R122" i="29"/>
  <c r="O122" i="29"/>
  <c r="P122" i="29" s="1"/>
  <c r="Q122" i="29" s="1"/>
  <c r="S122" i="29" s="1"/>
  <c r="U122" i="29" s="1"/>
  <c r="AT122" i="29" s="1"/>
  <c r="AX122" i="29" s="1"/>
  <c r="R110" i="28"/>
  <c r="R112" i="28"/>
  <c r="R112" i="30"/>
  <c r="R89" i="15"/>
  <c r="O89" i="15"/>
  <c r="P89" i="15" s="1"/>
  <c r="Q89" i="15" s="1"/>
  <c r="S89" i="15" s="1"/>
  <c r="U89" i="15" s="1"/>
  <c r="AJ89" i="15" s="1"/>
  <c r="AN89" i="15" s="1"/>
  <c r="R46" i="15"/>
  <c r="R80" i="29"/>
  <c r="R83" i="29"/>
  <c r="R29" i="7"/>
  <c r="O59" i="8"/>
  <c r="P59" i="8" s="1"/>
  <c r="Q59" i="8" s="1"/>
  <c r="S59" i="8" s="1"/>
  <c r="U59" i="8" s="1"/>
  <c r="AQ59" i="8" s="1"/>
  <c r="AU59" i="8" s="1"/>
  <c r="R76" i="7"/>
  <c r="R32" i="8"/>
  <c r="R31" i="8"/>
  <c r="R66" i="6"/>
  <c r="R35" i="7"/>
  <c r="R48" i="8"/>
  <c r="R44" i="6"/>
  <c r="O44" i="6"/>
  <c r="P44" i="6" s="1"/>
  <c r="Q44" i="6" s="1"/>
  <c r="R81" i="5"/>
  <c r="R81" i="6"/>
  <c r="R67" i="6"/>
  <c r="R115" i="6"/>
  <c r="R143" i="7"/>
  <c r="R114" i="4"/>
  <c r="R27" i="6"/>
  <c r="O27" i="6"/>
  <c r="P27" i="6" s="1"/>
  <c r="Q27" i="6" s="1"/>
  <c r="R125" i="3"/>
  <c r="R132" i="4"/>
  <c r="R94" i="6"/>
  <c r="R99" i="6"/>
  <c r="R90" i="3"/>
  <c r="O90" i="3"/>
  <c r="P90" i="3" s="1"/>
  <c r="Q90" i="3" s="1"/>
  <c r="S90" i="3" s="1"/>
  <c r="U90" i="3" s="1"/>
  <c r="AJ90" i="3" s="1"/>
  <c r="AN90" i="3" s="1"/>
  <c r="R144" i="3"/>
  <c r="R128" i="2"/>
  <c r="R74" i="3"/>
  <c r="O74" i="3"/>
  <c r="P74" i="3" s="1"/>
  <c r="Q74" i="3" s="1"/>
  <c r="R127" i="2"/>
  <c r="R64" i="2"/>
  <c r="R78" i="1"/>
  <c r="R112" i="3"/>
  <c r="R142" i="1"/>
  <c r="O75" i="2"/>
  <c r="P75" i="2" s="1"/>
  <c r="Q75" i="2" s="1"/>
  <c r="S75" i="2" s="1"/>
  <c r="U75" i="2" s="1"/>
  <c r="AQ75" i="2" s="1"/>
  <c r="AU75" i="2" s="1"/>
  <c r="R75" i="2"/>
  <c r="R138" i="1"/>
  <c r="R67" i="1"/>
  <c r="R43" i="3"/>
  <c r="O43" i="3"/>
  <c r="R66" i="1"/>
  <c r="R83" i="30"/>
  <c r="R51" i="30"/>
  <c r="R65" i="28"/>
  <c r="R128" i="30"/>
  <c r="S73" i="1"/>
  <c r="U73" i="1" s="1"/>
  <c r="AQ73" i="1" s="1"/>
  <c r="AU73" i="1" s="1"/>
  <c r="R59" i="30"/>
  <c r="O59" i="30"/>
  <c r="P59" i="30" s="1"/>
  <c r="Q59" i="30" s="1"/>
  <c r="R29" i="30"/>
  <c r="R63" i="15"/>
  <c r="R96" i="29"/>
  <c r="R78" i="15"/>
  <c r="R36" i="1"/>
  <c r="R60" i="29"/>
  <c r="R45" i="15"/>
  <c r="R50" i="29"/>
  <c r="S73" i="30"/>
  <c r="U73" i="30" s="1"/>
  <c r="AQ73" i="30" s="1"/>
  <c r="AU73" i="30" s="1"/>
  <c r="R84" i="15"/>
  <c r="R59" i="29"/>
  <c r="O59" i="29"/>
  <c r="P59" i="29" s="1"/>
  <c r="Q59" i="29" s="1"/>
  <c r="S59" i="29" s="1"/>
  <c r="U59" i="29" s="1"/>
  <c r="AQ59" i="29" s="1"/>
  <c r="AU59" i="29" s="1"/>
  <c r="R76" i="15"/>
  <c r="R73" i="33"/>
  <c r="O73" i="33"/>
  <c r="P73" i="33" s="1"/>
  <c r="Q73" i="33" s="1"/>
  <c r="R114" i="30"/>
  <c r="R84" i="28"/>
  <c r="R52" i="15"/>
  <c r="R115" i="33"/>
  <c r="R106" i="33"/>
  <c r="O106" i="33"/>
  <c r="P106" i="33" s="1"/>
  <c r="Q106" i="33" s="1"/>
  <c r="S106" i="33" s="1"/>
  <c r="U106" i="33" s="1"/>
  <c r="AT106" i="33" s="1"/>
  <c r="AX106" i="33" s="1"/>
  <c r="Q90" i="34" l="1"/>
  <c r="S90" i="34" s="1"/>
  <c r="U90" i="34" s="1"/>
  <c r="AJ90" i="34" s="1"/>
  <c r="AN90" i="34" s="1"/>
  <c r="O91" i="34"/>
  <c r="D126" i="34"/>
  <c r="E111" i="34"/>
  <c r="H110" i="34" s="1"/>
  <c r="I110" i="34" s="1"/>
  <c r="J110" i="34" s="1"/>
  <c r="D131" i="34"/>
  <c r="E116" i="34"/>
  <c r="H115" i="34" s="1"/>
  <c r="I115" i="34" s="1"/>
  <c r="J115" i="34" s="1"/>
  <c r="P136" i="34"/>
  <c r="Q136" i="34" s="1"/>
  <c r="S136" i="34" s="1"/>
  <c r="U136" i="34" s="1"/>
  <c r="AT136" i="34" s="1"/>
  <c r="AX136" i="34" s="1"/>
  <c r="O137" i="34"/>
  <c r="P58" i="34"/>
  <c r="Q58" i="34" s="1"/>
  <c r="S58" i="34" s="1"/>
  <c r="U58" i="34" s="1"/>
  <c r="AQ58" i="34" s="1"/>
  <c r="AU58" i="34" s="1"/>
  <c r="D122" i="34"/>
  <c r="E107" i="34"/>
  <c r="H106" i="34" s="1"/>
  <c r="I106" i="34" s="1"/>
  <c r="J106" i="34" s="1"/>
  <c r="Q105" i="34"/>
  <c r="S105" i="34" s="1"/>
  <c r="U105" i="34" s="1"/>
  <c r="AT105" i="34" s="1"/>
  <c r="AX105" i="34" s="1"/>
  <c r="O106" i="34"/>
  <c r="E113" i="34"/>
  <c r="H112" i="34" s="1"/>
  <c r="I112" i="34" s="1"/>
  <c r="J112" i="34" s="1"/>
  <c r="D128" i="34"/>
  <c r="P121" i="34"/>
  <c r="Q121" i="34" s="1"/>
  <c r="S121" i="34" s="1"/>
  <c r="U121" i="34" s="1"/>
  <c r="AT121" i="34" s="1"/>
  <c r="D123" i="34"/>
  <c r="E108" i="34"/>
  <c r="H107" i="34" s="1"/>
  <c r="I107" i="34" s="1"/>
  <c r="J107" i="34" s="1"/>
  <c r="P42" i="34"/>
  <c r="Q42" i="34" s="1"/>
  <c r="S42" i="34" s="1"/>
  <c r="U42" i="34" s="1"/>
  <c r="AQ42" i="34" s="1"/>
  <c r="AU42" i="34" s="1"/>
  <c r="O27" i="34"/>
  <c r="P73" i="34"/>
  <c r="Q73" i="34" s="1"/>
  <c r="S73" i="34" s="1"/>
  <c r="U73" i="34" s="1"/>
  <c r="AQ73" i="34" s="1"/>
  <c r="AU73" i="34" s="1"/>
  <c r="O74" i="34"/>
  <c r="E98" i="34"/>
  <c r="H97" i="34" s="1"/>
  <c r="I97" i="34" s="1"/>
  <c r="J97" i="34" s="1"/>
  <c r="D113" i="34"/>
  <c r="P105" i="15"/>
  <c r="Q105" i="15" s="1"/>
  <c r="S105" i="15" s="1"/>
  <c r="U105" i="15" s="1"/>
  <c r="AT105" i="15" s="1"/>
  <c r="AX105" i="15" s="1"/>
  <c r="P27" i="29"/>
  <c r="Q27" i="29" s="1"/>
  <c r="S27" i="29" s="1"/>
  <c r="U27" i="29" s="1"/>
  <c r="AQ27" i="29" s="1"/>
  <c r="AU27" i="29" s="1"/>
  <c r="O107" i="33"/>
  <c r="P108" i="22"/>
  <c r="Q108" i="22" s="1"/>
  <c r="S108" i="22" s="1"/>
  <c r="U108" i="22" s="1"/>
  <c r="AT108" i="22" s="1"/>
  <c r="AX108" i="22" s="1"/>
  <c r="N109" i="22"/>
  <c r="P45" i="19"/>
  <c r="Q45" i="19" s="1"/>
  <c r="S45" i="19" s="1"/>
  <c r="U45" i="19" s="1"/>
  <c r="AQ45" i="19" s="1"/>
  <c r="AU45" i="19" s="1"/>
  <c r="N46" i="19"/>
  <c r="O46" i="19"/>
  <c r="P74" i="21"/>
  <c r="Q74" i="21" s="1"/>
  <c r="S74" i="21" s="1"/>
  <c r="U74" i="21" s="1"/>
  <c r="AQ74" i="21" s="1"/>
  <c r="AU74" i="21" s="1"/>
  <c r="O75" i="21"/>
  <c r="P121" i="25"/>
  <c r="Q121" i="25" s="1"/>
  <c r="S121" i="25" s="1"/>
  <c r="U121" i="25" s="1"/>
  <c r="AT121" i="25" s="1"/>
  <c r="P122" i="17"/>
  <c r="Q122" i="17" s="1"/>
  <c r="S122" i="17" s="1"/>
  <c r="U122" i="17" s="1"/>
  <c r="AT122" i="17" s="1"/>
  <c r="O123" i="17"/>
  <c r="O90" i="12"/>
  <c r="P74" i="19"/>
  <c r="Q74" i="19" s="1"/>
  <c r="S74" i="19" s="1"/>
  <c r="U74" i="19" s="1"/>
  <c r="AQ74" i="19" s="1"/>
  <c r="AU74" i="19" s="1"/>
  <c r="O138" i="21"/>
  <c r="P28" i="20"/>
  <c r="Q28" i="20" s="1"/>
  <c r="S28" i="20" s="1"/>
  <c r="U28" i="20" s="1"/>
  <c r="AQ28" i="20" s="1"/>
  <c r="AU28" i="20" s="1"/>
  <c r="O139" i="6"/>
  <c r="P107" i="9"/>
  <c r="Q107" i="9" s="1"/>
  <c r="S107" i="9" s="1"/>
  <c r="U107" i="9" s="1"/>
  <c r="AT107" i="9" s="1"/>
  <c r="AX107" i="9" s="1"/>
  <c r="O108" i="9"/>
  <c r="O123" i="22"/>
  <c r="AX122" i="31"/>
  <c r="O60" i="5"/>
  <c r="O60" i="30"/>
  <c r="O28" i="3"/>
  <c r="O138" i="7"/>
  <c r="P75" i="30"/>
  <c r="Q75" i="30" s="1"/>
  <c r="S75" i="30" s="1"/>
  <c r="U75" i="30" s="1"/>
  <c r="AQ75" i="30" s="1"/>
  <c r="AU75" i="30" s="1"/>
  <c r="BA122" i="15"/>
  <c r="AX122" i="15"/>
  <c r="O74" i="6"/>
  <c r="P105" i="2"/>
  <c r="Q105" i="2" s="1"/>
  <c r="S105" i="2" s="1"/>
  <c r="U105" i="2" s="1"/>
  <c r="AT105" i="2" s="1"/>
  <c r="AX105" i="2" s="1"/>
  <c r="S105" i="30"/>
  <c r="U105" i="30" s="1"/>
  <c r="AT105" i="30" s="1"/>
  <c r="AX105" i="30" s="1"/>
  <c r="O74" i="4"/>
  <c r="O123" i="7"/>
  <c r="O137" i="8"/>
  <c r="S121" i="20"/>
  <c r="U121" i="20" s="1"/>
  <c r="AT121" i="20" s="1"/>
  <c r="P90" i="26"/>
  <c r="Q90" i="26" s="1"/>
  <c r="S90" i="26" s="1"/>
  <c r="U90" i="26" s="1"/>
  <c r="AJ90" i="26" s="1"/>
  <c r="AN90" i="26" s="1"/>
  <c r="O122" i="5"/>
  <c r="S27" i="17"/>
  <c r="U27" i="17" s="1"/>
  <c r="AQ27" i="17" s="1"/>
  <c r="AU27" i="17" s="1"/>
  <c r="O60" i="19"/>
  <c r="O43" i="23"/>
  <c r="BA122" i="29"/>
  <c r="N125" i="18"/>
  <c r="P124" i="18"/>
  <c r="S106" i="9"/>
  <c r="U106" i="9" s="1"/>
  <c r="AT106" i="9" s="1"/>
  <c r="AX106" i="9" s="1"/>
  <c r="S105" i="26"/>
  <c r="U105" i="26" s="1"/>
  <c r="AT105" i="26" s="1"/>
  <c r="AX105" i="26" s="1"/>
  <c r="N140" i="22"/>
  <c r="O140" i="22" s="1"/>
  <c r="P139" i="22"/>
  <c r="Q139" i="22" s="1"/>
  <c r="S139" i="22" s="1"/>
  <c r="U139" i="22" s="1"/>
  <c r="AT139" i="22" s="1"/>
  <c r="AX139" i="22" s="1"/>
  <c r="O106" i="1"/>
  <c r="P58" i="14"/>
  <c r="Q58" i="14" s="1"/>
  <c r="S58" i="14" s="1"/>
  <c r="U58" i="14" s="1"/>
  <c r="AQ58" i="14" s="1"/>
  <c r="AU58" i="14" s="1"/>
  <c r="P26" i="25"/>
  <c r="Q26" i="25" s="1"/>
  <c r="S26" i="25" s="1"/>
  <c r="U26" i="25" s="1"/>
  <c r="AQ26" i="25" s="1"/>
  <c r="AU26" i="25" s="1"/>
  <c r="P61" i="1"/>
  <c r="Q61" i="1" s="1"/>
  <c r="S61" i="1" s="1"/>
  <c r="U61" i="1" s="1"/>
  <c r="AQ61" i="1" s="1"/>
  <c r="AU61" i="1" s="1"/>
  <c r="P123" i="28"/>
  <c r="Q123" i="28" s="1"/>
  <c r="S123" i="28" s="1"/>
  <c r="U123" i="28" s="1"/>
  <c r="AT123" i="28" s="1"/>
  <c r="P44" i="1"/>
  <c r="Q44" i="1" s="1"/>
  <c r="S44" i="1" s="1"/>
  <c r="U44" i="1" s="1"/>
  <c r="AQ44" i="1" s="1"/>
  <c r="AU44" i="1" s="1"/>
  <c r="S27" i="3"/>
  <c r="U27" i="3" s="1"/>
  <c r="AQ27" i="3" s="1"/>
  <c r="AU27" i="3" s="1"/>
  <c r="S42" i="28"/>
  <c r="U42" i="28" s="1"/>
  <c r="AQ42" i="28" s="1"/>
  <c r="AU42" i="28" s="1"/>
  <c r="P136" i="15"/>
  <c r="Q136" i="15" s="1"/>
  <c r="S136" i="15" s="1"/>
  <c r="U136" i="15" s="1"/>
  <c r="AT136" i="15" s="1"/>
  <c r="AX136" i="15" s="1"/>
  <c r="O137" i="15"/>
  <c r="S73" i="6"/>
  <c r="U73" i="6" s="1"/>
  <c r="AQ73" i="6" s="1"/>
  <c r="AU73" i="6" s="1"/>
  <c r="S106" i="6"/>
  <c r="U106" i="6" s="1"/>
  <c r="AT106" i="6" s="1"/>
  <c r="AX106" i="6" s="1"/>
  <c r="O137" i="29"/>
  <c r="O76" i="2"/>
  <c r="O43" i="7"/>
  <c r="S26" i="1"/>
  <c r="U26" i="1" s="1"/>
  <c r="AQ26" i="1" s="1"/>
  <c r="AU26" i="1" s="1"/>
  <c r="S136" i="4"/>
  <c r="U136" i="4" s="1"/>
  <c r="AT136" i="4" s="1"/>
  <c r="AX136" i="4" s="1"/>
  <c r="P75" i="8"/>
  <c r="Q75" i="8" s="1"/>
  <c r="S75" i="8" s="1"/>
  <c r="U75" i="8" s="1"/>
  <c r="AQ75" i="8" s="1"/>
  <c r="AU75" i="8" s="1"/>
  <c r="O76" i="8"/>
  <c r="P73" i="16"/>
  <c r="Q73" i="16" s="1"/>
  <c r="S73" i="16" s="1"/>
  <c r="U73" i="16" s="1"/>
  <c r="AQ73" i="16" s="1"/>
  <c r="AU73" i="16" s="1"/>
  <c r="BA121" i="5"/>
  <c r="S122" i="9"/>
  <c r="U122" i="9" s="1"/>
  <c r="AT122" i="9" s="1"/>
  <c r="P26" i="31"/>
  <c r="Q26" i="31" s="1"/>
  <c r="S26" i="31" s="1"/>
  <c r="U26" i="31" s="1"/>
  <c r="AQ26" i="31" s="1"/>
  <c r="AU26" i="31" s="1"/>
  <c r="O27" i="31"/>
  <c r="S60" i="7"/>
  <c r="U60" i="7" s="1"/>
  <c r="AQ60" i="7" s="1"/>
  <c r="AU60" i="7" s="1"/>
  <c r="S26" i="16"/>
  <c r="U26" i="16" s="1"/>
  <c r="AQ26" i="16" s="1"/>
  <c r="AU26" i="16" s="1"/>
  <c r="P106" i="13"/>
  <c r="Q106" i="13" s="1"/>
  <c r="S106" i="13" s="1"/>
  <c r="U106" i="13" s="1"/>
  <c r="AT106" i="13" s="1"/>
  <c r="AX106" i="13" s="1"/>
  <c r="O107" i="13"/>
  <c r="P105" i="20"/>
  <c r="Q105" i="20" s="1"/>
  <c r="S105" i="20" s="1"/>
  <c r="U105" i="20" s="1"/>
  <c r="AT105" i="20" s="1"/>
  <c r="AX105" i="20" s="1"/>
  <c r="O106" i="20"/>
  <c r="S106" i="18"/>
  <c r="U106" i="18" s="1"/>
  <c r="AT106" i="18" s="1"/>
  <c r="AX106" i="18" s="1"/>
  <c r="O106" i="16"/>
  <c r="S26" i="24"/>
  <c r="U26" i="24" s="1"/>
  <c r="AQ26" i="24" s="1"/>
  <c r="AU26" i="24" s="1"/>
  <c r="S137" i="31"/>
  <c r="U137" i="31" s="1"/>
  <c r="AT137" i="31" s="1"/>
  <c r="AX137" i="31" s="1"/>
  <c r="P138" i="12"/>
  <c r="Q138" i="12" s="1"/>
  <c r="S138" i="12" s="1"/>
  <c r="U138" i="12" s="1"/>
  <c r="AT138" i="12" s="1"/>
  <c r="AX138" i="12" s="1"/>
  <c r="O139" i="12"/>
  <c r="S90" i="21"/>
  <c r="U90" i="21" s="1"/>
  <c r="AJ90" i="21" s="1"/>
  <c r="AN90" i="21" s="1"/>
  <c r="P28" i="11"/>
  <c r="Q28" i="11" s="1"/>
  <c r="S28" i="11" s="1"/>
  <c r="U28" i="11" s="1"/>
  <c r="AQ28" i="11" s="1"/>
  <c r="AU28" i="11" s="1"/>
  <c r="O29" i="11"/>
  <c r="O44" i="13"/>
  <c r="S89" i="18"/>
  <c r="U89" i="18" s="1"/>
  <c r="AJ89" i="18" s="1"/>
  <c r="AN89" i="18" s="1"/>
  <c r="S137" i="18"/>
  <c r="U137" i="18" s="1"/>
  <c r="AT137" i="18" s="1"/>
  <c r="AX137" i="18" s="1"/>
  <c r="S122" i="8"/>
  <c r="U122" i="8" s="1"/>
  <c r="AT122" i="8" s="1"/>
  <c r="O138" i="17"/>
  <c r="P74" i="15"/>
  <c r="Q74" i="15" s="1"/>
  <c r="S74" i="15" s="1"/>
  <c r="U74" i="15" s="1"/>
  <c r="AQ74" i="15" s="1"/>
  <c r="AU74" i="15" s="1"/>
  <c r="O75" i="15"/>
  <c r="AX122" i="28"/>
  <c r="BA122" i="28"/>
  <c r="P139" i="28"/>
  <c r="Q139" i="28" s="1"/>
  <c r="S139" i="28" s="1"/>
  <c r="U139" i="28" s="1"/>
  <c r="AT139" i="28" s="1"/>
  <c r="AX139" i="28" s="1"/>
  <c r="P106" i="4"/>
  <c r="Q106" i="4" s="1"/>
  <c r="S106" i="4" s="1"/>
  <c r="U106" i="4" s="1"/>
  <c r="AT106" i="4" s="1"/>
  <c r="AX106" i="4" s="1"/>
  <c r="O123" i="29"/>
  <c r="P29" i="8"/>
  <c r="Q29" i="8" s="1"/>
  <c r="S29" i="8" s="1"/>
  <c r="U29" i="8" s="1"/>
  <c r="AQ29" i="8" s="1"/>
  <c r="AU29" i="8" s="1"/>
  <c r="S59" i="27"/>
  <c r="U59" i="27" s="1"/>
  <c r="AQ59" i="27" s="1"/>
  <c r="AU59" i="27" s="1"/>
  <c r="P60" i="26"/>
  <c r="Q60" i="26" s="1"/>
  <c r="S60" i="26" s="1"/>
  <c r="U60" i="26" s="1"/>
  <c r="AQ60" i="26" s="1"/>
  <c r="AU60" i="26" s="1"/>
  <c r="P26" i="10"/>
  <c r="Q26" i="10" s="1"/>
  <c r="S26" i="10" s="1"/>
  <c r="U26" i="10" s="1"/>
  <c r="AQ26" i="10" s="1"/>
  <c r="AU26" i="10" s="1"/>
  <c r="P90" i="16"/>
  <c r="Q90" i="16" s="1"/>
  <c r="S90" i="16" s="1"/>
  <c r="U90" i="16" s="1"/>
  <c r="AJ90" i="16" s="1"/>
  <c r="AN90" i="16" s="1"/>
  <c r="O91" i="16"/>
  <c r="O59" i="20"/>
  <c r="P58" i="24"/>
  <c r="Q58" i="24" s="1"/>
  <c r="S58" i="24" s="1"/>
  <c r="U58" i="24" s="1"/>
  <c r="AQ58" i="24" s="1"/>
  <c r="AU58" i="24" s="1"/>
  <c r="P136" i="13"/>
  <c r="Q136" i="13" s="1"/>
  <c r="S136" i="13" s="1"/>
  <c r="U136" i="13" s="1"/>
  <c r="AT136" i="13" s="1"/>
  <c r="AX136" i="13" s="1"/>
  <c r="O137" i="13"/>
  <c r="P74" i="17"/>
  <c r="Q74" i="17" s="1"/>
  <c r="S74" i="17" s="1"/>
  <c r="U74" i="17" s="1"/>
  <c r="AQ74" i="17" s="1"/>
  <c r="AU74" i="17" s="1"/>
  <c r="O75" i="17"/>
  <c r="P136" i="30"/>
  <c r="Q136" i="30" s="1"/>
  <c r="S136" i="30" s="1"/>
  <c r="U136" i="30" s="1"/>
  <c r="AT136" i="30" s="1"/>
  <c r="AX136" i="30" s="1"/>
  <c r="P90" i="5"/>
  <c r="Q90" i="5" s="1"/>
  <c r="S90" i="5" s="1"/>
  <c r="U90" i="5" s="1"/>
  <c r="AJ90" i="5" s="1"/>
  <c r="AN90" i="5" s="1"/>
  <c r="P136" i="1"/>
  <c r="Q136" i="1" s="1"/>
  <c r="S136" i="1" s="1"/>
  <c r="U136" i="1" s="1"/>
  <c r="AT136" i="1" s="1"/>
  <c r="AX136" i="1" s="1"/>
  <c r="O137" i="1"/>
  <c r="P45" i="25"/>
  <c r="Q45" i="25" s="1"/>
  <c r="S45" i="25" s="1"/>
  <c r="U45" i="25" s="1"/>
  <c r="AQ45" i="25" s="1"/>
  <c r="AU45" i="25" s="1"/>
  <c r="O59" i="10"/>
  <c r="S106" i="26"/>
  <c r="U106" i="26" s="1"/>
  <c r="AT106" i="26" s="1"/>
  <c r="AX106" i="26" s="1"/>
  <c r="S89" i="31"/>
  <c r="U89" i="31" s="1"/>
  <c r="AJ89" i="31" s="1"/>
  <c r="AN89" i="31" s="1"/>
  <c r="S122" i="22"/>
  <c r="U122" i="22" s="1"/>
  <c r="AT122" i="22" s="1"/>
  <c r="S43" i="14"/>
  <c r="U43" i="14" s="1"/>
  <c r="AQ43" i="14" s="1"/>
  <c r="AU43" i="14" s="1"/>
  <c r="O139" i="14"/>
  <c r="P58" i="21"/>
  <c r="Q58" i="21" s="1"/>
  <c r="S58" i="21" s="1"/>
  <c r="U58" i="21" s="1"/>
  <c r="AQ58" i="21" s="1"/>
  <c r="AU58" i="21" s="1"/>
  <c r="O60" i="13"/>
  <c r="P139" i="16"/>
  <c r="Q139" i="16" s="1"/>
  <c r="S139" i="16" s="1"/>
  <c r="U139" i="16" s="1"/>
  <c r="AT139" i="16" s="1"/>
  <c r="AX139" i="16" s="1"/>
  <c r="N140" i="16"/>
  <c r="O140" i="16" s="1"/>
  <c r="O43" i="22"/>
  <c r="P59" i="22"/>
  <c r="Q59" i="22" s="1"/>
  <c r="S59" i="22" s="1"/>
  <c r="U59" i="22" s="1"/>
  <c r="AQ59" i="22" s="1"/>
  <c r="AU59" i="22" s="1"/>
  <c r="O60" i="22"/>
  <c r="O107" i="30"/>
  <c r="P26" i="14"/>
  <c r="Q26" i="14" s="1"/>
  <c r="S26" i="14" s="1"/>
  <c r="U26" i="14" s="1"/>
  <c r="AQ26" i="14" s="1"/>
  <c r="AU26" i="14" s="1"/>
  <c r="BA121" i="31"/>
  <c r="P91" i="8"/>
  <c r="Q91" i="8" s="1"/>
  <c r="S91" i="8" s="1"/>
  <c r="U91" i="8" s="1"/>
  <c r="AJ91" i="8" s="1"/>
  <c r="AN91" i="8" s="1"/>
  <c r="S105" i="4"/>
  <c r="U105" i="4" s="1"/>
  <c r="AT105" i="4" s="1"/>
  <c r="AX105" i="4" s="1"/>
  <c r="P89" i="1"/>
  <c r="Q89" i="1" s="1"/>
  <c r="S89" i="1" s="1"/>
  <c r="U89" i="1" s="1"/>
  <c r="AJ89" i="1" s="1"/>
  <c r="AN89" i="1" s="1"/>
  <c r="O107" i="3"/>
  <c r="S58" i="11"/>
  <c r="U58" i="11" s="1"/>
  <c r="AQ58" i="11" s="1"/>
  <c r="AU58" i="11" s="1"/>
  <c r="S89" i="14"/>
  <c r="U89" i="14" s="1"/>
  <c r="AJ89" i="14" s="1"/>
  <c r="AN89" i="14" s="1"/>
  <c r="BA122" i="30"/>
  <c r="S121" i="10"/>
  <c r="U121" i="10" s="1"/>
  <c r="AT121" i="10" s="1"/>
  <c r="O61" i="16"/>
  <c r="S121" i="13"/>
  <c r="U121" i="13" s="1"/>
  <c r="AT121" i="13" s="1"/>
  <c r="P73" i="24"/>
  <c r="Q73" i="24" s="1"/>
  <c r="S73" i="24" s="1"/>
  <c r="U73" i="24" s="1"/>
  <c r="AQ73" i="24" s="1"/>
  <c r="AU73" i="24" s="1"/>
  <c r="P122" i="12"/>
  <c r="Q122" i="12" s="1"/>
  <c r="S122" i="12" s="1"/>
  <c r="U122" i="12" s="1"/>
  <c r="AT122" i="12" s="1"/>
  <c r="O123" i="12"/>
  <c r="S121" i="17"/>
  <c r="U121" i="17" s="1"/>
  <c r="AT121" i="17" s="1"/>
  <c r="O27" i="9"/>
  <c r="S43" i="10"/>
  <c r="U43" i="10" s="1"/>
  <c r="AQ43" i="10" s="1"/>
  <c r="AU43" i="10" s="1"/>
  <c r="S123" i="18"/>
  <c r="U123" i="18" s="1"/>
  <c r="AT123" i="18" s="1"/>
  <c r="P58" i="31"/>
  <c r="Q58" i="31" s="1"/>
  <c r="S58" i="31" s="1"/>
  <c r="U58" i="31" s="1"/>
  <c r="AQ58" i="31" s="1"/>
  <c r="AU58" i="31" s="1"/>
  <c r="O59" i="31"/>
  <c r="O108" i="29"/>
  <c r="O45" i="10"/>
  <c r="O92" i="13"/>
  <c r="S105" i="22"/>
  <c r="U105" i="22" s="1"/>
  <c r="AT105" i="22" s="1"/>
  <c r="AX105" i="22" s="1"/>
  <c r="O137" i="24"/>
  <c r="P42" i="26"/>
  <c r="Q42" i="26" s="1"/>
  <c r="S42" i="26" s="1"/>
  <c r="U42" i="26" s="1"/>
  <c r="AQ42" i="26" s="1"/>
  <c r="AU42" i="26" s="1"/>
  <c r="O90" i="9"/>
  <c r="P89" i="25"/>
  <c r="Q89" i="25" s="1"/>
  <c r="S89" i="25" s="1"/>
  <c r="U89" i="25" s="1"/>
  <c r="AJ89" i="25" s="1"/>
  <c r="AN89" i="25" s="1"/>
  <c r="O27" i="4"/>
  <c r="S89" i="6"/>
  <c r="U89" i="6" s="1"/>
  <c r="AJ89" i="6" s="1"/>
  <c r="AN89" i="6" s="1"/>
  <c r="P75" i="11"/>
  <c r="Q75" i="11" s="1"/>
  <c r="S75" i="11" s="1"/>
  <c r="U75" i="11" s="1"/>
  <c r="AQ75" i="11" s="1"/>
  <c r="AU75" i="11" s="1"/>
  <c r="O44" i="20"/>
  <c r="O138" i="31"/>
  <c r="O44" i="17"/>
  <c r="O27" i="19"/>
  <c r="O60" i="3"/>
  <c r="P74" i="10"/>
  <c r="Q74" i="10" s="1"/>
  <c r="S74" i="10" s="1"/>
  <c r="U74" i="10" s="1"/>
  <c r="AQ74" i="10" s="1"/>
  <c r="AU74" i="10" s="1"/>
  <c r="O75" i="10"/>
  <c r="P28" i="18"/>
  <c r="Q28" i="18" s="1"/>
  <c r="S28" i="18" s="1"/>
  <c r="U28" i="18" s="1"/>
  <c r="AQ28" i="18" s="1"/>
  <c r="AU28" i="18" s="1"/>
  <c r="O29" i="18"/>
  <c r="BA122" i="20"/>
  <c r="P105" i="10"/>
  <c r="Q105" i="10" s="1"/>
  <c r="S105" i="10" s="1"/>
  <c r="U105" i="10" s="1"/>
  <c r="AT105" i="10" s="1"/>
  <c r="AX105" i="10" s="1"/>
  <c r="O106" i="10"/>
  <c r="P58" i="17"/>
  <c r="Q58" i="17" s="1"/>
  <c r="S58" i="17" s="1"/>
  <c r="U58" i="17" s="1"/>
  <c r="AQ58" i="17" s="1"/>
  <c r="AU58" i="17" s="1"/>
  <c r="O59" i="17"/>
  <c r="O75" i="26"/>
  <c r="O59" i="11"/>
  <c r="P122" i="19"/>
  <c r="Q122" i="19" s="1"/>
  <c r="S122" i="19" s="1"/>
  <c r="U122" i="19" s="1"/>
  <c r="AT122" i="19" s="1"/>
  <c r="O123" i="19"/>
  <c r="O138" i="18"/>
  <c r="AX121" i="16"/>
  <c r="O44" i="9"/>
  <c r="O28" i="27"/>
  <c r="P136" i="25"/>
  <c r="Q136" i="25" s="1"/>
  <c r="S136" i="25" s="1"/>
  <c r="U136" i="25" s="1"/>
  <c r="AT136" i="25" s="1"/>
  <c r="AX136" i="25" s="1"/>
  <c r="O137" i="25"/>
  <c r="AX122" i="16"/>
  <c r="BA121" i="7"/>
  <c r="P121" i="6"/>
  <c r="Q121" i="6" s="1"/>
  <c r="S121" i="6" s="1"/>
  <c r="U121" i="6" s="1"/>
  <c r="AT121" i="6" s="1"/>
  <c r="P90" i="2"/>
  <c r="Q90" i="2" s="1"/>
  <c r="S90" i="2" s="1"/>
  <c r="U90" i="2" s="1"/>
  <c r="AJ90" i="2" s="1"/>
  <c r="AN90" i="2" s="1"/>
  <c r="P89" i="33"/>
  <c r="Q89" i="33" s="1"/>
  <c r="S89" i="33" s="1"/>
  <c r="U89" i="33" s="1"/>
  <c r="AJ89" i="33" s="1"/>
  <c r="AN89" i="33" s="1"/>
  <c r="O90" i="33"/>
  <c r="P90" i="30"/>
  <c r="Q90" i="30" s="1"/>
  <c r="S90" i="30" s="1"/>
  <c r="U90" i="30" s="1"/>
  <c r="AJ90" i="30" s="1"/>
  <c r="AN90" i="30" s="1"/>
  <c r="O91" i="30"/>
  <c r="P43" i="30"/>
  <c r="Q43" i="30" s="1"/>
  <c r="S43" i="30" s="1"/>
  <c r="U43" i="30" s="1"/>
  <c r="AQ43" i="30" s="1"/>
  <c r="AU43" i="30" s="1"/>
  <c r="O44" i="30"/>
  <c r="O74" i="29"/>
  <c r="O27" i="30"/>
  <c r="O139" i="33"/>
  <c r="BA121" i="28"/>
  <c r="AX121" i="28"/>
  <c r="O122" i="14"/>
  <c r="O107" i="18"/>
  <c r="S90" i="23"/>
  <c r="U90" i="23" s="1"/>
  <c r="AJ90" i="23" s="1"/>
  <c r="AN90" i="23" s="1"/>
  <c r="O74" i="20"/>
  <c r="P136" i="19"/>
  <c r="Q136" i="19" s="1"/>
  <c r="S136" i="19" s="1"/>
  <c r="U136" i="19" s="1"/>
  <c r="AT136" i="19" s="1"/>
  <c r="AX136" i="19" s="1"/>
  <c r="O137" i="19"/>
  <c r="O43" i="11"/>
  <c r="P26" i="26"/>
  <c r="Q26" i="26" s="1"/>
  <c r="S26" i="26" s="1"/>
  <c r="U26" i="26" s="1"/>
  <c r="AQ26" i="26" s="1"/>
  <c r="AU26" i="26" s="1"/>
  <c r="O27" i="26"/>
  <c r="O74" i="27"/>
  <c r="P105" i="21"/>
  <c r="Q105" i="21" s="1"/>
  <c r="S105" i="21" s="1"/>
  <c r="U105" i="21" s="1"/>
  <c r="AT105" i="21" s="1"/>
  <c r="AX105" i="21" s="1"/>
  <c r="O106" i="21"/>
  <c r="O122" i="13"/>
  <c r="O76" i="18"/>
  <c r="O91" i="27"/>
  <c r="P43" i="24"/>
  <c r="Q43" i="24" s="1"/>
  <c r="S43" i="24" s="1"/>
  <c r="U43" i="24" s="1"/>
  <c r="AQ43" i="24" s="1"/>
  <c r="AU43" i="24" s="1"/>
  <c r="O44" i="24"/>
  <c r="O123" i="9"/>
  <c r="P42" i="16"/>
  <c r="Q42" i="16" s="1"/>
  <c r="S42" i="16" s="1"/>
  <c r="U42" i="16" s="1"/>
  <c r="AQ42" i="16" s="1"/>
  <c r="AU42" i="16" s="1"/>
  <c r="O43" i="16"/>
  <c r="P106" i="11"/>
  <c r="Q106" i="11" s="1"/>
  <c r="S106" i="11" s="1"/>
  <c r="U106" i="11" s="1"/>
  <c r="AT106" i="11" s="1"/>
  <c r="AX106" i="11" s="1"/>
  <c r="O107" i="11"/>
  <c r="O90" i="24"/>
  <c r="O92" i="7"/>
  <c r="O123" i="1"/>
  <c r="P58" i="33"/>
  <c r="Q58" i="33" s="1"/>
  <c r="S58" i="33" s="1"/>
  <c r="U58" i="33" s="1"/>
  <c r="AQ58" i="33" s="1"/>
  <c r="AU58" i="33" s="1"/>
  <c r="O59" i="33"/>
  <c r="O60" i="4"/>
  <c r="P122" i="3"/>
  <c r="Q122" i="3" s="1"/>
  <c r="S122" i="3" s="1"/>
  <c r="U122" i="3" s="1"/>
  <c r="AT122" i="3" s="1"/>
  <c r="O123" i="3"/>
  <c r="P139" i="3"/>
  <c r="N140" i="3" s="1"/>
  <c r="S121" i="2"/>
  <c r="U121" i="2" s="1"/>
  <c r="AT121" i="2" s="1"/>
  <c r="O59" i="9"/>
  <c r="P42" i="4"/>
  <c r="Q42" i="4" s="1"/>
  <c r="S42" i="4" s="1"/>
  <c r="U42" i="4" s="1"/>
  <c r="AQ42" i="4" s="1"/>
  <c r="AU42" i="4" s="1"/>
  <c r="O43" i="4"/>
  <c r="O138" i="5"/>
  <c r="O137" i="4"/>
  <c r="O61" i="12"/>
  <c r="O137" i="26"/>
  <c r="O122" i="23"/>
  <c r="S89" i="7"/>
  <c r="U89" i="7" s="1"/>
  <c r="AJ89" i="7" s="1"/>
  <c r="AN89" i="7" s="1"/>
  <c r="O90" i="18"/>
  <c r="S43" i="25"/>
  <c r="U43" i="25" s="1"/>
  <c r="AQ43" i="25" s="1"/>
  <c r="AU43" i="25" s="1"/>
  <c r="AX121" i="11"/>
  <c r="S137" i="12"/>
  <c r="U137" i="12" s="1"/>
  <c r="AT137" i="12" s="1"/>
  <c r="AX137" i="12" s="1"/>
  <c r="O74" i="12"/>
  <c r="P74" i="22"/>
  <c r="Q74" i="22" s="1"/>
  <c r="S74" i="22" s="1"/>
  <c r="U74" i="22" s="1"/>
  <c r="AQ74" i="22" s="1"/>
  <c r="AU74" i="22" s="1"/>
  <c r="P123" i="16"/>
  <c r="Q123" i="16" s="1"/>
  <c r="S123" i="16" s="1"/>
  <c r="U123" i="16" s="1"/>
  <c r="AT123" i="16" s="1"/>
  <c r="O124" i="16"/>
  <c r="P58" i="2"/>
  <c r="Q58" i="2" s="1"/>
  <c r="S58" i="2" s="1"/>
  <c r="U58" i="2" s="1"/>
  <c r="AQ58" i="2" s="1"/>
  <c r="AU58" i="2" s="1"/>
  <c r="O59" i="2"/>
  <c r="O123" i="15"/>
  <c r="O75" i="3"/>
  <c r="O27" i="1"/>
  <c r="S73" i="28"/>
  <c r="U73" i="28" s="1"/>
  <c r="AQ73" i="28" s="1"/>
  <c r="AU73" i="28" s="1"/>
  <c r="O106" i="28"/>
  <c r="O43" i="33"/>
  <c r="P123" i="21"/>
  <c r="Q123" i="21" s="1"/>
  <c r="S123" i="21" s="1"/>
  <c r="U123" i="21" s="1"/>
  <c r="AT123" i="21" s="1"/>
  <c r="O74" i="25"/>
  <c r="O122" i="26"/>
  <c r="O91" i="17"/>
  <c r="O122" i="10"/>
  <c r="O91" i="21"/>
  <c r="P42" i="21"/>
  <c r="Q42" i="21" s="1"/>
  <c r="S42" i="21" s="1"/>
  <c r="U42" i="21" s="1"/>
  <c r="AQ42" i="21" s="1"/>
  <c r="AU42" i="21" s="1"/>
  <c r="P74" i="13"/>
  <c r="Q74" i="13" s="1"/>
  <c r="S74" i="13" s="1"/>
  <c r="U74" i="13" s="1"/>
  <c r="AQ74" i="13" s="1"/>
  <c r="AU74" i="13" s="1"/>
  <c r="O75" i="13"/>
  <c r="BA121" i="22"/>
  <c r="P89" i="19"/>
  <c r="Q89" i="19" s="1"/>
  <c r="S89" i="19" s="1"/>
  <c r="U89" i="19" s="1"/>
  <c r="AJ89" i="19" s="1"/>
  <c r="AN89" i="19" s="1"/>
  <c r="O106" i="17"/>
  <c r="AX121" i="19"/>
  <c r="O43" i="18"/>
  <c r="O45" i="15"/>
  <c r="P43" i="3"/>
  <c r="Q43" i="3" s="1"/>
  <c r="S43" i="3" s="1"/>
  <c r="U43" i="3" s="1"/>
  <c r="AQ43" i="3" s="1"/>
  <c r="AU43" i="3" s="1"/>
  <c r="O44" i="3"/>
  <c r="O45" i="6"/>
  <c r="O107" i="6"/>
  <c r="P107" i="7"/>
  <c r="Q107" i="7" s="1"/>
  <c r="S107" i="7" s="1"/>
  <c r="U107" i="7" s="1"/>
  <c r="AT107" i="7" s="1"/>
  <c r="AX107" i="7" s="1"/>
  <c r="O28" i="15"/>
  <c r="O28" i="6"/>
  <c r="S42" i="15"/>
  <c r="U42" i="15" s="1"/>
  <c r="AQ42" i="15" s="1"/>
  <c r="AU42" i="15" s="1"/>
  <c r="P59" i="25"/>
  <c r="Q59" i="25" s="1"/>
  <c r="S59" i="25" s="1"/>
  <c r="U59" i="25" s="1"/>
  <c r="AQ59" i="25" s="1"/>
  <c r="AU59" i="25" s="1"/>
  <c r="P28" i="13"/>
  <c r="Q28" i="13" s="1"/>
  <c r="S28" i="13" s="1"/>
  <c r="U28" i="13" s="1"/>
  <c r="AQ28" i="13" s="1"/>
  <c r="AU28" i="13" s="1"/>
  <c r="O29" i="13"/>
  <c r="S136" i="6"/>
  <c r="U136" i="6" s="1"/>
  <c r="AT136" i="6" s="1"/>
  <c r="AX136" i="6" s="1"/>
  <c r="S107" i="22"/>
  <c r="U107" i="22" s="1"/>
  <c r="AT107" i="22" s="1"/>
  <c r="AX107" i="22" s="1"/>
  <c r="S136" i="24"/>
  <c r="U136" i="24" s="1"/>
  <c r="AT136" i="24" s="1"/>
  <c r="AX136" i="24" s="1"/>
  <c r="O107" i="27"/>
  <c r="P106" i="8"/>
  <c r="Q106" i="8" s="1"/>
  <c r="S106" i="8" s="1"/>
  <c r="U106" i="8" s="1"/>
  <c r="AT106" i="8" s="1"/>
  <c r="AX106" i="8" s="1"/>
  <c r="S121" i="8"/>
  <c r="U121" i="8" s="1"/>
  <c r="AT121" i="8" s="1"/>
  <c r="S105" i="13"/>
  <c r="U105" i="13" s="1"/>
  <c r="AT105" i="13" s="1"/>
  <c r="AX105" i="13" s="1"/>
  <c r="P26" i="22"/>
  <c r="Q26" i="22" s="1"/>
  <c r="S26" i="22" s="1"/>
  <c r="U26" i="22" s="1"/>
  <c r="AQ26" i="22" s="1"/>
  <c r="AU26" i="22" s="1"/>
  <c r="O27" i="22"/>
  <c r="O44" i="14"/>
  <c r="O74" i="14"/>
  <c r="O91" i="22"/>
  <c r="O107" i="26"/>
  <c r="P75" i="1"/>
  <c r="Q75" i="1" s="1"/>
  <c r="S75" i="1" s="1"/>
  <c r="U75" i="1" s="1"/>
  <c r="AQ75" i="1" s="1"/>
  <c r="AU75" i="1" s="1"/>
  <c r="S73" i="33"/>
  <c r="U73" i="33" s="1"/>
  <c r="AQ73" i="33" s="1"/>
  <c r="AU73" i="33" s="1"/>
  <c r="O28" i="33"/>
  <c r="S106" i="29"/>
  <c r="U106" i="29" s="1"/>
  <c r="AT106" i="29" s="1"/>
  <c r="AX106" i="29" s="1"/>
  <c r="P27" i="2"/>
  <c r="Q27" i="2" s="1"/>
  <c r="S27" i="2" s="1"/>
  <c r="U27" i="2" s="1"/>
  <c r="AQ27" i="2" s="1"/>
  <c r="AU27" i="2" s="1"/>
  <c r="P61" i="7"/>
  <c r="N62" i="7" s="1"/>
  <c r="BA121" i="15"/>
  <c r="S26" i="29"/>
  <c r="U26" i="29" s="1"/>
  <c r="AQ26" i="29" s="1"/>
  <c r="AU26" i="29" s="1"/>
  <c r="S74" i="30"/>
  <c r="U74" i="30" s="1"/>
  <c r="AQ74" i="30" s="1"/>
  <c r="AU74" i="30" s="1"/>
  <c r="P28" i="28"/>
  <c r="Q28" i="28" s="1"/>
  <c r="S28" i="28" s="1"/>
  <c r="U28" i="28" s="1"/>
  <c r="AQ28" i="28" s="1"/>
  <c r="AU28" i="28" s="1"/>
  <c r="O92" i="6"/>
  <c r="O91" i="3"/>
  <c r="S90" i="7"/>
  <c r="U90" i="7" s="1"/>
  <c r="AJ90" i="7" s="1"/>
  <c r="AN90" i="7" s="1"/>
  <c r="S105" i="29"/>
  <c r="U105" i="29" s="1"/>
  <c r="AT105" i="29" s="1"/>
  <c r="AX105" i="29" s="1"/>
  <c r="O74" i="28"/>
  <c r="O90" i="15"/>
  <c r="S74" i="18"/>
  <c r="U74" i="18" s="1"/>
  <c r="AQ74" i="18" s="1"/>
  <c r="AU74" i="18" s="1"/>
  <c r="P90" i="20"/>
  <c r="Q90" i="20" s="1"/>
  <c r="S90" i="20" s="1"/>
  <c r="U90" i="20" s="1"/>
  <c r="AJ90" i="20" s="1"/>
  <c r="AN90" i="20" s="1"/>
  <c r="S28" i="21"/>
  <c r="U28" i="21" s="1"/>
  <c r="AQ28" i="21" s="1"/>
  <c r="AU28" i="21" s="1"/>
  <c r="O91" i="23"/>
  <c r="S73" i="15"/>
  <c r="U73" i="15" s="1"/>
  <c r="AQ73" i="15" s="1"/>
  <c r="AU73" i="15" s="1"/>
  <c r="P136" i="27"/>
  <c r="Q136" i="27" s="1"/>
  <c r="S136" i="27" s="1"/>
  <c r="U136" i="27" s="1"/>
  <c r="AT136" i="27" s="1"/>
  <c r="AX136" i="27" s="1"/>
  <c r="O122" i="11"/>
  <c r="S26" i="17"/>
  <c r="U26" i="17" s="1"/>
  <c r="AQ26" i="17" s="1"/>
  <c r="AU26" i="17" s="1"/>
  <c r="S42" i="14"/>
  <c r="U42" i="14" s="1"/>
  <c r="AQ42" i="14" s="1"/>
  <c r="AU42" i="14" s="1"/>
  <c r="P121" i="27"/>
  <c r="Q121" i="27" s="1"/>
  <c r="S121" i="27" s="1"/>
  <c r="U121" i="27" s="1"/>
  <c r="AT121" i="27" s="1"/>
  <c r="S89" i="8"/>
  <c r="U89" i="8" s="1"/>
  <c r="AJ89" i="8" s="1"/>
  <c r="AN89" i="8" s="1"/>
  <c r="AX121" i="23"/>
  <c r="O107" i="31"/>
  <c r="P43" i="5"/>
  <c r="Q43" i="5" s="1"/>
  <c r="S43" i="5" s="1"/>
  <c r="U43" i="5" s="1"/>
  <c r="AQ43" i="5" s="1"/>
  <c r="AU43" i="5" s="1"/>
  <c r="P74" i="23"/>
  <c r="Q74" i="23" s="1"/>
  <c r="S74" i="23" s="1"/>
  <c r="U74" i="23" s="1"/>
  <c r="AQ74" i="23" s="1"/>
  <c r="AU74" i="23" s="1"/>
  <c r="O75" i="23"/>
  <c r="P121" i="4"/>
  <c r="Q121" i="4" s="1"/>
  <c r="S121" i="4" s="1"/>
  <c r="U121" i="4" s="1"/>
  <c r="AT121" i="4" s="1"/>
  <c r="O122" i="4"/>
  <c r="O60" i="29"/>
  <c r="P42" i="29"/>
  <c r="Q42" i="29" s="1"/>
  <c r="S42" i="29" s="1"/>
  <c r="U42" i="29" s="1"/>
  <c r="AQ42" i="29" s="1"/>
  <c r="AU42" i="29" s="1"/>
  <c r="O43" i="29"/>
  <c r="P73" i="7"/>
  <c r="Q73" i="7" s="1"/>
  <c r="S73" i="7" s="1"/>
  <c r="U73" i="7" s="1"/>
  <c r="AQ73" i="7" s="1"/>
  <c r="AU73" i="7" s="1"/>
  <c r="O74" i="33"/>
  <c r="P59" i="23"/>
  <c r="Q59" i="23" s="1"/>
  <c r="S59" i="23" s="1"/>
  <c r="U59" i="23" s="1"/>
  <c r="AQ59" i="23" s="1"/>
  <c r="AU59" i="23" s="1"/>
  <c r="O108" i="25"/>
  <c r="P42" i="27"/>
  <c r="Q42" i="27" s="1"/>
  <c r="S42" i="27" s="1"/>
  <c r="U42" i="27" s="1"/>
  <c r="AQ42" i="27" s="1"/>
  <c r="AU42" i="27" s="1"/>
  <c r="P137" i="9"/>
  <c r="Q137" i="9" s="1"/>
  <c r="S137" i="9" s="1"/>
  <c r="U137" i="9" s="1"/>
  <c r="AT137" i="9" s="1"/>
  <c r="AX137" i="9" s="1"/>
  <c r="P73" i="31"/>
  <c r="Q73" i="31" s="1"/>
  <c r="S73" i="31" s="1"/>
  <c r="U73" i="31" s="1"/>
  <c r="AQ73" i="31" s="1"/>
  <c r="AU73" i="31" s="1"/>
  <c r="O74" i="31"/>
  <c r="P75" i="9"/>
  <c r="Q75" i="9" s="1"/>
  <c r="S75" i="9" s="1"/>
  <c r="U75" i="9" s="1"/>
  <c r="AQ75" i="9" s="1"/>
  <c r="AU75" i="9" s="1"/>
  <c r="O76" i="9"/>
  <c r="O107" i="23"/>
  <c r="P105" i="19"/>
  <c r="Q105" i="19" s="1"/>
  <c r="S105" i="19" s="1"/>
  <c r="U105" i="19" s="1"/>
  <c r="AT105" i="19" s="1"/>
  <c r="AX105" i="19" s="1"/>
  <c r="O106" i="14"/>
  <c r="P122" i="24"/>
  <c r="Q122" i="24" s="1"/>
  <c r="S122" i="24" s="1"/>
  <c r="U122" i="24" s="1"/>
  <c r="AT122" i="24" s="1"/>
  <c r="O123" i="24"/>
  <c r="P89" i="29"/>
  <c r="Q89" i="29" s="1"/>
  <c r="S89" i="29" s="1"/>
  <c r="U89" i="29" s="1"/>
  <c r="AJ89" i="29" s="1"/>
  <c r="AN89" i="29" s="1"/>
  <c r="O106" i="5"/>
  <c r="O123" i="8"/>
  <c r="O60" i="8"/>
  <c r="AX121" i="14"/>
  <c r="O44" i="12"/>
  <c r="P43" i="28"/>
  <c r="Q43" i="28" s="1"/>
  <c r="S43" i="28" s="1"/>
  <c r="U43" i="28" s="1"/>
  <c r="AQ43" i="28" s="1"/>
  <c r="AU43" i="28" s="1"/>
  <c r="BA122" i="1"/>
  <c r="AX122" i="1"/>
  <c r="S59" i="30"/>
  <c r="U59" i="30" s="1"/>
  <c r="AQ59" i="30" s="1"/>
  <c r="AU59" i="30" s="1"/>
  <c r="S74" i="3"/>
  <c r="U74" i="3" s="1"/>
  <c r="AQ74" i="3" s="1"/>
  <c r="AU74" i="3" s="1"/>
  <c r="O59" i="15"/>
  <c r="P58" i="28"/>
  <c r="Q58" i="28" s="1"/>
  <c r="S58" i="28" s="1"/>
  <c r="U58" i="28" s="1"/>
  <c r="AQ58" i="28" s="1"/>
  <c r="AU58" i="28" s="1"/>
  <c r="S106" i="30"/>
  <c r="U106" i="30" s="1"/>
  <c r="AT106" i="30" s="1"/>
  <c r="AX106" i="30" s="1"/>
  <c r="O123" i="30"/>
  <c r="O74" i="5"/>
  <c r="S58" i="6"/>
  <c r="U58" i="6" s="1"/>
  <c r="AQ58" i="6" s="1"/>
  <c r="AU58" i="6" s="1"/>
  <c r="P89" i="28"/>
  <c r="Q89" i="28" s="1"/>
  <c r="S89" i="28" s="1"/>
  <c r="U89" i="28" s="1"/>
  <c r="AJ89" i="28" s="1"/>
  <c r="AN89" i="28" s="1"/>
  <c r="O90" i="28"/>
  <c r="O44" i="2"/>
  <c r="O44" i="8"/>
  <c r="O122" i="2"/>
  <c r="BA121" i="1"/>
  <c r="P28" i="12"/>
  <c r="Q28" i="12" s="1"/>
  <c r="S28" i="12" s="1"/>
  <c r="U28" i="12" s="1"/>
  <c r="AQ28" i="12" s="1"/>
  <c r="AU28" i="12" s="1"/>
  <c r="O27" i="16"/>
  <c r="O29" i="21"/>
  <c r="O60" i="18"/>
  <c r="O123" i="31"/>
  <c r="O122" i="33"/>
  <c r="O138" i="10"/>
  <c r="P105" i="12"/>
  <c r="Q105" i="12" s="1"/>
  <c r="S105" i="12" s="1"/>
  <c r="U105" i="12" s="1"/>
  <c r="AT105" i="12" s="1"/>
  <c r="AX105" i="12" s="1"/>
  <c r="O106" i="12"/>
  <c r="O90" i="31"/>
  <c r="AX121" i="26"/>
  <c r="O109" i="22"/>
  <c r="O28" i="23"/>
  <c r="O108" i="24"/>
  <c r="O91" i="11"/>
  <c r="S27" i="6"/>
  <c r="U27" i="6" s="1"/>
  <c r="AQ27" i="6" s="1"/>
  <c r="AU27" i="6" s="1"/>
  <c r="S44" i="6"/>
  <c r="U44" i="6" s="1"/>
  <c r="AQ44" i="6" s="1"/>
  <c r="AU44" i="6" s="1"/>
  <c r="S43" i="2"/>
  <c r="U43" i="2" s="1"/>
  <c r="AQ43" i="2" s="1"/>
  <c r="AU43" i="2" s="1"/>
  <c r="O60" i="6"/>
  <c r="P90" i="4"/>
  <c r="Q90" i="4" s="1"/>
  <c r="S90" i="4" s="1"/>
  <c r="U90" i="4" s="1"/>
  <c r="AJ90" i="4" s="1"/>
  <c r="AN90" i="4" s="1"/>
  <c r="O91" i="4"/>
  <c r="O27" i="24"/>
  <c r="O137" i="2"/>
  <c r="S59" i="12"/>
  <c r="U59" i="12" s="1"/>
  <c r="AQ59" i="12" s="1"/>
  <c r="AU59" i="12" s="1"/>
  <c r="O123" i="20"/>
  <c r="S59" i="18"/>
  <c r="U59" i="18" s="1"/>
  <c r="AQ59" i="18" s="1"/>
  <c r="AU59" i="18" s="1"/>
  <c r="P91" i="10"/>
  <c r="Q91" i="10" s="1"/>
  <c r="S91" i="10" s="1"/>
  <c r="U91" i="10" s="1"/>
  <c r="AJ91" i="10" s="1"/>
  <c r="AN91" i="10" s="1"/>
  <c r="O90" i="14"/>
  <c r="O60" i="27"/>
  <c r="O137" i="23"/>
  <c r="P42" i="31"/>
  <c r="Q42" i="31" s="1"/>
  <c r="S42" i="31" s="1"/>
  <c r="U42" i="31" s="1"/>
  <c r="AQ42" i="31" s="1"/>
  <c r="AU42" i="31" s="1"/>
  <c r="O43" i="31"/>
  <c r="O27" i="7"/>
  <c r="S73" i="26"/>
  <c r="U73" i="26" s="1"/>
  <c r="AQ73" i="26" s="1"/>
  <c r="AU73" i="26" s="1"/>
  <c r="O28" i="5"/>
  <c r="P138" i="20"/>
  <c r="Q138" i="20" s="1"/>
  <c r="S138" i="20" s="1"/>
  <c r="U138" i="20" s="1"/>
  <c r="AT138" i="20" s="1"/>
  <c r="AX138" i="20" s="1"/>
  <c r="O139" i="20"/>
  <c r="P136" i="11"/>
  <c r="Q136" i="11" s="1"/>
  <c r="S136" i="11" s="1"/>
  <c r="U136" i="11" s="1"/>
  <c r="AT136" i="11" s="1"/>
  <c r="AX136" i="11" s="1"/>
  <c r="O137" i="11"/>
  <c r="O28" i="17"/>
  <c r="D143" i="34" l="1"/>
  <c r="E144" i="34" s="1"/>
  <c r="H143" i="34" s="1"/>
  <c r="I143" i="34" s="1"/>
  <c r="J143" i="34" s="1"/>
  <c r="E129" i="34"/>
  <c r="H128" i="34" s="1"/>
  <c r="I128" i="34" s="1"/>
  <c r="J128" i="34" s="1"/>
  <c r="P106" i="34"/>
  <c r="Q106" i="34" s="1"/>
  <c r="S106" i="34" s="1"/>
  <c r="U106" i="34" s="1"/>
  <c r="AT106" i="34" s="1"/>
  <c r="AX106" i="34" s="1"/>
  <c r="BA121" i="34"/>
  <c r="AX121" i="34"/>
  <c r="D129" i="34"/>
  <c r="E114" i="34"/>
  <c r="H113" i="34" s="1"/>
  <c r="I113" i="34" s="1"/>
  <c r="J113" i="34" s="1"/>
  <c r="E123" i="34"/>
  <c r="H122" i="34" s="1"/>
  <c r="I122" i="34" s="1"/>
  <c r="J122" i="34" s="1"/>
  <c r="D137" i="34"/>
  <c r="E138" i="34" s="1"/>
  <c r="H137" i="34" s="1"/>
  <c r="I137" i="34" s="1"/>
  <c r="J137" i="34" s="1"/>
  <c r="O59" i="34"/>
  <c r="P137" i="34"/>
  <c r="Q137" i="34" s="1"/>
  <c r="S137" i="34" s="1"/>
  <c r="U137" i="34" s="1"/>
  <c r="AT137" i="34" s="1"/>
  <c r="AX137" i="34" s="1"/>
  <c r="O138" i="34"/>
  <c r="P27" i="34"/>
  <c r="Q27" i="34" s="1"/>
  <c r="S27" i="34" s="1"/>
  <c r="U27" i="34" s="1"/>
  <c r="AQ27" i="34" s="1"/>
  <c r="AU27" i="34" s="1"/>
  <c r="O122" i="34"/>
  <c r="O43" i="34"/>
  <c r="D146" i="34"/>
  <c r="E147" i="34" s="1"/>
  <c r="H146" i="34" s="1"/>
  <c r="I146" i="34" s="1"/>
  <c r="J146" i="34" s="1"/>
  <c r="E132" i="34"/>
  <c r="H131" i="34" s="1"/>
  <c r="I131" i="34" s="1"/>
  <c r="J131" i="34" s="1"/>
  <c r="P74" i="34"/>
  <c r="Q74" i="34" s="1"/>
  <c r="S74" i="34" s="1"/>
  <c r="U74" i="34" s="1"/>
  <c r="AQ74" i="34" s="1"/>
  <c r="AU74" i="34" s="1"/>
  <c r="D141" i="34"/>
  <c r="E142" i="34" s="1"/>
  <c r="H141" i="34" s="1"/>
  <c r="I141" i="34" s="1"/>
  <c r="J141" i="34" s="1"/>
  <c r="E127" i="34"/>
  <c r="H126" i="34" s="1"/>
  <c r="I126" i="34" s="1"/>
  <c r="J126" i="34" s="1"/>
  <c r="E124" i="34"/>
  <c r="H123" i="34" s="1"/>
  <c r="I123" i="34" s="1"/>
  <c r="J123" i="34" s="1"/>
  <c r="D138" i="34"/>
  <c r="E139" i="34" s="1"/>
  <c r="H138" i="34" s="1"/>
  <c r="I138" i="34" s="1"/>
  <c r="J138" i="34" s="1"/>
  <c r="P91" i="34"/>
  <c r="Q91" i="34" s="1"/>
  <c r="S91" i="34" s="1"/>
  <c r="U91" i="34" s="1"/>
  <c r="AJ91" i="34" s="1"/>
  <c r="AN91" i="34" s="1"/>
  <c r="O92" i="34"/>
  <c r="P140" i="22"/>
  <c r="Q140" i="22" s="1"/>
  <c r="S140" i="22" s="1"/>
  <c r="U140" i="22" s="1"/>
  <c r="AT140" i="22" s="1"/>
  <c r="AX140" i="22" s="1"/>
  <c r="O141" i="22"/>
  <c r="P140" i="16"/>
  <c r="Q140" i="16" s="1"/>
  <c r="S140" i="16" s="1"/>
  <c r="U140" i="16" s="1"/>
  <c r="AT140" i="16" s="1"/>
  <c r="AX140" i="16" s="1"/>
  <c r="O141" i="16"/>
  <c r="P122" i="2"/>
  <c r="Q122" i="2" s="1"/>
  <c r="S122" i="2" s="1"/>
  <c r="U122" i="2" s="1"/>
  <c r="AT122" i="2" s="1"/>
  <c r="O123" i="2"/>
  <c r="P90" i="14"/>
  <c r="Q90" i="14" s="1"/>
  <c r="S90" i="14" s="1"/>
  <c r="U90" i="14" s="1"/>
  <c r="AJ90" i="14" s="1"/>
  <c r="AN90" i="14" s="1"/>
  <c r="O91" i="14"/>
  <c r="P91" i="11"/>
  <c r="Q91" i="11" s="1"/>
  <c r="S91" i="11" s="1"/>
  <c r="U91" i="11" s="1"/>
  <c r="AJ91" i="11" s="1"/>
  <c r="AN91" i="11" s="1"/>
  <c r="P29" i="21"/>
  <c r="Q29" i="21" s="1"/>
  <c r="S29" i="21" s="1"/>
  <c r="U29" i="21" s="1"/>
  <c r="AQ29" i="21" s="1"/>
  <c r="AU29" i="21" s="1"/>
  <c r="O92" i="10"/>
  <c r="P108" i="24"/>
  <c r="Q108" i="24" s="1"/>
  <c r="S108" i="24" s="1"/>
  <c r="U108" i="24" s="1"/>
  <c r="AT108" i="24" s="1"/>
  <c r="AX108" i="24" s="1"/>
  <c r="N109" i="24"/>
  <c r="O109" i="24" s="1"/>
  <c r="P27" i="16"/>
  <c r="Q27" i="16" s="1"/>
  <c r="S27" i="16" s="1"/>
  <c r="U27" i="16" s="1"/>
  <c r="AQ27" i="16" s="1"/>
  <c r="AU27" i="16" s="1"/>
  <c r="P59" i="15"/>
  <c r="Q59" i="15" s="1"/>
  <c r="S59" i="15" s="1"/>
  <c r="U59" i="15" s="1"/>
  <c r="AQ59" i="15" s="1"/>
  <c r="AU59" i="15" s="1"/>
  <c r="O60" i="15"/>
  <c r="O90" i="29"/>
  <c r="P122" i="11"/>
  <c r="Q122" i="11" s="1"/>
  <c r="S122" i="11" s="1"/>
  <c r="U122" i="11" s="1"/>
  <c r="AT122" i="11" s="1"/>
  <c r="O123" i="11"/>
  <c r="P74" i="14"/>
  <c r="Q74" i="14" s="1"/>
  <c r="S74" i="14" s="1"/>
  <c r="U74" i="14" s="1"/>
  <c r="AQ74" i="14" s="1"/>
  <c r="AU74" i="14" s="1"/>
  <c r="O90" i="19"/>
  <c r="P43" i="33"/>
  <c r="Q43" i="33" s="1"/>
  <c r="S43" i="33" s="1"/>
  <c r="U43" i="33" s="1"/>
  <c r="AQ43" i="33" s="1"/>
  <c r="AU43" i="33" s="1"/>
  <c r="O44" i="33"/>
  <c r="O122" i="6"/>
  <c r="P75" i="26"/>
  <c r="Q75" i="26" s="1"/>
  <c r="S75" i="26" s="1"/>
  <c r="U75" i="26" s="1"/>
  <c r="AQ75" i="26" s="1"/>
  <c r="AU75" i="26" s="1"/>
  <c r="O76" i="26"/>
  <c r="P44" i="20"/>
  <c r="Q44" i="20" s="1"/>
  <c r="S44" i="20" s="1"/>
  <c r="U44" i="20" s="1"/>
  <c r="AQ44" i="20" s="1"/>
  <c r="AU44" i="20" s="1"/>
  <c r="O45" i="20"/>
  <c r="P137" i="24"/>
  <c r="Q137" i="24" s="1"/>
  <c r="S137" i="24" s="1"/>
  <c r="U137" i="24" s="1"/>
  <c r="AT137" i="24" s="1"/>
  <c r="AX137" i="24" s="1"/>
  <c r="O137" i="30"/>
  <c r="O74" i="16"/>
  <c r="P123" i="7"/>
  <c r="Q123" i="7" s="1"/>
  <c r="S123" i="7" s="1"/>
  <c r="U123" i="7" s="1"/>
  <c r="AT123" i="7" s="1"/>
  <c r="O122" i="25"/>
  <c r="O106" i="15"/>
  <c r="P109" i="22"/>
  <c r="Q109" i="22" s="1"/>
  <c r="S109" i="22" s="1"/>
  <c r="U109" i="22" s="1"/>
  <c r="AT109" i="22" s="1"/>
  <c r="AX109" i="22" s="1"/>
  <c r="O110" i="22"/>
  <c r="P75" i="3"/>
  <c r="Q75" i="3" s="1"/>
  <c r="S75" i="3" s="1"/>
  <c r="U75" i="3" s="1"/>
  <c r="AQ75" i="3" s="1"/>
  <c r="AU75" i="3" s="1"/>
  <c r="P106" i="20"/>
  <c r="Q106" i="20" s="1"/>
  <c r="S106" i="20" s="1"/>
  <c r="U106" i="20" s="1"/>
  <c r="AT106" i="20" s="1"/>
  <c r="AX106" i="20" s="1"/>
  <c r="P28" i="17"/>
  <c r="Q28" i="17" s="1"/>
  <c r="S28" i="17" s="1"/>
  <c r="U28" i="17" s="1"/>
  <c r="AQ28" i="17" s="1"/>
  <c r="AU28" i="17" s="1"/>
  <c r="O29" i="17"/>
  <c r="P28" i="23"/>
  <c r="Q28" i="23" s="1"/>
  <c r="S28" i="23" s="1"/>
  <c r="U28" i="23" s="1"/>
  <c r="AQ28" i="23" s="1"/>
  <c r="AU28" i="23" s="1"/>
  <c r="O29" i="23"/>
  <c r="O29" i="12"/>
  <c r="O138" i="9"/>
  <c r="O137" i="27"/>
  <c r="P44" i="14"/>
  <c r="Q44" i="14" s="1"/>
  <c r="S44" i="14" s="1"/>
  <c r="U44" i="14" s="1"/>
  <c r="AQ44" i="14" s="1"/>
  <c r="AU44" i="14" s="1"/>
  <c r="P28" i="6"/>
  <c r="Q28" i="6" s="1"/>
  <c r="S28" i="6" s="1"/>
  <c r="U28" i="6" s="1"/>
  <c r="AQ28" i="6" s="1"/>
  <c r="AU28" i="6" s="1"/>
  <c r="P106" i="28"/>
  <c r="Q106" i="28" s="1"/>
  <c r="S106" i="28" s="1"/>
  <c r="U106" i="28" s="1"/>
  <c r="AT106" i="28" s="1"/>
  <c r="AX106" i="28" s="1"/>
  <c r="O107" i="28"/>
  <c r="Q139" i="3"/>
  <c r="S139" i="3" s="1"/>
  <c r="U139" i="3" s="1"/>
  <c r="AT139" i="3" s="1"/>
  <c r="AX139" i="3" s="1"/>
  <c r="O140" i="3"/>
  <c r="P123" i="9"/>
  <c r="Q123" i="9" s="1"/>
  <c r="S123" i="9" s="1"/>
  <c r="U123" i="9" s="1"/>
  <c r="AT123" i="9" s="1"/>
  <c r="P107" i="18"/>
  <c r="Q107" i="18" s="1"/>
  <c r="S107" i="18" s="1"/>
  <c r="U107" i="18" s="1"/>
  <c r="AT107" i="18" s="1"/>
  <c r="AX107" i="18" s="1"/>
  <c r="O108" i="18"/>
  <c r="AX121" i="6"/>
  <c r="BA121" i="6"/>
  <c r="O76" i="11"/>
  <c r="AX121" i="13"/>
  <c r="BA121" i="13"/>
  <c r="O61" i="26"/>
  <c r="O45" i="1"/>
  <c r="P74" i="4"/>
  <c r="Q74" i="4" s="1"/>
  <c r="S74" i="4" s="1"/>
  <c r="U74" i="4" s="1"/>
  <c r="AQ74" i="4" s="1"/>
  <c r="AU74" i="4" s="1"/>
  <c r="AX121" i="25"/>
  <c r="BA121" i="25"/>
  <c r="P59" i="17"/>
  <c r="Q59" i="17" s="1"/>
  <c r="S59" i="17" s="1"/>
  <c r="U59" i="17" s="1"/>
  <c r="AQ59" i="17" s="1"/>
  <c r="AU59" i="17" s="1"/>
  <c r="P75" i="21"/>
  <c r="Q75" i="21" s="1"/>
  <c r="S75" i="21" s="1"/>
  <c r="U75" i="21" s="1"/>
  <c r="AQ75" i="21" s="1"/>
  <c r="AU75" i="21" s="1"/>
  <c r="O76" i="21"/>
  <c r="P123" i="20"/>
  <c r="Q123" i="20" s="1"/>
  <c r="S123" i="20" s="1"/>
  <c r="U123" i="20" s="1"/>
  <c r="AT123" i="20" s="1"/>
  <c r="AX122" i="24"/>
  <c r="BA122" i="24"/>
  <c r="O43" i="27"/>
  <c r="AX121" i="4"/>
  <c r="BA121" i="4"/>
  <c r="O108" i="7"/>
  <c r="P27" i="1"/>
  <c r="Q27" i="1" s="1"/>
  <c r="S27" i="1" s="1"/>
  <c r="U27" i="1" s="1"/>
  <c r="AQ27" i="1" s="1"/>
  <c r="AU27" i="1" s="1"/>
  <c r="BA122" i="3"/>
  <c r="AX122" i="3"/>
  <c r="N46" i="10"/>
  <c r="O46" i="10" s="1"/>
  <c r="P45" i="10"/>
  <c r="Q45" i="10" s="1"/>
  <c r="S45" i="10" s="1"/>
  <c r="U45" i="10" s="1"/>
  <c r="AQ45" i="10" s="1"/>
  <c r="AU45" i="10" s="1"/>
  <c r="BA121" i="10"/>
  <c r="AX121" i="10"/>
  <c r="O27" i="14"/>
  <c r="O124" i="28"/>
  <c r="Q124" i="18"/>
  <c r="S124" i="18" s="1"/>
  <c r="U124" i="18" s="1"/>
  <c r="AT124" i="18" s="1"/>
  <c r="O125" i="18"/>
  <c r="O106" i="2"/>
  <c r="P123" i="22"/>
  <c r="Q123" i="22" s="1"/>
  <c r="S123" i="22" s="1"/>
  <c r="U123" i="22" s="1"/>
  <c r="AT123" i="22" s="1"/>
  <c r="P75" i="13"/>
  <c r="Q75" i="13" s="1"/>
  <c r="S75" i="13" s="1"/>
  <c r="U75" i="13" s="1"/>
  <c r="AQ75" i="13" s="1"/>
  <c r="AU75" i="13" s="1"/>
  <c r="P91" i="27"/>
  <c r="Q91" i="27" s="1"/>
  <c r="S91" i="27" s="1"/>
  <c r="U91" i="27" s="1"/>
  <c r="AJ91" i="27" s="1"/>
  <c r="AN91" i="27" s="1"/>
  <c r="P106" i="12"/>
  <c r="Q106" i="12" s="1"/>
  <c r="S106" i="12" s="1"/>
  <c r="U106" i="12" s="1"/>
  <c r="AT106" i="12" s="1"/>
  <c r="AX106" i="12" s="1"/>
  <c r="P44" i="8"/>
  <c r="Q44" i="8" s="1"/>
  <c r="S44" i="8" s="1"/>
  <c r="U44" i="8" s="1"/>
  <c r="AQ44" i="8" s="1"/>
  <c r="AU44" i="8" s="1"/>
  <c r="O45" i="8"/>
  <c r="N109" i="25"/>
  <c r="P108" i="25"/>
  <c r="Q108" i="25" s="1"/>
  <c r="S108" i="25" s="1"/>
  <c r="U108" i="25" s="1"/>
  <c r="AT108" i="25" s="1"/>
  <c r="AX108" i="25" s="1"/>
  <c r="O109" i="25"/>
  <c r="AX121" i="8"/>
  <c r="BA121" i="8"/>
  <c r="P107" i="6"/>
  <c r="Q107" i="6" s="1"/>
  <c r="S107" i="6" s="1"/>
  <c r="U107" i="6" s="1"/>
  <c r="AT107" i="6" s="1"/>
  <c r="AX107" i="6" s="1"/>
  <c r="P123" i="15"/>
  <c r="Q123" i="15" s="1"/>
  <c r="S123" i="15" s="1"/>
  <c r="U123" i="15" s="1"/>
  <c r="AT123" i="15" s="1"/>
  <c r="P59" i="33"/>
  <c r="Q59" i="33" s="1"/>
  <c r="S59" i="33" s="1"/>
  <c r="U59" i="33" s="1"/>
  <c r="AQ59" i="33" s="1"/>
  <c r="AU59" i="33" s="1"/>
  <c r="O60" i="33"/>
  <c r="P76" i="18"/>
  <c r="Q76" i="18" s="1"/>
  <c r="S76" i="18" s="1"/>
  <c r="U76" i="18" s="1"/>
  <c r="AQ76" i="18" s="1"/>
  <c r="AU76" i="18" s="1"/>
  <c r="P139" i="33"/>
  <c r="Q139" i="33" s="1"/>
  <c r="S139" i="33" s="1"/>
  <c r="U139" i="33" s="1"/>
  <c r="AT139" i="33" s="1"/>
  <c r="AX139" i="33" s="1"/>
  <c r="N140" i="33"/>
  <c r="O140" i="33"/>
  <c r="P59" i="31"/>
  <c r="Q59" i="31" s="1"/>
  <c r="S59" i="31" s="1"/>
  <c r="U59" i="31" s="1"/>
  <c r="AQ59" i="31" s="1"/>
  <c r="AU59" i="31" s="1"/>
  <c r="P107" i="30"/>
  <c r="Q107" i="30" s="1"/>
  <c r="S107" i="30" s="1"/>
  <c r="U107" i="30" s="1"/>
  <c r="AT107" i="30" s="1"/>
  <c r="AX107" i="30" s="1"/>
  <c r="O108" i="30"/>
  <c r="BA122" i="22"/>
  <c r="AX122" i="22"/>
  <c r="P137" i="13"/>
  <c r="Q137" i="13" s="1"/>
  <c r="S137" i="13" s="1"/>
  <c r="U137" i="13" s="1"/>
  <c r="AT137" i="13" s="1"/>
  <c r="AX137" i="13" s="1"/>
  <c r="O138" i="13"/>
  <c r="BA122" i="8"/>
  <c r="AX122" i="8"/>
  <c r="P137" i="11"/>
  <c r="Q137" i="11" s="1"/>
  <c r="S137" i="11" s="1"/>
  <c r="U137" i="11" s="1"/>
  <c r="AT137" i="11" s="1"/>
  <c r="AX137" i="11" s="1"/>
  <c r="O138" i="11"/>
  <c r="P92" i="13"/>
  <c r="Q92" i="13" s="1"/>
  <c r="S92" i="13" s="1"/>
  <c r="U92" i="13" s="1"/>
  <c r="AJ92" i="13" s="1"/>
  <c r="AN92" i="13" s="1"/>
  <c r="N93" i="13"/>
  <c r="O93" i="13" s="1"/>
  <c r="P137" i="2"/>
  <c r="Q137" i="2" s="1"/>
  <c r="S137" i="2" s="1"/>
  <c r="U137" i="2" s="1"/>
  <c r="AT137" i="2" s="1"/>
  <c r="AX137" i="2" s="1"/>
  <c r="P28" i="5"/>
  <c r="Q28" i="5" s="1"/>
  <c r="S28" i="5" s="1"/>
  <c r="U28" i="5" s="1"/>
  <c r="AQ28" i="5" s="1"/>
  <c r="AU28" i="5" s="1"/>
  <c r="P27" i="24"/>
  <c r="Q27" i="24" s="1"/>
  <c r="S27" i="24" s="1"/>
  <c r="U27" i="24" s="1"/>
  <c r="AQ27" i="24" s="1"/>
  <c r="AU27" i="24" s="1"/>
  <c r="P44" i="2"/>
  <c r="Q44" i="2" s="1"/>
  <c r="S44" i="2" s="1"/>
  <c r="U44" i="2" s="1"/>
  <c r="AQ44" i="2" s="1"/>
  <c r="AU44" i="2" s="1"/>
  <c r="O45" i="2"/>
  <c r="O44" i="28"/>
  <c r="O106" i="19"/>
  <c r="O60" i="23"/>
  <c r="O44" i="5"/>
  <c r="O91" i="20"/>
  <c r="O28" i="2"/>
  <c r="O107" i="8"/>
  <c r="O43" i="21"/>
  <c r="P59" i="2"/>
  <c r="Q59" i="2" s="1"/>
  <c r="S59" i="2" s="1"/>
  <c r="U59" i="2" s="1"/>
  <c r="AQ59" i="2" s="1"/>
  <c r="AU59" i="2" s="1"/>
  <c r="O60" i="2"/>
  <c r="P122" i="23"/>
  <c r="Q122" i="23" s="1"/>
  <c r="S122" i="23" s="1"/>
  <c r="U122" i="23" s="1"/>
  <c r="AT122" i="23" s="1"/>
  <c r="O123" i="23"/>
  <c r="P122" i="13"/>
  <c r="Q122" i="13" s="1"/>
  <c r="S122" i="13" s="1"/>
  <c r="U122" i="13" s="1"/>
  <c r="AT122" i="13" s="1"/>
  <c r="P27" i="30"/>
  <c r="Q27" i="30" s="1"/>
  <c r="S27" i="30" s="1"/>
  <c r="U27" i="30" s="1"/>
  <c r="AQ27" i="30" s="1"/>
  <c r="AU27" i="30" s="1"/>
  <c r="P137" i="25"/>
  <c r="Q137" i="25" s="1"/>
  <c r="S137" i="25" s="1"/>
  <c r="U137" i="25" s="1"/>
  <c r="AT137" i="25" s="1"/>
  <c r="AX137" i="25" s="1"/>
  <c r="O138" i="25"/>
  <c r="P27" i="4"/>
  <c r="Q27" i="4" s="1"/>
  <c r="S27" i="4" s="1"/>
  <c r="U27" i="4" s="1"/>
  <c r="AQ27" i="4" s="1"/>
  <c r="AU27" i="4" s="1"/>
  <c r="P60" i="22"/>
  <c r="Q60" i="22" s="1"/>
  <c r="S60" i="22" s="1"/>
  <c r="U60" i="22" s="1"/>
  <c r="AQ60" i="22" s="1"/>
  <c r="AU60" i="22" s="1"/>
  <c r="P107" i="13"/>
  <c r="Q107" i="13" s="1"/>
  <c r="S107" i="13" s="1"/>
  <c r="U107" i="13" s="1"/>
  <c r="AT107" i="13" s="1"/>
  <c r="AX107" i="13" s="1"/>
  <c r="P43" i="23"/>
  <c r="Q43" i="23" s="1"/>
  <c r="S43" i="23" s="1"/>
  <c r="U43" i="23" s="1"/>
  <c r="AQ43" i="23" s="1"/>
  <c r="AU43" i="23" s="1"/>
  <c r="P74" i="6"/>
  <c r="Q74" i="6" s="1"/>
  <c r="S74" i="6" s="1"/>
  <c r="U74" i="6" s="1"/>
  <c r="AQ74" i="6" s="1"/>
  <c r="AU74" i="6" s="1"/>
  <c r="N140" i="6"/>
  <c r="P139" i="6"/>
  <c r="Q139" i="6" s="1"/>
  <c r="S139" i="6" s="1"/>
  <c r="U139" i="6" s="1"/>
  <c r="AT139" i="6" s="1"/>
  <c r="AX139" i="6" s="1"/>
  <c r="P123" i="24"/>
  <c r="Q123" i="24" s="1"/>
  <c r="S123" i="24" s="1"/>
  <c r="U123" i="24" s="1"/>
  <c r="AT123" i="24" s="1"/>
  <c r="O124" i="24"/>
  <c r="P139" i="14"/>
  <c r="Q139" i="14" s="1"/>
  <c r="S139" i="14" s="1"/>
  <c r="U139" i="14" s="1"/>
  <c r="AT139" i="14" s="1"/>
  <c r="AX139" i="14" s="1"/>
  <c r="N140" i="20"/>
  <c r="O140" i="20" s="1"/>
  <c r="P139" i="20"/>
  <c r="Q139" i="20" s="1"/>
  <c r="S139" i="20" s="1"/>
  <c r="U139" i="20" s="1"/>
  <c r="AT139" i="20" s="1"/>
  <c r="AX139" i="20" s="1"/>
  <c r="P90" i="18"/>
  <c r="Q90" i="18" s="1"/>
  <c r="S90" i="18" s="1"/>
  <c r="U90" i="18" s="1"/>
  <c r="AJ90" i="18" s="1"/>
  <c r="AN90" i="18" s="1"/>
  <c r="O91" i="18"/>
  <c r="P90" i="28"/>
  <c r="Q90" i="28" s="1"/>
  <c r="S90" i="28" s="1"/>
  <c r="U90" i="28" s="1"/>
  <c r="AJ90" i="28" s="1"/>
  <c r="AN90" i="28" s="1"/>
  <c r="O91" i="28"/>
  <c r="P123" i="1"/>
  <c r="Q123" i="1" s="1"/>
  <c r="S123" i="1" s="1"/>
  <c r="U123" i="1" s="1"/>
  <c r="AT123" i="1" s="1"/>
  <c r="O124" i="1"/>
  <c r="P106" i="21"/>
  <c r="Q106" i="21" s="1"/>
  <c r="S106" i="21" s="1"/>
  <c r="U106" i="21" s="1"/>
  <c r="AT106" i="21" s="1"/>
  <c r="AX106" i="21" s="1"/>
  <c r="O107" i="21"/>
  <c r="P74" i="29"/>
  <c r="Q74" i="29" s="1"/>
  <c r="S74" i="29" s="1"/>
  <c r="U74" i="29" s="1"/>
  <c r="AQ74" i="29" s="1"/>
  <c r="AU74" i="29" s="1"/>
  <c r="O75" i="29"/>
  <c r="N30" i="18"/>
  <c r="P29" i="18"/>
  <c r="Q29" i="18" s="1"/>
  <c r="S29" i="18" s="1"/>
  <c r="U29" i="18" s="1"/>
  <c r="AQ29" i="18" s="1"/>
  <c r="AU29" i="18" s="1"/>
  <c r="O30" i="18"/>
  <c r="BA123" i="18"/>
  <c r="AX123" i="18"/>
  <c r="P107" i="3"/>
  <c r="Q107" i="3" s="1"/>
  <c r="S107" i="3" s="1"/>
  <c r="U107" i="3" s="1"/>
  <c r="AT107" i="3" s="1"/>
  <c r="AX107" i="3" s="1"/>
  <c r="O108" i="3"/>
  <c r="P43" i="7"/>
  <c r="Q43" i="7" s="1"/>
  <c r="S43" i="7" s="1"/>
  <c r="U43" i="7" s="1"/>
  <c r="AQ43" i="7" s="1"/>
  <c r="AU43" i="7" s="1"/>
  <c r="O44" i="7"/>
  <c r="N62" i="1"/>
  <c r="O62" i="1" s="1"/>
  <c r="P60" i="19"/>
  <c r="Q60" i="19" s="1"/>
  <c r="S60" i="19" s="1"/>
  <c r="U60" i="19" s="1"/>
  <c r="AQ60" i="19" s="1"/>
  <c r="AU60" i="19" s="1"/>
  <c r="O29" i="20"/>
  <c r="P28" i="15"/>
  <c r="Q28" i="15" s="1"/>
  <c r="S28" i="15" s="1"/>
  <c r="U28" i="15" s="1"/>
  <c r="AQ28" i="15" s="1"/>
  <c r="AU28" i="15" s="1"/>
  <c r="P61" i="16"/>
  <c r="Q61" i="16" s="1"/>
  <c r="S61" i="16" s="1"/>
  <c r="U61" i="16" s="1"/>
  <c r="AQ61" i="16" s="1"/>
  <c r="AU61" i="16" s="1"/>
  <c r="Q61" i="7"/>
  <c r="S61" i="7" s="1"/>
  <c r="U61" i="7" s="1"/>
  <c r="AQ61" i="7" s="1"/>
  <c r="AU61" i="7" s="1"/>
  <c r="O62" i="7"/>
  <c r="P60" i="4"/>
  <c r="Q60" i="4" s="1"/>
  <c r="S60" i="4" s="1"/>
  <c r="U60" i="4" s="1"/>
  <c r="AQ60" i="4" s="1"/>
  <c r="AU60" i="4" s="1"/>
  <c r="P108" i="29"/>
  <c r="Q108" i="29" s="1"/>
  <c r="S108" i="29" s="1"/>
  <c r="U108" i="29" s="1"/>
  <c r="AT108" i="29" s="1"/>
  <c r="AX108" i="29" s="1"/>
  <c r="P138" i="10"/>
  <c r="Q138" i="10" s="1"/>
  <c r="S138" i="10" s="1"/>
  <c r="U138" i="10" s="1"/>
  <c r="AT138" i="10" s="1"/>
  <c r="AX138" i="10" s="1"/>
  <c r="P44" i="12"/>
  <c r="Q44" i="12" s="1"/>
  <c r="S44" i="12" s="1"/>
  <c r="U44" i="12" s="1"/>
  <c r="AQ44" i="12" s="1"/>
  <c r="AU44" i="12" s="1"/>
  <c r="O45" i="12"/>
  <c r="P107" i="31"/>
  <c r="Q107" i="31" s="1"/>
  <c r="S107" i="31" s="1"/>
  <c r="U107" i="31" s="1"/>
  <c r="AT107" i="31" s="1"/>
  <c r="AX107" i="31" s="1"/>
  <c r="O108" i="31"/>
  <c r="P107" i="27"/>
  <c r="Q107" i="27" s="1"/>
  <c r="S107" i="27" s="1"/>
  <c r="U107" i="27" s="1"/>
  <c r="AT107" i="27" s="1"/>
  <c r="AX107" i="27" s="1"/>
  <c r="O108" i="27"/>
  <c r="P45" i="6"/>
  <c r="Q45" i="6" s="1"/>
  <c r="S45" i="6" s="1"/>
  <c r="U45" i="6" s="1"/>
  <c r="AQ45" i="6" s="1"/>
  <c r="AU45" i="6" s="1"/>
  <c r="N46" i="6"/>
  <c r="O46" i="6" s="1"/>
  <c r="P91" i="21"/>
  <c r="Q91" i="21" s="1"/>
  <c r="S91" i="21" s="1"/>
  <c r="U91" i="21" s="1"/>
  <c r="AJ91" i="21" s="1"/>
  <c r="AN91" i="21" s="1"/>
  <c r="O92" i="21"/>
  <c r="N125" i="16"/>
  <c r="P124" i="16"/>
  <c r="Q124" i="16" s="1"/>
  <c r="S124" i="16" s="1"/>
  <c r="U124" i="16" s="1"/>
  <c r="AT124" i="16" s="1"/>
  <c r="O125" i="16"/>
  <c r="P137" i="26"/>
  <c r="Q137" i="26" s="1"/>
  <c r="S137" i="26" s="1"/>
  <c r="U137" i="26" s="1"/>
  <c r="AT137" i="26" s="1"/>
  <c r="AX137" i="26" s="1"/>
  <c r="O138" i="26"/>
  <c r="P92" i="7"/>
  <c r="Q92" i="7" s="1"/>
  <c r="S92" i="7" s="1"/>
  <c r="U92" i="7" s="1"/>
  <c r="AJ92" i="7" s="1"/>
  <c r="AN92" i="7" s="1"/>
  <c r="P44" i="30"/>
  <c r="Q44" i="30" s="1"/>
  <c r="S44" i="30" s="1"/>
  <c r="U44" i="30" s="1"/>
  <c r="AQ44" i="30" s="1"/>
  <c r="AU44" i="30" s="1"/>
  <c r="P28" i="27"/>
  <c r="Q28" i="27" s="1"/>
  <c r="S28" i="27" s="1"/>
  <c r="U28" i="27" s="1"/>
  <c r="AQ28" i="27" s="1"/>
  <c r="AU28" i="27" s="1"/>
  <c r="O29" i="27"/>
  <c r="P43" i="22"/>
  <c r="Q43" i="22" s="1"/>
  <c r="S43" i="22" s="1"/>
  <c r="U43" i="22" s="1"/>
  <c r="AQ43" i="22" s="1"/>
  <c r="AU43" i="22" s="1"/>
  <c r="O44" i="22"/>
  <c r="P44" i="13"/>
  <c r="Q44" i="13" s="1"/>
  <c r="S44" i="13" s="1"/>
  <c r="U44" i="13" s="1"/>
  <c r="AQ44" i="13" s="1"/>
  <c r="AU44" i="13" s="1"/>
  <c r="P76" i="2"/>
  <c r="Q76" i="2" s="1"/>
  <c r="S76" i="2" s="1"/>
  <c r="U76" i="2" s="1"/>
  <c r="AQ76" i="2" s="1"/>
  <c r="AU76" i="2" s="1"/>
  <c r="AX123" i="28"/>
  <c r="BA123" i="28"/>
  <c r="P27" i="7"/>
  <c r="Q27" i="7" s="1"/>
  <c r="S27" i="7" s="1"/>
  <c r="U27" i="7" s="1"/>
  <c r="AQ27" i="7" s="1"/>
  <c r="AU27" i="7" s="1"/>
  <c r="O28" i="7"/>
  <c r="P60" i="6"/>
  <c r="Q60" i="6" s="1"/>
  <c r="S60" i="6" s="1"/>
  <c r="U60" i="6" s="1"/>
  <c r="AQ60" i="6" s="1"/>
  <c r="AU60" i="6" s="1"/>
  <c r="P122" i="33"/>
  <c r="Q122" i="33" s="1"/>
  <c r="S122" i="33" s="1"/>
  <c r="U122" i="33" s="1"/>
  <c r="AT122" i="33" s="1"/>
  <c r="P107" i="23"/>
  <c r="Q107" i="23" s="1"/>
  <c r="S107" i="23" s="1"/>
  <c r="U107" i="23" s="1"/>
  <c r="AT107" i="23" s="1"/>
  <c r="AX107" i="23" s="1"/>
  <c r="P74" i="33"/>
  <c r="Q74" i="33" s="1"/>
  <c r="S74" i="33" s="1"/>
  <c r="U74" i="33" s="1"/>
  <c r="AQ74" i="33" s="1"/>
  <c r="AU74" i="33" s="1"/>
  <c r="P90" i="15"/>
  <c r="Q90" i="15" s="1"/>
  <c r="S90" i="15" s="1"/>
  <c r="U90" i="15" s="1"/>
  <c r="AJ90" i="15" s="1"/>
  <c r="AN90" i="15" s="1"/>
  <c r="O91" i="15"/>
  <c r="P28" i="33"/>
  <c r="Q28" i="33" s="1"/>
  <c r="S28" i="33" s="1"/>
  <c r="U28" i="33" s="1"/>
  <c r="AQ28" i="33" s="1"/>
  <c r="AU28" i="33" s="1"/>
  <c r="BA123" i="16"/>
  <c r="AX123" i="16"/>
  <c r="N62" i="12"/>
  <c r="P61" i="12"/>
  <c r="Q61" i="12" s="1"/>
  <c r="S61" i="12" s="1"/>
  <c r="U61" i="12" s="1"/>
  <c r="AQ61" i="12" s="1"/>
  <c r="AU61" i="12" s="1"/>
  <c r="O62" i="12"/>
  <c r="P74" i="27"/>
  <c r="Q74" i="27" s="1"/>
  <c r="S74" i="27" s="1"/>
  <c r="U74" i="27" s="1"/>
  <c r="AQ74" i="27" s="1"/>
  <c r="AU74" i="27" s="1"/>
  <c r="O75" i="27"/>
  <c r="P44" i="9"/>
  <c r="Q44" i="9" s="1"/>
  <c r="S44" i="9" s="1"/>
  <c r="U44" i="9" s="1"/>
  <c r="AQ44" i="9" s="1"/>
  <c r="AU44" i="9" s="1"/>
  <c r="O45" i="9"/>
  <c r="P27" i="9"/>
  <c r="Q27" i="9" s="1"/>
  <c r="S27" i="9" s="1"/>
  <c r="U27" i="9" s="1"/>
  <c r="AQ27" i="9" s="1"/>
  <c r="AU27" i="9" s="1"/>
  <c r="O90" i="1"/>
  <c r="P59" i="10"/>
  <c r="Q59" i="10" s="1"/>
  <c r="S59" i="10" s="1"/>
  <c r="U59" i="10" s="1"/>
  <c r="AQ59" i="10" s="1"/>
  <c r="AU59" i="10" s="1"/>
  <c r="O59" i="24"/>
  <c r="N30" i="8"/>
  <c r="O30" i="8" s="1"/>
  <c r="P137" i="29"/>
  <c r="Q137" i="29" s="1"/>
  <c r="S137" i="29" s="1"/>
  <c r="U137" i="29" s="1"/>
  <c r="AT137" i="29" s="1"/>
  <c r="AX137" i="29" s="1"/>
  <c r="O27" i="25"/>
  <c r="P122" i="5"/>
  <c r="Q122" i="5" s="1"/>
  <c r="S122" i="5" s="1"/>
  <c r="U122" i="5" s="1"/>
  <c r="AT122" i="5" s="1"/>
  <c r="O123" i="5"/>
  <c r="O76" i="30"/>
  <c r="P138" i="21"/>
  <c r="Q138" i="21" s="1"/>
  <c r="S138" i="21" s="1"/>
  <c r="U138" i="21" s="1"/>
  <c r="AT138" i="21" s="1"/>
  <c r="AX138" i="21" s="1"/>
  <c r="P122" i="4"/>
  <c r="Q122" i="4" s="1"/>
  <c r="S122" i="4" s="1"/>
  <c r="U122" i="4" s="1"/>
  <c r="AT122" i="4" s="1"/>
  <c r="P44" i="24"/>
  <c r="Q44" i="24" s="1"/>
  <c r="S44" i="24" s="1"/>
  <c r="U44" i="24" s="1"/>
  <c r="AQ44" i="24" s="1"/>
  <c r="AU44" i="24" s="1"/>
  <c r="O45" i="24"/>
  <c r="P75" i="15"/>
  <c r="Q75" i="15" s="1"/>
  <c r="S75" i="15" s="1"/>
  <c r="U75" i="15" s="1"/>
  <c r="AQ75" i="15" s="1"/>
  <c r="AU75" i="15" s="1"/>
  <c r="P75" i="23"/>
  <c r="Q75" i="23" s="1"/>
  <c r="S75" i="23" s="1"/>
  <c r="U75" i="23" s="1"/>
  <c r="AQ75" i="23" s="1"/>
  <c r="AU75" i="23" s="1"/>
  <c r="O76" i="23"/>
  <c r="P138" i="17"/>
  <c r="Q138" i="17" s="1"/>
  <c r="S138" i="17" s="1"/>
  <c r="U138" i="17" s="1"/>
  <c r="AT138" i="17" s="1"/>
  <c r="AX138" i="17" s="1"/>
  <c r="O139" i="17"/>
  <c r="P108" i="9"/>
  <c r="Q108" i="9" s="1"/>
  <c r="S108" i="9" s="1"/>
  <c r="U108" i="9" s="1"/>
  <c r="AT108" i="9" s="1"/>
  <c r="AX108" i="9" s="1"/>
  <c r="P43" i="31"/>
  <c r="Q43" i="31" s="1"/>
  <c r="S43" i="31" s="1"/>
  <c r="U43" i="31" s="1"/>
  <c r="AQ43" i="31" s="1"/>
  <c r="AU43" i="31" s="1"/>
  <c r="P123" i="31"/>
  <c r="Q123" i="31" s="1"/>
  <c r="S123" i="31" s="1"/>
  <c r="U123" i="31" s="1"/>
  <c r="AT123" i="31" s="1"/>
  <c r="P76" i="9"/>
  <c r="Q76" i="9" s="1"/>
  <c r="S76" i="9" s="1"/>
  <c r="U76" i="9" s="1"/>
  <c r="AQ76" i="9" s="1"/>
  <c r="AU76" i="9" s="1"/>
  <c r="P74" i="28"/>
  <c r="Q74" i="28" s="1"/>
  <c r="S74" i="28" s="1"/>
  <c r="U74" i="28" s="1"/>
  <c r="AQ74" i="28" s="1"/>
  <c r="AU74" i="28" s="1"/>
  <c r="O75" i="28"/>
  <c r="P44" i="3"/>
  <c r="Q44" i="3" s="1"/>
  <c r="S44" i="3" s="1"/>
  <c r="U44" i="3" s="1"/>
  <c r="AQ44" i="3" s="1"/>
  <c r="AU44" i="3" s="1"/>
  <c r="O45" i="3"/>
  <c r="P122" i="10"/>
  <c r="Q122" i="10" s="1"/>
  <c r="S122" i="10" s="1"/>
  <c r="U122" i="10" s="1"/>
  <c r="AT122" i="10" s="1"/>
  <c r="O123" i="10"/>
  <c r="P137" i="4"/>
  <c r="Q137" i="4" s="1"/>
  <c r="S137" i="4" s="1"/>
  <c r="U137" i="4" s="1"/>
  <c r="AT137" i="4" s="1"/>
  <c r="AX137" i="4" s="1"/>
  <c r="O138" i="4"/>
  <c r="P27" i="26"/>
  <c r="Q27" i="26" s="1"/>
  <c r="S27" i="26" s="1"/>
  <c r="U27" i="26" s="1"/>
  <c r="AQ27" i="26" s="1"/>
  <c r="AU27" i="26" s="1"/>
  <c r="O28" i="26"/>
  <c r="O92" i="30"/>
  <c r="P91" i="30"/>
  <c r="Q91" i="30" s="1"/>
  <c r="S91" i="30" s="1"/>
  <c r="U91" i="30" s="1"/>
  <c r="AJ91" i="30" s="1"/>
  <c r="AN91" i="30" s="1"/>
  <c r="P75" i="10"/>
  <c r="Q75" i="10" s="1"/>
  <c r="S75" i="10" s="1"/>
  <c r="U75" i="10" s="1"/>
  <c r="AQ75" i="10" s="1"/>
  <c r="AU75" i="10" s="1"/>
  <c r="O76" i="10"/>
  <c r="AX121" i="17"/>
  <c r="BA121" i="17"/>
  <c r="P123" i="29"/>
  <c r="Q123" i="29" s="1"/>
  <c r="S123" i="29" s="1"/>
  <c r="U123" i="29" s="1"/>
  <c r="AT123" i="29" s="1"/>
  <c r="P29" i="11"/>
  <c r="Q29" i="11" s="1"/>
  <c r="S29" i="11" s="1"/>
  <c r="U29" i="11" s="1"/>
  <c r="AQ29" i="11" s="1"/>
  <c r="AU29" i="11" s="1"/>
  <c r="P27" i="31"/>
  <c r="Q27" i="31" s="1"/>
  <c r="S27" i="31" s="1"/>
  <c r="U27" i="31" s="1"/>
  <c r="AQ27" i="31" s="1"/>
  <c r="AU27" i="31" s="1"/>
  <c r="P106" i="16"/>
  <c r="Q106" i="16" s="1"/>
  <c r="S106" i="16" s="1"/>
  <c r="U106" i="16" s="1"/>
  <c r="AT106" i="16" s="1"/>
  <c r="AX106" i="16" s="1"/>
  <c r="O107" i="16"/>
  <c r="P106" i="14"/>
  <c r="Q106" i="14" s="1"/>
  <c r="S106" i="14" s="1"/>
  <c r="U106" i="14" s="1"/>
  <c r="AT106" i="14" s="1"/>
  <c r="AX106" i="14" s="1"/>
  <c r="O107" i="14"/>
  <c r="P60" i="18"/>
  <c r="Q60" i="18" s="1"/>
  <c r="S60" i="18" s="1"/>
  <c r="U60" i="18" s="1"/>
  <c r="AQ60" i="18" s="1"/>
  <c r="AU60" i="18" s="1"/>
  <c r="O61" i="18"/>
  <c r="P74" i="5"/>
  <c r="Q74" i="5" s="1"/>
  <c r="S74" i="5" s="1"/>
  <c r="U74" i="5" s="1"/>
  <c r="AQ74" i="5" s="1"/>
  <c r="AU74" i="5" s="1"/>
  <c r="O74" i="7"/>
  <c r="O122" i="27"/>
  <c r="O76" i="1"/>
  <c r="P91" i="17"/>
  <c r="Q91" i="17" s="1"/>
  <c r="S91" i="17" s="1"/>
  <c r="U91" i="17" s="1"/>
  <c r="AJ91" i="17" s="1"/>
  <c r="AN91" i="17" s="1"/>
  <c r="O92" i="17"/>
  <c r="O75" i="22"/>
  <c r="P138" i="5"/>
  <c r="Q138" i="5" s="1"/>
  <c r="S138" i="5" s="1"/>
  <c r="U138" i="5" s="1"/>
  <c r="AT138" i="5" s="1"/>
  <c r="AX138" i="5" s="1"/>
  <c r="O90" i="25"/>
  <c r="N46" i="25"/>
  <c r="O46" i="25" s="1"/>
  <c r="P59" i="20"/>
  <c r="Q59" i="20" s="1"/>
  <c r="S59" i="20" s="1"/>
  <c r="U59" i="20" s="1"/>
  <c r="AQ59" i="20" s="1"/>
  <c r="AU59" i="20" s="1"/>
  <c r="O60" i="20"/>
  <c r="O107" i="4"/>
  <c r="O59" i="14"/>
  <c r="O91" i="26"/>
  <c r="P138" i="7"/>
  <c r="Q138" i="7" s="1"/>
  <c r="S138" i="7" s="1"/>
  <c r="U138" i="7" s="1"/>
  <c r="AT138" i="7" s="1"/>
  <c r="AX138" i="7" s="1"/>
  <c r="O139" i="7"/>
  <c r="O75" i="19"/>
  <c r="P107" i="33"/>
  <c r="Q107" i="33" s="1"/>
  <c r="S107" i="33" s="1"/>
  <c r="U107" i="33" s="1"/>
  <c r="AT107" i="33" s="1"/>
  <c r="AX107" i="33" s="1"/>
  <c r="P27" i="22"/>
  <c r="Q27" i="22" s="1"/>
  <c r="S27" i="22" s="1"/>
  <c r="U27" i="22" s="1"/>
  <c r="AQ27" i="22" s="1"/>
  <c r="AU27" i="22" s="1"/>
  <c r="P46" i="19"/>
  <c r="Q46" i="19" s="1"/>
  <c r="S46" i="19" s="1"/>
  <c r="U46" i="19" s="1"/>
  <c r="AQ46" i="19" s="1"/>
  <c r="AU46" i="19" s="1"/>
  <c r="O47" i="19"/>
  <c r="P91" i="4"/>
  <c r="Q91" i="4" s="1"/>
  <c r="S91" i="4" s="1"/>
  <c r="U91" i="4" s="1"/>
  <c r="AJ91" i="4" s="1"/>
  <c r="AN91" i="4" s="1"/>
  <c r="O92" i="4"/>
  <c r="P123" i="30"/>
  <c r="Q123" i="30" s="1"/>
  <c r="S123" i="30" s="1"/>
  <c r="U123" i="30" s="1"/>
  <c r="AT123" i="30" s="1"/>
  <c r="BA121" i="27"/>
  <c r="AX121" i="27"/>
  <c r="P29" i="13"/>
  <c r="Q29" i="13" s="1"/>
  <c r="S29" i="13" s="1"/>
  <c r="U29" i="13" s="1"/>
  <c r="AQ29" i="13" s="1"/>
  <c r="AU29" i="13" s="1"/>
  <c r="N30" i="13"/>
  <c r="N46" i="15"/>
  <c r="P45" i="15"/>
  <c r="Q45" i="15" s="1"/>
  <c r="S45" i="15" s="1"/>
  <c r="U45" i="15" s="1"/>
  <c r="AQ45" i="15" s="1"/>
  <c r="AU45" i="15" s="1"/>
  <c r="O46" i="15"/>
  <c r="P122" i="26"/>
  <c r="Q122" i="26" s="1"/>
  <c r="S122" i="26" s="1"/>
  <c r="U122" i="26" s="1"/>
  <c r="AT122" i="26" s="1"/>
  <c r="O123" i="26"/>
  <c r="P43" i="4"/>
  <c r="Q43" i="4" s="1"/>
  <c r="S43" i="4" s="1"/>
  <c r="U43" i="4" s="1"/>
  <c r="AQ43" i="4" s="1"/>
  <c r="AU43" i="4" s="1"/>
  <c r="O44" i="4"/>
  <c r="P90" i="24"/>
  <c r="Q90" i="24" s="1"/>
  <c r="S90" i="24" s="1"/>
  <c r="U90" i="24" s="1"/>
  <c r="AJ90" i="24" s="1"/>
  <c r="AN90" i="24" s="1"/>
  <c r="P43" i="11"/>
  <c r="Q43" i="11" s="1"/>
  <c r="S43" i="11" s="1"/>
  <c r="U43" i="11" s="1"/>
  <c r="AQ43" i="11" s="1"/>
  <c r="AU43" i="11" s="1"/>
  <c r="P90" i="33"/>
  <c r="Q90" i="33" s="1"/>
  <c r="S90" i="33" s="1"/>
  <c r="U90" i="33" s="1"/>
  <c r="AJ90" i="33" s="1"/>
  <c r="AN90" i="33" s="1"/>
  <c r="P138" i="18"/>
  <c r="Q138" i="18" s="1"/>
  <c r="S138" i="18" s="1"/>
  <c r="U138" i="18" s="1"/>
  <c r="AT138" i="18" s="1"/>
  <c r="AX138" i="18" s="1"/>
  <c r="P60" i="3"/>
  <c r="Q60" i="3" s="1"/>
  <c r="S60" i="3" s="1"/>
  <c r="U60" i="3" s="1"/>
  <c r="AQ60" i="3" s="1"/>
  <c r="AU60" i="3" s="1"/>
  <c r="P123" i="12"/>
  <c r="Q123" i="12" s="1"/>
  <c r="S123" i="12" s="1"/>
  <c r="U123" i="12" s="1"/>
  <c r="AT123" i="12" s="1"/>
  <c r="O124" i="12"/>
  <c r="P60" i="13"/>
  <c r="Q60" i="13" s="1"/>
  <c r="S60" i="13" s="1"/>
  <c r="U60" i="13" s="1"/>
  <c r="AQ60" i="13" s="1"/>
  <c r="AU60" i="13" s="1"/>
  <c r="O61" i="13"/>
  <c r="P137" i="1"/>
  <c r="Q137" i="1" s="1"/>
  <c r="S137" i="1" s="1"/>
  <c r="U137" i="1" s="1"/>
  <c r="AT137" i="1" s="1"/>
  <c r="AX137" i="1" s="1"/>
  <c r="O138" i="1"/>
  <c r="P91" i="16"/>
  <c r="Q91" i="16" s="1"/>
  <c r="S91" i="16" s="1"/>
  <c r="U91" i="16" s="1"/>
  <c r="AJ91" i="16" s="1"/>
  <c r="AN91" i="16" s="1"/>
  <c r="O92" i="16"/>
  <c r="AX122" i="9"/>
  <c r="BA122" i="9"/>
  <c r="P137" i="15"/>
  <c r="Q137" i="15" s="1"/>
  <c r="S137" i="15" s="1"/>
  <c r="U137" i="15" s="1"/>
  <c r="AT137" i="15" s="1"/>
  <c r="AX137" i="15" s="1"/>
  <c r="O138" i="15"/>
  <c r="P28" i="3"/>
  <c r="Q28" i="3" s="1"/>
  <c r="S28" i="3" s="1"/>
  <c r="U28" i="3" s="1"/>
  <c r="AQ28" i="3" s="1"/>
  <c r="AU28" i="3" s="1"/>
  <c r="P122" i="14"/>
  <c r="Q122" i="14" s="1"/>
  <c r="S122" i="14" s="1"/>
  <c r="U122" i="14" s="1"/>
  <c r="AT122" i="14" s="1"/>
  <c r="O123" i="14"/>
  <c r="N77" i="8"/>
  <c r="O77" i="8" s="1"/>
  <c r="P76" i="8"/>
  <c r="Q76" i="8" s="1"/>
  <c r="S76" i="8" s="1"/>
  <c r="U76" i="8" s="1"/>
  <c r="AQ76" i="8" s="1"/>
  <c r="AU76" i="8" s="1"/>
  <c r="P91" i="23"/>
  <c r="Q91" i="23" s="1"/>
  <c r="S91" i="23" s="1"/>
  <c r="U91" i="23" s="1"/>
  <c r="AJ91" i="23" s="1"/>
  <c r="AN91" i="23" s="1"/>
  <c r="P106" i="10"/>
  <c r="Q106" i="10" s="1"/>
  <c r="S106" i="10" s="1"/>
  <c r="U106" i="10" s="1"/>
  <c r="AT106" i="10" s="1"/>
  <c r="AX106" i="10" s="1"/>
  <c r="P137" i="23"/>
  <c r="Q137" i="23" s="1"/>
  <c r="S137" i="23" s="1"/>
  <c r="U137" i="23" s="1"/>
  <c r="AT137" i="23" s="1"/>
  <c r="AX137" i="23" s="1"/>
  <c r="P60" i="8"/>
  <c r="Q60" i="8" s="1"/>
  <c r="S60" i="8" s="1"/>
  <c r="U60" i="8" s="1"/>
  <c r="AQ60" i="8" s="1"/>
  <c r="AU60" i="8" s="1"/>
  <c r="P74" i="31"/>
  <c r="Q74" i="31" s="1"/>
  <c r="S74" i="31" s="1"/>
  <c r="U74" i="31" s="1"/>
  <c r="AQ74" i="31" s="1"/>
  <c r="AU74" i="31" s="1"/>
  <c r="P43" i="29"/>
  <c r="Q43" i="29" s="1"/>
  <c r="S43" i="29" s="1"/>
  <c r="U43" i="29" s="1"/>
  <c r="AQ43" i="29" s="1"/>
  <c r="AU43" i="29" s="1"/>
  <c r="P91" i="3"/>
  <c r="Q91" i="3" s="1"/>
  <c r="S91" i="3" s="1"/>
  <c r="U91" i="3" s="1"/>
  <c r="AJ91" i="3" s="1"/>
  <c r="AN91" i="3" s="1"/>
  <c r="P107" i="26"/>
  <c r="Q107" i="26" s="1"/>
  <c r="S107" i="26" s="1"/>
  <c r="U107" i="26" s="1"/>
  <c r="AT107" i="26" s="1"/>
  <c r="AX107" i="26" s="1"/>
  <c r="O108" i="26"/>
  <c r="P43" i="18"/>
  <c r="Q43" i="18" s="1"/>
  <c r="S43" i="18" s="1"/>
  <c r="U43" i="18" s="1"/>
  <c r="AQ43" i="18" s="1"/>
  <c r="AU43" i="18" s="1"/>
  <c r="P74" i="25"/>
  <c r="Q74" i="25" s="1"/>
  <c r="S74" i="25" s="1"/>
  <c r="U74" i="25" s="1"/>
  <c r="AQ74" i="25" s="1"/>
  <c r="AU74" i="25" s="1"/>
  <c r="P74" i="12"/>
  <c r="Q74" i="12" s="1"/>
  <c r="S74" i="12" s="1"/>
  <c r="U74" i="12" s="1"/>
  <c r="AQ74" i="12" s="1"/>
  <c r="AU74" i="12" s="1"/>
  <c r="P107" i="11"/>
  <c r="Q107" i="11" s="1"/>
  <c r="S107" i="11" s="1"/>
  <c r="U107" i="11" s="1"/>
  <c r="AT107" i="11" s="1"/>
  <c r="AX107" i="11" s="1"/>
  <c r="O108" i="11"/>
  <c r="P137" i="19"/>
  <c r="Q137" i="19" s="1"/>
  <c r="S137" i="19" s="1"/>
  <c r="U137" i="19" s="1"/>
  <c r="AT137" i="19" s="1"/>
  <c r="AX137" i="19" s="1"/>
  <c r="O138" i="19"/>
  <c r="P123" i="19"/>
  <c r="Q123" i="19" s="1"/>
  <c r="S123" i="19" s="1"/>
  <c r="U123" i="19" s="1"/>
  <c r="AT123" i="19" s="1"/>
  <c r="O124" i="19"/>
  <c r="P27" i="19"/>
  <c r="Q27" i="19" s="1"/>
  <c r="S27" i="19" s="1"/>
  <c r="U27" i="19" s="1"/>
  <c r="AQ27" i="19" s="1"/>
  <c r="AU27" i="19" s="1"/>
  <c r="P90" i="9"/>
  <c r="Q90" i="9" s="1"/>
  <c r="S90" i="9" s="1"/>
  <c r="U90" i="9" s="1"/>
  <c r="AJ90" i="9" s="1"/>
  <c r="AN90" i="9" s="1"/>
  <c r="BA122" i="12"/>
  <c r="AX122" i="12"/>
  <c r="P106" i="1"/>
  <c r="Q106" i="1" s="1"/>
  <c r="S106" i="1" s="1"/>
  <c r="U106" i="1" s="1"/>
  <c r="AT106" i="1" s="1"/>
  <c r="AX106" i="1" s="1"/>
  <c r="O107" i="1"/>
  <c r="AX121" i="20"/>
  <c r="BA121" i="20"/>
  <c r="P60" i="30"/>
  <c r="Q60" i="30" s="1"/>
  <c r="S60" i="30" s="1"/>
  <c r="U60" i="30" s="1"/>
  <c r="AQ60" i="30" s="1"/>
  <c r="AU60" i="30" s="1"/>
  <c r="P90" i="12"/>
  <c r="Q90" i="12" s="1"/>
  <c r="S90" i="12" s="1"/>
  <c r="U90" i="12" s="1"/>
  <c r="AJ90" i="12" s="1"/>
  <c r="AN90" i="12" s="1"/>
  <c r="O91" i="12"/>
  <c r="O28" i="29"/>
  <c r="P123" i="3"/>
  <c r="Q123" i="3" s="1"/>
  <c r="S123" i="3" s="1"/>
  <c r="U123" i="3" s="1"/>
  <c r="AT123" i="3" s="1"/>
  <c r="P75" i="17"/>
  <c r="Q75" i="17" s="1"/>
  <c r="S75" i="17" s="1"/>
  <c r="U75" i="17" s="1"/>
  <c r="AQ75" i="17" s="1"/>
  <c r="AU75" i="17" s="1"/>
  <c r="P90" i="31"/>
  <c r="Q90" i="31" s="1"/>
  <c r="S90" i="31" s="1"/>
  <c r="U90" i="31" s="1"/>
  <c r="AJ90" i="31" s="1"/>
  <c r="AN90" i="31" s="1"/>
  <c r="P60" i="27"/>
  <c r="Q60" i="27" s="1"/>
  <c r="S60" i="27" s="1"/>
  <c r="U60" i="27" s="1"/>
  <c r="AQ60" i="27" s="1"/>
  <c r="AU60" i="27" s="1"/>
  <c r="O61" i="27"/>
  <c r="O59" i="28"/>
  <c r="P123" i="8"/>
  <c r="Q123" i="8" s="1"/>
  <c r="S123" i="8" s="1"/>
  <c r="U123" i="8" s="1"/>
  <c r="AT123" i="8" s="1"/>
  <c r="O124" i="8"/>
  <c r="P92" i="6"/>
  <c r="Q92" i="6" s="1"/>
  <c r="S92" i="6" s="1"/>
  <c r="U92" i="6" s="1"/>
  <c r="AJ92" i="6" s="1"/>
  <c r="AN92" i="6" s="1"/>
  <c r="O60" i="25"/>
  <c r="O124" i="21"/>
  <c r="P59" i="9"/>
  <c r="Q59" i="9" s="1"/>
  <c r="S59" i="9" s="1"/>
  <c r="U59" i="9" s="1"/>
  <c r="AQ59" i="9" s="1"/>
  <c r="AU59" i="9" s="1"/>
  <c r="O91" i="2"/>
  <c r="AX122" i="19"/>
  <c r="BA122" i="19"/>
  <c r="P44" i="17"/>
  <c r="Q44" i="17" s="1"/>
  <c r="S44" i="17" s="1"/>
  <c r="U44" i="17" s="1"/>
  <c r="AQ44" i="17" s="1"/>
  <c r="AU44" i="17" s="1"/>
  <c r="O43" i="26"/>
  <c r="O74" i="24"/>
  <c r="O59" i="21"/>
  <c r="O91" i="5"/>
  <c r="O27" i="10"/>
  <c r="N140" i="28"/>
  <c r="O140" i="28" s="1"/>
  <c r="N140" i="12"/>
  <c r="O140" i="12" s="1"/>
  <c r="P139" i="12"/>
  <c r="Q139" i="12" s="1"/>
  <c r="S139" i="12" s="1"/>
  <c r="U139" i="12" s="1"/>
  <c r="AT139" i="12" s="1"/>
  <c r="AX139" i="12" s="1"/>
  <c r="P60" i="5"/>
  <c r="Q60" i="5" s="1"/>
  <c r="S60" i="5" s="1"/>
  <c r="U60" i="5" s="1"/>
  <c r="AQ60" i="5" s="1"/>
  <c r="AU60" i="5" s="1"/>
  <c r="O61" i="5"/>
  <c r="P123" i="17"/>
  <c r="Q123" i="17" s="1"/>
  <c r="S123" i="17" s="1"/>
  <c r="U123" i="17" s="1"/>
  <c r="AT123" i="17" s="1"/>
  <c r="O124" i="17"/>
  <c r="P106" i="5"/>
  <c r="Q106" i="5" s="1"/>
  <c r="S106" i="5" s="1"/>
  <c r="U106" i="5" s="1"/>
  <c r="AT106" i="5" s="1"/>
  <c r="AX106" i="5" s="1"/>
  <c r="O107" i="5"/>
  <c r="P60" i="29"/>
  <c r="Q60" i="29" s="1"/>
  <c r="S60" i="29" s="1"/>
  <c r="U60" i="29" s="1"/>
  <c r="AQ60" i="29" s="1"/>
  <c r="AU60" i="29" s="1"/>
  <c r="O29" i="28"/>
  <c r="P91" i="22"/>
  <c r="Q91" i="22" s="1"/>
  <c r="S91" i="22" s="1"/>
  <c r="U91" i="22" s="1"/>
  <c r="AJ91" i="22" s="1"/>
  <c r="AN91" i="22" s="1"/>
  <c r="P106" i="17"/>
  <c r="Q106" i="17" s="1"/>
  <c r="S106" i="17" s="1"/>
  <c r="U106" i="17" s="1"/>
  <c r="AT106" i="17" s="1"/>
  <c r="AX106" i="17" s="1"/>
  <c r="BA123" i="21"/>
  <c r="AX123" i="21"/>
  <c r="BA121" i="2"/>
  <c r="AX121" i="2"/>
  <c r="P43" i="16"/>
  <c r="Q43" i="16" s="1"/>
  <c r="S43" i="16" s="1"/>
  <c r="U43" i="16" s="1"/>
  <c r="AQ43" i="16" s="1"/>
  <c r="AU43" i="16" s="1"/>
  <c r="P74" i="20"/>
  <c r="Q74" i="20" s="1"/>
  <c r="S74" i="20" s="1"/>
  <c r="U74" i="20" s="1"/>
  <c r="AQ74" i="20" s="1"/>
  <c r="AU74" i="20" s="1"/>
  <c r="P59" i="11"/>
  <c r="Q59" i="11" s="1"/>
  <c r="S59" i="11" s="1"/>
  <c r="U59" i="11" s="1"/>
  <c r="AQ59" i="11" s="1"/>
  <c r="AU59" i="11" s="1"/>
  <c r="O60" i="11"/>
  <c r="P138" i="31"/>
  <c r="Q138" i="31" s="1"/>
  <c r="S138" i="31" s="1"/>
  <c r="U138" i="31" s="1"/>
  <c r="AT138" i="31" s="1"/>
  <c r="AX138" i="31" s="1"/>
  <c r="O139" i="31"/>
  <c r="O92" i="8"/>
  <c r="P137" i="8"/>
  <c r="Q137" i="8" s="1"/>
  <c r="S137" i="8" s="1"/>
  <c r="U137" i="8" s="1"/>
  <c r="AT137" i="8" s="1"/>
  <c r="AX137" i="8" s="1"/>
  <c r="O138" i="8"/>
  <c r="BA122" i="17"/>
  <c r="AX122" i="17"/>
  <c r="N93" i="34" l="1"/>
  <c r="P92" i="34"/>
  <c r="Q92" i="34" s="1"/>
  <c r="S92" i="34" s="1"/>
  <c r="U92" i="34" s="1"/>
  <c r="AJ92" i="34" s="1"/>
  <c r="AN92" i="34" s="1"/>
  <c r="P138" i="34"/>
  <c r="Q138" i="34" s="1"/>
  <c r="S138" i="34" s="1"/>
  <c r="U138" i="34" s="1"/>
  <c r="AT138" i="34" s="1"/>
  <c r="AX138" i="34" s="1"/>
  <c r="O139" i="34"/>
  <c r="P59" i="34"/>
  <c r="Q59" i="34" s="1"/>
  <c r="S59" i="34" s="1"/>
  <c r="U59" i="34" s="1"/>
  <c r="AQ59" i="34" s="1"/>
  <c r="AU59" i="34" s="1"/>
  <c r="O60" i="34"/>
  <c r="O75" i="34"/>
  <c r="E130" i="34"/>
  <c r="H129" i="34" s="1"/>
  <c r="I129" i="34" s="1"/>
  <c r="J129" i="34" s="1"/>
  <c r="D144" i="34"/>
  <c r="E145" i="34" s="1"/>
  <c r="H144" i="34" s="1"/>
  <c r="I144" i="34" s="1"/>
  <c r="J144" i="34" s="1"/>
  <c r="P43" i="34"/>
  <c r="Q43" i="34" s="1"/>
  <c r="S43" i="34" s="1"/>
  <c r="U43" i="34" s="1"/>
  <c r="AQ43" i="34" s="1"/>
  <c r="AU43" i="34" s="1"/>
  <c r="O44" i="34"/>
  <c r="O107" i="34"/>
  <c r="P122" i="34"/>
  <c r="Q122" i="34" s="1"/>
  <c r="S122" i="34" s="1"/>
  <c r="U122" i="34" s="1"/>
  <c r="AT122" i="34" s="1"/>
  <c r="O28" i="34"/>
  <c r="P140" i="28"/>
  <c r="Q140" i="28" s="1"/>
  <c r="S140" i="28" s="1"/>
  <c r="U140" i="28" s="1"/>
  <c r="AT140" i="28" s="1"/>
  <c r="AX140" i="28" s="1"/>
  <c r="O141" i="28"/>
  <c r="P109" i="24"/>
  <c r="Q109" i="24" s="1"/>
  <c r="S109" i="24" s="1"/>
  <c r="U109" i="24" s="1"/>
  <c r="AT109" i="24" s="1"/>
  <c r="AX109" i="24" s="1"/>
  <c r="P46" i="6"/>
  <c r="Q46" i="6" s="1"/>
  <c r="S46" i="6" s="1"/>
  <c r="U46" i="6" s="1"/>
  <c r="AQ46" i="6" s="1"/>
  <c r="AU46" i="6" s="1"/>
  <c r="P62" i="1"/>
  <c r="Q62" i="1" s="1"/>
  <c r="S62" i="1" s="1"/>
  <c r="U62" i="1" s="1"/>
  <c r="AQ62" i="1" s="1"/>
  <c r="AU62" i="1" s="1"/>
  <c r="O63" i="1"/>
  <c r="P77" i="8"/>
  <c r="Q77" i="8" s="1"/>
  <c r="S77" i="8" s="1"/>
  <c r="U77" i="8" s="1"/>
  <c r="AQ77" i="8" s="1"/>
  <c r="AU77" i="8" s="1"/>
  <c r="P140" i="12"/>
  <c r="Q140" i="12" s="1"/>
  <c r="S140" i="12" s="1"/>
  <c r="U140" i="12" s="1"/>
  <c r="AT140" i="12" s="1"/>
  <c r="AX140" i="12" s="1"/>
  <c r="P140" i="20"/>
  <c r="Q140" i="20" s="1"/>
  <c r="S140" i="20" s="1"/>
  <c r="U140" i="20" s="1"/>
  <c r="AT140" i="20" s="1"/>
  <c r="AX140" i="20" s="1"/>
  <c r="O141" i="20"/>
  <c r="P93" i="13"/>
  <c r="Q93" i="13" s="1"/>
  <c r="S93" i="13" s="1"/>
  <c r="U93" i="13" s="1"/>
  <c r="AJ93" i="13" s="1"/>
  <c r="AN93" i="13" s="1"/>
  <c r="P30" i="8"/>
  <c r="Q30" i="8" s="1"/>
  <c r="S30" i="8" s="1"/>
  <c r="U30" i="8" s="1"/>
  <c r="AQ30" i="8" s="1"/>
  <c r="AU30" i="8" s="1"/>
  <c r="O31" i="8"/>
  <c r="P46" i="10"/>
  <c r="Q46" i="10" s="1"/>
  <c r="S46" i="10" s="1"/>
  <c r="U46" i="10" s="1"/>
  <c r="AQ46" i="10" s="1"/>
  <c r="AU46" i="10" s="1"/>
  <c r="O47" i="10"/>
  <c r="P141" i="16"/>
  <c r="Q141" i="16" s="1"/>
  <c r="S141" i="16" s="1"/>
  <c r="U141" i="16" s="1"/>
  <c r="AT141" i="16" s="1"/>
  <c r="AX141" i="16" s="1"/>
  <c r="O142" i="16"/>
  <c r="P91" i="2"/>
  <c r="Q91" i="2" s="1"/>
  <c r="S91" i="2" s="1"/>
  <c r="U91" i="2" s="1"/>
  <c r="AJ91" i="2" s="1"/>
  <c r="AN91" i="2" s="1"/>
  <c r="O75" i="31"/>
  <c r="O29" i="3"/>
  <c r="O61" i="3"/>
  <c r="O75" i="5"/>
  <c r="N77" i="30"/>
  <c r="P76" i="30"/>
  <c r="Q76" i="30" s="1"/>
  <c r="S76" i="30" s="1"/>
  <c r="U76" i="30" s="1"/>
  <c r="AQ76" i="30" s="1"/>
  <c r="AU76" i="30" s="1"/>
  <c r="O77" i="30"/>
  <c r="O45" i="13"/>
  <c r="BA124" i="16"/>
  <c r="AX124" i="16"/>
  <c r="N140" i="14"/>
  <c r="O140" i="14" s="1"/>
  <c r="O61" i="22"/>
  <c r="O138" i="2"/>
  <c r="O108" i="6"/>
  <c r="O124" i="22"/>
  <c r="O28" i="1"/>
  <c r="N62" i="26"/>
  <c r="P61" i="26"/>
  <c r="Q61" i="26" s="1"/>
  <c r="S61" i="26" s="1"/>
  <c r="U61" i="26" s="1"/>
  <c r="AQ61" i="26" s="1"/>
  <c r="AU61" i="26" s="1"/>
  <c r="O62" i="26"/>
  <c r="O76" i="3"/>
  <c r="P61" i="5"/>
  <c r="Q61" i="5" s="1"/>
  <c r="S61" i="5" s="1"/>
  <c r="U61" i="5" s="1"/>
  <c r="AQ61" i="5" s="1"/>
  <c r="AU61" i="5" s="1"/>
  <c r="P123" i="5"/>
  <c r="Q123" i="5" s="1"/>
  <c r="S123" i="5" s="1"/>
  <c r="U123" i="5" s="1"/>
  <c r="AT123" i="5" s="1"/>
  <c r="P44" i="7"/>
  <c r="Q44" i="7" s="1"/>
  <c r="S44" i="7" s="1"/>
  <c r="U44" i="7" s="1"/>
  <c r="AQ44" i="7" s="1"/>
  <c r="AU44" i="7" s="1"/>
  <c r="P92" i="8"/>
  <c r="Q92" i="8" s="1"/>
  <c r="S92" i="8" s="1"/>
  <c r="U92" i="8" s="1"/>
  <c r="AJ92" i="8" s="1"/>
  <c r="AN92" i="8" s="1"/>
  <c r="O107" i="17"/>
  <c r="O60" i="9"/>
  <c r="O91" i="31"/>
  <c r="O75" i="12"/>
  <c r="O61" i="8"/>
  <c r="O139" i="18"/>
  <c r="O30" i="13"/>
  <c r="O28" i="22"/>
  <c r="P61" i="18"/>
  <c r="Q61" i="18" s="1"/>
  <c r="S61" i="18" s="1"/>
  <c r="U61" i="18" s="1"/>
  <c r="AQ61" i="18" s="1"/>
  <c r="AU61" i="18" s="1"/>
  <c r="N62" i="18"/>
  <c r="N30" i="11"/>
  <c r="O30" i="11" s="1"/>
  <c r="BA122" i="10"/>
  <c r="AX122" i="10"/>
  <c r="N109" i="9"/>
  <c r="O109" i="9" s="1"/>
  <c r="BA122" i="5"/>
  <c r="AX122" i="5"/>
  <c r="O123" i="33"/>
  <c r="P44" i="22"/>
  <c r="Q44" i="22" s="1"/>
  <c r="S44" i="22" s="1"/>
  <c r="U44" i="22" s="1"/>
  <c r="AQ44" i="22" s="1"/>
  <c r="AU44" i="22" s="1"/>
  <c r="P92" i="21"/>
  <c r="Q92" i="21" s="1"/>
  <c r="S92" i="21" s="1"/>
  <c r="U92" i="21" s="1"/>
  <c r="AJ92" i="21" s="1"/>
  <c r="AN92" i="21" s="1"/>
  <c r="N93" i="21"/>
  <c r="N109" i="29"/>
  <c r="O109" i="29" s="1"/>
  <c r="BA123" i="1"/>
  <c r="AX123" i="1"/>
  <c r="AX123" i="24"/>
  <c r="BA123" i="24"/>
  <c r="P107" i="8"/>
  <c r="Q107" i="8" s="1"/>
  <c r="S107" i="8" s="1"/>
  <c r="U107" i="8" s="1"/>
  <c r="AT107" i="8" s="1"/>
  <c r="AX107" i="8" s="1"/>
  <c r="O108" i="8"/>
  <c r="O60" i="31"/>
  <c r="P106" i="2"/>
  <c r="Q106" i="2" s="1"/>
  <c r="S106" i="2" s="1"/>
  <c r="U106" i="2" s="1"/>
  <c r="AT106" i="2" s="1"/>
  <c r="AX106" i="2" s="1"/>
  <c r="O107" i="2"/>
  <c r="O29" i="6"/>
  <c r="P108" i="11"/>
  <c r="Q108" i="11" s="1"/>
  <c r="S108" i="11" s="1"/>
  <c r="U108" i="11" s="1"/>
  <c r="AT108" i="11" s="1"/>
  <c r="AX108" i="11" s="1"/>
  <c r="P60" i="20"/>
  <c r="Q60" i="20" s="1"/>
  <c r="S60" i="20" s="1"/>
  <c r="U60" i="20" s="1"/>
  <c r="AQ60" i="20" s="1"/>
  <c r="AU60" i="20" s="1"/>
  <c r="P138" i="15"/>
  <c r="Q138" i="15" s="1"/>
  <c r="S138" i="15" s="1"/>
  <c r="U138" i="15" s="1"/>
  <c r="AT138" i="15" s="1"/>
  <c r="AX138" i="15" s="1"/>
  <c r="P90" i="25"/>
  <c r="Q90" i="25" s="1"/>
  <c r="S90" i="25" s="1"/>
  <c r="U90" i="25" s="1"/>
  <c r="AJ90" i="25" s="1"/>
  <c r="AN90" i="25" s="1"/>
  <c r="O91" i="25"/>
  <c r="O124" i="29"/>
  <c r="P45" i="3"/>
  <c r="Q45" i="3" s="1"/>
  <c r="S45" i="3" s="1"/>
  <c r="U45" i="3" s="1"/>
  <c r="AQ45" i="3" s="1"/>
  <c r="AU45" i="3" s="1"/>
  <c r="N46" i="3"/>
  <c r="P139" i="17"/>
  <c r="Q139" i="17" s="1"/>
  <c r="S139" i="17" s="1"/>
  <c r="U139" i="17" s="1"/>
  <c r="AT139" i="17" s="1"/>
  <c r="AX139" i="17" s="1"/>
  <c r="P27" i="25"/>
  <c r="Q27" i="25" s="1"/>
  <c r="S27" i="25" s="1"/>
  <c r="U27" i="25" s="1"/>
  <c r="AQ27" i="25" s="1"/>
  <c r="AU27" i="25" s="1"/>
  <c r="O28" i="25"/>
  <c r="AX122" i="33"/>
  <c r="BA122" i="33"/>
  <c r="O61" i="4"/>
  <c r="O140" i="6"/>
  <c r="P28" i="2"/>
  <c r="Q28" i="2" s="1"/>
  <c r="S28" i="2" s="1"/>
  <c r="U28" i="2" s="1"/>
  <c r="AQ28" i="2" s="1"/>
  <c r="AU28" i="2" s="1"/>
  <c r="O29" i="2"/>
  <c r="P125" i="18"/>
  <c r="Q125" i="18" s="1"/>
  <c r="S125" i="18" s="1"/>
  <c r="U125" i="18" s="1"/>
  <c r="AT125" i="18" s="1"/>
  <c r="O126" i="18"/>
  <c r="P108" i="7"/>
  <c r="Q108" i="7" s="1"/>
  <c r="S108" i="7" s="1"/>
  <c r="U108" i="7" s="1"/>
  <c r="AT108" i="7" s="1"/>
  <c r="AX108" i="7" s="1"/>
  <c r="P110" i="22"/>
  <c r="Q110" i="22" s="1"/>
  <c r="S110" i="22" s="1"/>
  <c r="U110" i="22" s="1"/>
  <c r="AT110" i="22" s="1"/>
  <c r="AX110" i="22" s="1"/>
  <c r="O111" i="22"/>
  <c r="P44" i="33"/>
  <c r="Q44" i="33" s="1"/>
  <c r="S44" i="33" s="1"/>
  <c r="U44" i="33" s="1"/>
  <c r="AQ44" i="33" s="1"/>
  <c r="AU44" i="33" s="1"/>
  <c r="O45" i="33"/>
  <c r="P92" i="10"/>
  <c r="Q92" i="10" s="1"/>
  <c r="S92" i="10" s="1"/>
  <c r="U92" i="10" s="1"/>
  <c r="AJ92" i="10" s="1"/>
  <c r="AN92" i="10" s="1"/>
  <c r="P107" i="21"/>
  <c r="Q107" i="21" s="1"/>
  <c r="S107" i="21" s="1"/>
  <c r="U107" i="21" s="1"/>
  <c r="AT107" i="21" s="1"/>
  <c r="AX107" i="21" s="1"/>
  <c r="P108" i="30"/>
  <c r="Q108" i="30" s="1"/>
  <c r="S108" i="30" s="1"/>
  <c r="U108" i="30" s="1"/>
  <c r="AT108" i="30" s="1"/>
  <c r="AX108" i="30" s="1"/>
  <c r="P122" i="6"/>
  <c r="Q122" i="6" s="1"/>
  <c r="S122" i="6" s="1"/>
  <c r="U122" i="6" s="1"/>
  <c r="AT122" i="6" s="1"/>
  <c r="O92" i="22"/>
  <c r="P124" i="21"/>
  <c r="Q124" i="21" s="1"/>
  <c r="S124" i="21" s="1"/>
  <c r="U124" i="21" s="1"/>
  <c r="AT124" i="21" s="1"/>
  <c r="O76" i="17"/>
  <c r="O75" i="25"/>
  <c r="O138" i="23"/>
  <c r="O91" i="33"/>
  <c r="O108" i="33"/>
  <c r="BA123" i="29"/>
  <c r="AX123" i="29"/>
  <c r="O138" i="29"/>
  <c r="O61" i="6"/>
  <c r="O28" i="4"/>
  <c r="P91" i="20"/>
  <c r="Q91" i="20" s="1"/>
  <c r="S91" i="20" s="1"/>
  <c r="U91" i="20" s="1"/>
  <c r="AJ91" i="20" s="1"/>
  <c r="AN91" i="20" s="1"/>
  <c r="O92" i="20"/>
  <c r="BA124" i="18"/>
  <c r="AX124" i="18"/>
  <c r="O60" i="17"/>
  <c r="O45" i="14"/>
  <c r="P43" i="21"/>
  <c r="Q43" i="21" s="1"/>
  <c r="S43" i="21" s="1"/>
  <c r="U43" i="21" s="1"/>
  <c r="AQ43" i="21" s="1"/>
  <c r="AU43" i="21" s="1"/>
  <c r="O44" i="21"/>
  <c r="N30" i="27"/>
  <c r="O30" i="27" s="1"/>
  <c r="P29" i="27"/>
  <c r="Q29" i="27" s="1"/>
  <c r="S29" i="27" s="1"/>
  <c r="U29" i="27" s="1"/>
  <c r="AQ29" i="27" s="1"/>
  <c r="AU29" i="27" s="1"/>
  <c r="P62" i="7"/>
  <c r="Q62" i="7" s="1"/>
  <c r="S62" i="7" s="1"/>
  <c r="U62" i="7" s="1"/>
  <c r="AQ62" i="7" s="1"/>
  <c r="AU62" i="7" s="1"/>
  <c r="N109" i="3"/>
  <c r="P108" i="3"/>
  <c r="Q108" i="3" s="1"/>
  <c r="S108" i="3" s="1"/>
  <c r="U108" i="3" s="1"/>
  <c r="AT108" i="3" s="1"/>
  <c r="AX108" i="3" s="1"/>
  <c r="P44" i="5"/>
  <c r="Q44" i="5" s="1"/>
  <c r="S44" i="5" s="1"/>
  <c r="U44" i="5" s="1"/>
  <c r="AQ44" i="5" s="1"/>
  <c r="AU44" i="5" s="1"/>
  <c r="P138" i="11"/>
  <c r="Q138" i="11" s="1"/>
  <c r="S138" i="11" s="1"/>
  <c r="U138" i="11" s="1"/>
  <c r="AT138" i="11" s="1"/>
  <c r="AX138" i="11" s="1"/>
  <c r="O139" i="11"/>
  <c r="P140" i="33"/>
  <c r="Q140" i="33" s="1"/>
  <c r="S140" i="33" s="1"/>
  <c r="U140" i="33" s="1"/>
  <c r="AT140" i="33" s="1"/>
  <c r="AX140" i="33" s="1"/>
  <c r="O141" i="33"/>
  <c r="P109" i="25"/>
  <c r="Q109" i="25" s="1"/>
  <c r="S109" i="25" s="1"/>
  <c r="U109" i="25" s="1"/>
  <c r="AT109" i="25" s="1"/>
  <c r="AX109" i="25" s="1"/>
  <c r="O110" i="25"/>
  <c r="P124" i="28"/>
  <c r="Q124" i="28" s="1"/>
  <c r="S124" i="28" s="1"/>
  <c r="U124" i="28" s="1"/>
  <c r="AT124" i="28" s="1"/>
  <c r="P76" i="11"/>
  <c r="Q76" i="11" s="1"/>
  <c r="S76" i="11" s="1"/>
  <c r="U76" i="11" s="1"/>
  <c r="AQ76" i="11" s="1"/>
  <c r="AU76" i="11" s="1"/>
  <c r="N77" i="11"/>
  <c r="O77" i="11" s="1"/>
  <c r="P106" i="15"/>
  <c r="Q106" i="15" s="1"/>
  <c r="S106" i="15" s="1"/>
  <c r="U106" i="15" s="1"/>
  <c r="AT106" i="15" s="1"/>
  <c r="AX106" i="15" s="1"/>
  <c r="O107" i="15"/>
  <c r="P90" i="19"/>
  <c r="Q90" i="19" s="1"/>
  <c r="S90" i="19" s="1"/>
  <c r="U90" i="19" s="1"/>
  <c r="AJ90" i="19" s="1"/>
  <c r="AN90" i="19" s="1"/>
  <c r="AX123" i="22"/>
  <c r="BA123" i="22"/>
  <c r="P29" i="28"/>
  <c r="Q29" i="28" s="1"/>
  <c r="S29" i="28" s="1"/>
  <c r="U29" i="28" s="1"/>
  <c r="AQ29" i="28" s="1"/>
  <c r="AU29" i="28" s="1"/>
  <c r="P60" i="25"/>
  <c r="Q60" i="25" s="1"/>
  <c r="S60" i="25" s="1"/>
  <c r="U60" i="25" s="1"/>
  <c r="AQ60" i="25" s="1"/>
  <c r="AU60" i="25" s="1"/>
  <c r="O61" i="25"/>
  <c r="O124" i="3"/>
  <c r="O91" i="9"/>
  <c r="O44" i="18"/>
  <c r="O107" i="10"/>
  <c r="O44" i="11"/>
  <c r="P75" i="19"/>
  <c r="Q75" i="19" s="1"/>
  <c r="S75" i="19" s="1"/>
  <c r="U75" i="19" s="1"/>
  <c r="AQ75" i="19" s="1"/>
  <c r="AU75" i="19" s="1"/>
  <c r="O76" i="19"/>
  <c r="O139" i="5"/>
  <c r="P75" i="28"/>
  <c r="Q75" i="28" s="1"/>
  <c r="S75" i="28" s="1"/>
  <c r="U75" i="28" s="1"/>
  <c r="AQ75" i="28" s="1"/>
  <c r="AU75" i="28" s="1"/>
  <c r="P76" i="23"/>
  <c r="Q76" i="23" s="1"/>
  <c r="S76" i="23" s="1"/>
  <c r="U76" i="23" s="1"/>
  <c r="AQ76" i="23" s="1"/>
  <c r="AU76" i="23" s="1"/>
  <c r="P28" i="7"/>
  <c r="Q28" i="7" s="1"/>
  <c r="S28" i="7" s="1"/>
  <c r="U28" i="7" s="1"/>
  <c r="AQ28" i="7" s="1"/>
  <c r="AU28" i="7" s="1"/>
  <c r="O75" i="6"/>
  <c r="P138" i="25"/>
  <c r="Q138" i="25" s="1"/>
  <c r="S138" i="25" s="1"/>
  <c r="U138" i="25" s="1"/>
  <c r="AT138" i="25" s="1"/>
  <c r="AX138" i="25" s="1"/>
  <c r="O139" i="25"/>
  <c r="P60" i="23"/>
  <c r="Q60" i="23" s="1"/>
  <c r="S60" i="23" s="1"/>
  <c r="U60" i="23" s="1"/>
  <c r="AQ60" i="23" s="1"/>
  <c r="AU60" i="23" s="1"/>
  <c r="O61" i="23"/>
  <c r="P27" i="14"/>
  <c r="Q27" i="14" s="1"/>
  <c r="S27" i="14" s="1"/>
  <c r="U27" i="14" s="1"/>
  <c r="AQ27" i="14" s="1"/>
  <c r="AU27" i="14" s="1"/>
  <c r="P137" i="27"/>
  <c r="Q137" i="27" s="1"/>
  <c r="S137" i="27" s="1"/>
  <c r="U137" i="27" s="1"/>
  <c r="AT137" i="27" s="1"/>
  <c r="AX137" i="27" s="1"/>
  <c r="O138" i="27"/>
  <c r="P122" i="25"/>
  <c r="Q122" i="25" s="1"/>
  <c r="S122" i="25" s="1"/>
  <c r="U122" i="25" s="1"/>
  <c r="AT122" i="25" s="1"/>
  <c r="N30" i="21"/>
  <c r="O30" i="21" s="1"/>
  <c r="P27" i="10"/>
  <c r="Q27" i="10" s="1"/>
  <c r="S27" i="10" s="1"/>
  <c r="U27" i="10" s="1"/>
  <c r="AQ27" i="10" s="1"/>
  <c r="AU27" i="10" s="1"/>
  <c r="O28" i="10"/>
  <c r="O93" i="6"/>
  <c r="N93" i="16"/>
  <c r="O93" i="16" s="1"/>
  <c r="P92" i="16"/>
  <c r="Q92" i="16" s="1"/>
  <c r="S92" i="16" s="1"/>
  <c r="U92" i="16" s="1"/>
  <c r="AJ92" i="16" s="1"/>
  <c r="AN92" i="16" s="1"/>
  <c r="P139" i="7"/>
  <c r="Q139" i="7" s="1"/>
  <c r="S139" i="7" s="1"/>
  <c r="U139" i="7" s="1"/>
  <c r="AT139" i="7" s="1"/>
  <c r="AX139" i="7" s="1"/>
  <c r="P107" i="14"/>
  <c r="Q107" i="14" s="1"/>
  <c r="S107" i="14" s="1"/>
  <c r="U107" i="14" s="1"/>
  <c r="AT107" i="14" s="1"/>
  <c r="AX107" i="14" s="1"/>
  <c r="O108" i="14"/>
  <c r="P59" i="24"/>
  <c r="Q59" i="24" s="1"/>
  <c r="S59" i="24" s="1"/>
  <c r="U59" i="24" s="1"/>
  <c r="AQ59" i="24" s="1"/>
  <c r="AU59" i="24" s="1"/>
  <c r="O60" i="24"/>
  <c r="O29" i="33"/>
  <c r="O45" i="30"/>
  <c r="N109" i="27"/>
  <c r="O109" i="27" s="1"/>
  <c r="P108" i="27"/>
  <c r="Q108" i="27" s="1"/>
  <c r="S108" i="27" s="1"/>
  <c r="U108" i="27" s="1"/>
  <c r="AT108" i="27" s="1"/>
  <c r="AX108" i="27" s="1"/>
  <c r="P91" i="28"/>
  <c r="Q91" i="28" s="1"/>
  <c r="S91" i="28" s="1"/>
  <c r="U91" i="28" s="1"/>
  <c r="AJ91" i="28" s="1"/>
  <c r="AN91" i="28" s="1"/>
  <c r="P106" i="19"/>
  <c r="Q106" i="19" s="1"/>
  <c r="S106" i="19" s="1"/>
  <c r="U106" i="19" s="1"/>
  <c r="AT106" i="19" s="1"/>
  <c r="AX106" i="19" s="1"/>
  <c r="P138" i="9"/>
  <c r="Q138" i="9" s="1"/>
  <c r="S138" i="9" s="1"/>
  <c r="U138" i="9" s="1"/>
  <c r="AT138" i="9" s="1"/>
  <c r="AX138" i="9" s="1"/>
  <c r="O139" i="9"/>
  <c r="O124" i="7"/>
  <c r="O75" i="14"/>
  <c r="O92" i="11"/>
  <c r="P107" i="1"/>
  <c r="Q107" i="1" s="1"/>
  <c r="S107" i="1" s="1"/>
  <c r="U107" i="1" s="1"/>
  <c r="AT107" i="1" s="1"/>
  <c r="AX107" i="1" s="1"/>
  <c r="P46" i="15"/>
  <c r="Q46" i="15" s="1"/>
  <c r="S46" i="15" s="1"/>
  <c r="U46" i="15" s="1"/>
  <c r="AQ46" i="15" s="1"/>
  <c r="AU46" i="15" s="1"/>
  <c r="O47" i="15"/>
  <c r="P125" i="16"/>
  <c r="Q125" i="16" s="1"/>
  <c r="S125" i="16" s="1"/>
  <c r="U125" i="16" s="1"/>
  <c r="AT125" i="16" s="1"/>
  <c r="O126" i="16"/>
  <c r="P107" i="28"/>
  <c r="Q107" i="28" s="1"/>
  <c r="S107" i="28" s="1"/>
  <c r="U107" i="28" s="1"/>
  <c r="AT107" i="28" s="1"/>
  <c r="AX107" i="28" s="1"/>
  <c r="O108" i="28"/>
  <c r="P60" i="11"/>
  <c r="Q60" i="11" s="1"/>
  <c r="S60" i="11" s="1"/>
  <c r="U60" i="11" s="1"/>
  <c r="AQ60" i="11" s="1"/>
  <c r="AU60" i="11" s="1"/>
  <c r="AX123" i="3"/>
  <c r="BA123" i="3"/>
  <c r="O61" i="29"/>
  <c r="P91" i="5"/>
  <c r="Q91" i="5" s="1"/>
  <c r="S91" i="5" s="1"/>
  <c r="U91" i="5" s="1"/>
  <c r="AJ91" i="5" s="1"/>
  <c r="AN91" i="5" s="1"/>
  <c r="O92" i="5"/>
  <c r="N93" i="6"/>
  <c r="P28" i="29"/>
  <c r="Q28" i="29" s="1"/>
  <c r="S28" i="29" s="1"/>
  <c r="U28" i="29" s="1"/>
  <c r="AQ28" i="29" s="1"/>
  <c r="AU28" i="29" s="1"/>
  <c r="O29" i="29"/>
  <c r="O28" i="19"/>
  <c r="O92" i="23"/>
  <c r="O91" i="24"/>
  <c r="O124" i="30"/>
  <c r="P75" i="22"/>
  <c r="Q75" i="22" s="1"/>
  <c r="S75" i="22" s="1"/>
  <c r="U75" i="22" s="1"/>
  <c r="AQ75" i="22" s="1"/>
  <c r="AU75" i="22" s="1"/>
  <c r="O76" i="15"/>
  <c r="O60" i="10"/>
  <c r="N62" i="16"/>
  <c r="O62" i="16" s="1"/>
  <c r="O44" i="23"/>
  <c r="O28" i="30"/>
  <c r="P44" i="28"/>
  <c r="Q44" i="28" s="1"/>
  <c r="S44" i="28" s="1"/>
  <c r="U44" i="28" s="1"/>
  <c r="AQ44" i="28" s="1"/>
  <c r="AU44" i="28" s="1"/>
  <c r="O45" i="28"/>
  <c r="P45" i="8"/>
  <c r="Q45" i="8" s="1"/>
  <c r="S45" i="8" s="1"/>
  <c r="U45" i="8" s="1"/>
  <c r="AQ45" i="8" s="1"/>
  <c r="AU45" i="8" s="1"/>
  <c r="P108" i="18"/>
  <c r="Q108" i="18" s="1"/>
  <c r="S108" i="18" s="1"/>
  <c r="U108" i="18" s="1"/>
  <c r="AT108" i="18" s="1"/>
  <c r="AX108" i="18" s="1"/>
  <c r="BA123" i="7"/>
  <c r="AX123" i="7"/>
  <c r="P74" i="7"/>
  <c r="Q74" i="7" s="1"/>
  <c r="S74" i="7" s="1"/>
  <c r="U74" i="7" s="1"/>
  <c r="AQ74" i="7" s="1"/>
  <c r="AU74" i="7" s="1"/>
  <c r="O75" i="7"/>
  <c r="P75" i="27"/>
  <c r="Q75" i="27" s="1"/>
  <c r="S75" i="27" s="1"/>
  <c r="U75" i="27" s="1"/>
  <c r="AQ75" i="27" s="1"/>
  <c r="AU75" i="27" s="1"/>
  <c r="O76" i="27"/>
  <c r="P60" i="2"/>
  <c r="Q60" i="2" s="1"/>
  <c r="S60" i="2" s="1"/>
  <c r="U60" i="2" s="1"/>
  <c r="AQ60" i="2" s="1"/>
  <c r="AU60" i="2" s="1"/>
  <c r="P59" i="21"/>
  <c r="Q59" i="21" s="1"/>
  <c r="S59" i="21" s="1"/>
  <c r="U59" i="21" s="1"/>
  <c r="AQ59" i="21" s="1"/>
  <c r="AU59" i="21" s="1"/>
  <c r="P91" i="12"/>
  <c r="Q91" i="12" s="1"/>
  <c r="S91" i="12" s="1"/>
  <c r="U91" i="12" s="1"/>
  <c r="AJ91" i="12" s="1"/>
  <c r="AN91" i="12" s="1"/>
  <c r="N109" i="26"/>
  <c r="O109" i="26" s="1"/>
  <c r="P108" i="26"/>
  <c r="Q108" i="26" s="1"/>
  <c r="S108" i="26" s="1"/>
  <c r="U108" i="26" s="1"/>
  <c r="AT108" i="26" s="1"/>
  <c r="AX108" i="26" s="1"/>
  <c r="P138" i="1"/>
  <c r="Q138" i="1" s="1"/>
  <c r="S138" i="1" s="1"/>
  <c r="U138" i="1" s="1"/>
  <c r="AT138" i="1" s="1"/>
  <c r="AX138" i="1" s="1"/>
  <c r="O139" i="1"/>
  <c r="BA123" i="30"/>
  <c r="AX123" i="30"/>
  <c r="P91" i="26"/>
  <c r="Q91" i="26" s="1"/>
  <c r="S91" i="26" s="1"/>
  <c r="U91" i="26" s="1"/>
  <c r="AJ91" i="26" s="1"/>
  <c r="AN91" i="26" s="1"/>
  <c r="O92" i="26"/>
  <c r="P92" i="17"/>
  <c r="Q92" i="17" s="1"/>
  <c r="S92" i="17" s="1"/>
  <c r="U92" i="17" s="1"/>
  <c r="AJ92" i="17" s="1"/>
  <c r="AN92" i="17" s="1"/>
  <c r="P107" i="16"/>
  <c r="Q107" i="16" s="1"/>
  <c r="S107" i="16" s="1"/>
  <c r="U107" i="16" s="1"/>
  <c r="AT107" i="16" s="1"/>
  <c r="AX107" i="16" s="1"/>
  <c r="P76" i="10"/>
  <c r="Q76" i="10" s="1"/>
  <c r="S76" i="10" s="1"/>
  <c r="U76" i="10" s="1"/>
  <c r="AQ76" i="10" s="1"/>
  <c r="AU76" i="10" s="1"/>
  <c r="P91" i="15"/>
  <c r="Q91" i="15" s="1"/>
  <c r="S91" i="15" s="1"/>
  <c r="U91" i="15" s="1"/>
  <c r="AJ91" i="15" s="1"/>
  <c r="AN91" i="15" s="1"/>
  <c r="O92" i="15"/>
  <c r="P108" i="31"/>
  <c r="Q108" i="31" s="1"/>
  <c r="S108" i="31" s="1"/>
  <c r="U108" i="31" s="1"/>
  <c r="AT108" i="31" s="1"/>
  <c r="AX108" i="31" s="1"/>
  <c r="N109" i="31"/>
  <c r="P30" i="18"/>
  <c r="Q30" i="18" s="1"/>
  <c r="S30" i="18" s="1"/>
  <c r="U30" i="18" s="1"/>
  <c r="AQ30" i="18" s="1"/>
  <c r="AU30" i="18" s="1"/>
  <c r="P91" i="18"/>
  <c r="Q91" i="18" s="1"/>
  <c r="S91" i="18" s="1"/>
  <c r="U91" i="18" s="1"/>
  <c r="AJ91" i="18" s="1"/>
  <c r="AN91" i="18" s="1"/>
  <c r="P45" i="2"/>
  <c r="Q45" i="2" s="1"/>
  <c r="S45" i="2" s="1"/>
  <c r="U45" i="2" s="1"/>
  <c r="AQ45" i="2" s="1"/>
  <c r="AU45" i="2" s="1"/>
  <c r="P43" i="27"/>
  <c r="Q43" i="27" s="1"/>
  <c r="S43" i="27" s="1"/>
  <c r="U43" i="27" s="1"/>
  <c r="AQ43" i="27" s="1"/>
  <c r="AU43" i="27" s="1"/>
  <c r="O44" i="27"/>
  <c r="P29" i="12"/>
  <c r="Q29" i="12" s="1"/>
  <c r="S29" i="12" s="1"/>
  <c r="U29" i="12" s="1"/>
  <c r="AQ29" i="12" s="1"/>
  <c r="AU29" i="12" s="1"/>
  <c r="P74" i="16"/>
  <c r="Q74" i="16" s="1"/>
  <c r="S74" i="16" s="1"/>
  <c r="U74" i="16" s="1"/>
  <c r="AQ74" i="16" s="1"/>
  <c r="AU74" i="16" s="1"/>
  <c r="O75" i="16"/>
  <c r="P123" i="11"/>
  <c r="Q123" i="11" s="1"/>
  <c r="S123" i="11" s="1"/>
  <c r="U123" i="11" s="1"/>
  <c r="AT123" i="11" s="1"/>
  <c r="O124" i="11"/>
  <c r="P91" i="14"/>
  <c r="Q91" i="14" s="1"/>
  <c r="S91" i="14" s="1"/>
  <c r="U91" i="14" s="1"/>
  <c r="AJ91" i="14" s="1"/>
  <c r="AN91" i="14" s="1"/>
  <c r="O92" i="14"/>
  <c r="N62" i="27"/>
  <c r="P61" i="27"/>
  <c r="Q61" i="27" s="1"/>
  <c r="S61" i="27" s="1"/>
  <c r="U61" i="27" s="1"/>
  <c r="AQ61" i="27" s="1"/>
  <c r="AU61" i="27" s="1"/>
  <c r="O62" i="27"/>
  <c r="P138" i="4"/>
  <c r="Q138" i="4" s="1"/>
  <c r="S138" i="4" s="1"/>
  <c r="U138" i="4" s="1"/>
  <c r="AT138" i="4" s="1"/>
  <c r="AX138" i="4" s="1"/>
  <c r="O139" i="4"/>
  <c r="BA123" i="20"/>
  <c r="AX123" i="20"/>
  <c r="O75" i="20"/>
  <c r="P107" i="5"/>
  <c r="Q107" i="5" s="1"/>
  <c r="S107" i="5" s="1"/>
  <c r="U107" i="5" s="1"/>
  <c r="AT107" i="5" s="1"/>
  <c r="AX107" i="5" s="1"/>
  <c r="O108" i="5"/>
  <c r="P74" i="24"/>
  <c r="Q74" i="24" s="1"/>
  <c r="S74" i="24" s="1"/>
  <c r="U74" i="24" s="1"/>
  <c r="AQ74" i="24" s="1"/>
  <c r="AU74" i="24" s="1"/>
  <c r="O75" i="24"/>
  <c r="N125" i="19"/>
  <c r="O125" i="19" s="1"/>
  <c r="P124" i="19"/>
  <c r="Q124" i="19" s="1"/>
  <c r="S124" i="19" s="1"/>
  <c r="U124" i="19" s="1"/>
  <c r="AT124" i="19" s="1"/>
  <c r="P44" i="4"/>
  <c r="Q44" i="4" s="1"/>
  <c r="S44" i="4" s="1"/>
  <c r="U44" i="4" s="1"/>
  <c r="AQ44" i="4" s="1"/>
  <c r="AU44" i="4" s="1"/>
  <c r="P59" i="14"/>
  <c r="Q59" i="14" s="1"/>
  <c r="S59" i="14" s="1"/>
  <c r="U59" i="14" s="1"/>
  <c r="AQ59" i="14" s="1"/>
  <c r="AU59" i="14" s="1"/>
  <c r="N77" i="9"/>
  <c r="O77" i="9" s="1"/>
  <c r="P45" i="24"/>
  <c r="Q45" i="24" s="1"/>
  <c r="S45" i="24" s="1"/>
  <c r="U45" i="24" s="1"/>
  <c r="AQ45" i="24" s="1"/>
  <c r="AU45" i="24" s="1"/>
  <c r="P90" i="1"/>
  <c r="Q90" i="1" s="1"/>
  <c r="S90" i="1" s="1"/>
  <c r="U90" i="1" s="1"/>
  <c r="AJ90" i="1" s="1"/>
  <c r="AN90" i="1" s="1"/>
  <c r="O91" i="1"/>
  <c r="O29" i="15"/>
  <c r="O123" i="13"/>
  <c r="N77" i="18"/>
  <c r="O77" i="18" s="1"/>
  <c r="O107" i="12"/>
  <c r="O75" i="4"/>
  <c r="O124" i="9"/>
  <c r="P29" i="23"/>
  <c r="Q29" i="23" s="1"/>
  <c r="S29" i="23" s="1"/>
  <c r="U29" i="23" s="1"/>
  <c r="AQ29" i="23" s="1"/>
  <c r="AU29" i="23" s="1"/>
  <c r="P137" i="30"/>
  <c r="Q137" i="30" s="1"/>
  <c r="S137" i="30" s="1"/>
  <c r="U137" i="30" s="1"/>
  <c r="AT137" i="30" s="1"/>
  <c r="AX137" i="30" s="1"/>
  <c r="BA122" i="11"/>
  <c r="AX122" i="11"/>
  <c r="BA123" i="15"/>
  <c r="AX123" i="15"/>
  <c r="P123" i="10"/>
  <c r="Q123" i="10" s="1"/>
  <c r="S123" i="10" s="1"/>
  <c r="U123" i="10" s="1"/>
  <c r="AT123" i="10" s="1"/>
  <c r="P124" i="24"/>
  <c r="Q124" i="24" s="1"/>
  <c r="S124" i="24" s="1"/>
  <c r="U124" i="24" s="1"/>
  <c r="AT124" i="24" s="1"/>
  <c r="P43" i="26"/>
  <c r="Q43" i="26" s="1"/>
  <c r="S43" i="26" s="1"/>
  <c r="U43" i="26" s="1"/>
  <c r="AQ43" i="26" s="1"/>
  <c r="AU43" i="26" s="1"/>
  <c r="O61" i="30"/>
  <c r="AX123" i="19"/>
  <c r="BA123" i="19"/>
  <c r="O92" i="3"/>
  <c r="N62" i="13"/>
  <c r="P61" i="13"/>
  <c r="Q61" i="13" s="1"/>
  <c r="S61" i="13" s="1"/>
  <c r="U61" i="13" s="1"/>
  <c r="AQ61" i="13" s="1"/>
  <c r="AU61" i="13" s="1"/>
  <c r="O62" i="13"/>
  <c r="P92" i="4"/>
  <c r="Q92" i="4" s="1"/>
  <c r="S92" i="4" s="1"/>
  <c r="U92" i="4" s="1"/>
  <c r="AJ92" i="4" s="1"/>
  <c r="AN92" i="4" s="1"/>
  <c r="O28" i="9"/>
  <c r="N93" i="7"/>
  <c r="O93" i="7" s="1"/>
  <c r="N46" i="12"/>
  <c r="O46" i="12" s="1"/>
  <c r="P45" i="12"/>
  <c r="Q45" i="12" s="1"/>
  <c r="S45" i="12" s="1"/>
  <c r="U45" i="12" s="1"/>
  <c r="AQ45" i="12" s="1"/>
  <c r="AU45" i="12" s="1"/>
  <c r="AX122" i="13"/>
  <c r="BA122" i="13"/>
  <c r="P138" i="13"/>
  <c r="Q138" i="13" s="1"/>
  <c r="S138" i="13" s="1"/>
  <c r="U138" i="13" s="1"/>
  <c r="AT138" i="13" s="1"/>
  <c r="AX138" i="13" s="1"/>
  <c r="O139" i="13"/>
  <c r="P60" i="33"/>
  <c r="Q60" i="33" s="1"/>
  <c r="S60" i="33" s="1"/>
  <c r="U60" i="33" s="1"/>
  <c r="AQ60" i="33" s="1"/>
  <c r="AU60" i="33" s="1"/>
  <c r="O61" i="33"/>
  <c r="BA123" i="9"/>
  <c r="AX123" i="9"/>
  <c r="O138" i="24"/>
  <c r="P90" i="29"/>
  <c r="Q90" i="29" s="1"/>
  <c r="S90" i="29" s="1"/>
  <c r="U90" i="29" s="1"/>
  <c r="AJ90" i="29" s="1"/>
  <c r="AN90" i="29" s="1"/>
  <c r="P141" i="22"/>
  <c r="Q141" i="22" s="1"/>
  <c r="S141" i="22" s="1"/>
  <c r="U141" i="22" s="1"/>
  <c r="AT141" i="22" s="1"/>
  <c r="AX141" i="22" s="1"/>
  <c r="N77" i="21"/>
  <c r="P76" i="21"/>
  <c r="Q76" i="21" s="1"/>
  <c r="S76" i="21" s="1"/>
  <c r="U76" i="21" s="1"/>
  <c r="AQ76" i="21" s="1"/>
  <c r="AU76" i="21" s="1"/>
  <c r="O77" i="21"/>
  <c r="P139" i="31"/>
  <c r="Q139" i="31" s="1"/>
  <c r="S139" i="31" s="1"/>
  <c r="U139" i="31" s="1"/>
  <c r="AT139" i="31" s="1"/>
  <c r="AX139" i="31" s="1"/>
  <c r="O44" i="16"/>
  <c r="O45" i="17"/>
  <c r="N125" i="8"/>
  <c r="P124" i="8"/>
  <c r="Q124" i="8" s="1"/>
  <c r="S124" i="8" s="1"/>
  <c r="U124" i="8" s="1"/>
  <c r="AT124" i="8" s="1"/>
  <c r="O125" i="8"/>
  <c r="P76" i="1"/>
  <c r="Q76" i="1" s="1"/>
  <c r="S76" i="1" s="1"/>
  <c r="U76" i="1" s="1"/>
  <c r="AQ76" i="1" s="1"/>
  <c r="AU76" i="1" s="1"/>
  <c r="P92" i="30"/>
  <c r="Q92" i="30" s="1"/>
  <c r="S92" i="30" s="1"/>
  <c r="U92" i="30" s="1"/>
  <c r="AJ92" i="30" s="1"/>
  <c r="AN92" i="30" s="1"/>
  <c r="O124" i="31"/>
  <c r="O123" i="4"/>
  <c r="O75" i="33"/>
  <c r="O77" i="2"/>
  <c r="O108" i="13"/>
  <c r="O28" i="24"/>
  <c r="O92" i="27"/>
  <c r="P140" i="3"/>
  <c r="Q140" i="3" s="1"/>
  <c r="S140" i="3" s="1"/>
  <c r="U140" i="3" s="1"/>
  <c r="AT140" i="3" s="1"/>
  <c r="AX140" i="3" s="1"/>
  <c r="N30" i="17"/>
  <c r="O30" i="17" s="1"/>
  <c r="P29" i="17"/>
  <c r="Q29" i="17" s="1"/>
  <c r="S29" i="17" s="1"/>
  <c r="U29" i="17" s="1"/>
  <c r="AQ29" i="17" s="1"/>
  <c r="AU29" i="17" s="1"/>
  <c r="P60" i="15"/>
  <c r="Q60" i="15" s="1"/>
  <c r="S60" i="15" s="1"/>
  <c r="U60" i="15" s="1"/>
  <c r="AQ60" i="15" s="1"/>
  <c r="AU60" i="15" s="1"/>
  <c r="P123" i="2"/>
  <c r="Q123" i="2" s="1"/>
  <c r="S123" i="2" s="1"/>
  <c r="U123" i="2" s="1"/>
  <c r="AT123" i="2" s="1"/>
  <c r="P76" i="26"/>
  <c r="Q76" i="26" s="1"/>
  <c r="S76" i="26" s="1"/>
  <c r="U76" i="26" s="1"/>
  <c r="AQ76" i="26" s="1"/>
  <c r="AU76" i="26" s="1"/>
  <c r="P46" i="25"/>
  <c r="Q46" i="25" s="1"/>
  <c r="S46" i="25" s="1"/>
  <c r="U46" i="25" s="1"/>
  <c r="AQ46" i="25" s="1"/>
  <c r="AU46" i="25" s="1"/>
  <c r="O47" i="25"/>
  <c r="P62" i="12"/>
  <c r="Q62" i="12" s="1"/>
  <c r="S62" i="12" s="1"/>
  <c r="U62" i="12" s="1"/>
  <c r="AQ62" i="12" s="1"/>
  <c r="AU62" i="12" s="1"/>
  <c r="O63" i="12"/>
  <c r="P124" i="1"/>
  <c r="Q124" i="1" s="1"/>
  <c r="S124" i="1" s="1"/>
  <c r="U124" i="1" s="1"/>
  <c r="AT124" i="1" s="1"/>
  <c r="AX123" i="8"/>
  <c r="BA123" i="8"/>
  <c r="P138" i="19"/>
  <c r="Q138" i="19" s="1"/>
  <c r="S138" i="19" s="1"/>
  <c r="U138" i="19" s="1"/>
  <c r="AT138" i="19" s="1"/>
  <c r="AX138" i="19" s="1"/>
  <c r="O139" i="19"/>
  <c r="P123" i="14"/>
  <c r="Q123" i="14" s="1"/>
  <c r="S123" i="14" s="1"/>
  <c r="U123" i="14" s="1"/>
  <c r="AT123" i="14" s="1"/>
  <c r="O124" i="14"/>
  <c r="P124" i="12"/>
  <c r="Q124" i="12" s="1"/>
  <c r="S124" i="12" s="1"/>
  <c r="U124" i="12" s="1"/>
  <c r="AT124" i="12" s="1"/>
  <c r="P123" i="26"/>
  <c r="Q123" i="26" s="1"/>
  <c r="S123" i="26" s="1"/>
  <c r="U123" i="26" s="1"/>
  <c r="AT123" i="26" s="1"/>
  <c r="O124" i="26"/>
  <c r="P47" i="19"/>
  <c r="Q47" i="19" s="1"/>
  <c r="S47" i="19" s="1"/>
  <c r="U47" i="19" s="1"/>
  <c r="AQ47" i="19" s="1"/>
  <c r="AU47" i="19" s="1"/>
  <c r="O48" i="19"/>
  <c r="P28" i="26"/>
  <c r="Q28" i="26" s="1"/>
  <c r="S28" i="26" s="1"/>
  <c r="U28" i="26" s="1"/>
  <c r="AQ28" i="26" s="1"/>
  <c r="AU28" i="26" s="1"/>
  <c r="AX123" i="31"/>
  <c r="BA123" i="31"/>
  <c r="AX122" i="4"/>
  <c r="BA122" i="4"/>
  <c r="N46" i="9"/>
  <c r="P45" i="9"/>
  <c r="Q45" i="9" s="1"/>
  <c r="S45" i="9" s="1"/>
  <c r="U45" i="9" s="1"/>
  <c r="AQ45" i="9" s="1"/>
  <c r="AU45" i="9" s="1"/>
  <c r="O46" i="9"/>
  <c r="P138" i="26"/>
  <c r="Q138" i="26" s="1"/>
  <c r="S138" i="26" s="1"/>
  <c r="U138" i="26" s="1"/>
  <c r="AT138" i="26" s="1"/>
  <c r="AX138" i="26" s="1"/>
  <c r="O139" i="26"/>
  <c r="P29" i="20"/>
  <c r="Q29" i="20" s="1"/>
  <c r="S29" i="20" s="1"/>
  <c r="U29" i="20" s="1"/>
  <c r="AQ29" i="20" s="1"/>
  <c r="AU29" i="20" s="1"/>
  <c r="P75" i="29"/>
  <c r="Q75" i="29" s="1"/>
  <c r="S75" i="29" s="1"/>
  <c r="U75" i="29" s="1"/>
  <c r="AQ75" i="29" s="1"/>
  <c r="AU75" i="29" s="1"/>
  <c r="P123" i="23"/>
  <c r="Q123" i="23" s="1"/>
  <c r="S123" i="23" s="1"/>
  <c r="U123" i="23" s="1"/>
  <c r="AT123" i="23" s="1"/>
  <c r="O124" i="23"/>
  <c r="P45" i="1"/>
  <c r="Q45" i="1" s="1"/>
  <c r="S45" i="1" s="1"/>
  <c r="U45" i="1" s="1"/>
  <c r="AQ45" i="1" s="1"/>
  <c r="AU45" i="1" s="1"/>
  <c r="N46" i="1"/>
  <c r="N46" i="20"/>
  <c r="P45" i="20"/>
  <c r="Q45" i="20" s="1"/>
  <c r="S45" i="20" s="1"/>
  <c r="U45" i="20" s="1"/>
  <c r="AQ45" i="20" s="1"/>
  <c r="AU45" i="20" s="1"/>
  <c r="O46" i="20"/>
  <c r="AX122" i="2"/>
  <c r="BA122" i="2"/>
  <c r="P138" i="8"/>
  <c r="Q138" i="8" s="1"/>
  <c r="S138" i="8" s="1"/>
  <c r="U138" i="8" s="1"/>
  <c r="AT138" i="8" s="1"/>
  <c r="AX138" i="8" s="1"/>
  <c r="N125" i="17"/>
  <c r="P124" i="17"/>
  <c r="Q124" i="17" s="1"/>
  <c r="S124" i="17" s="1"/>
  <c r="U124" i="17" s="1"/>
  <c r="AT124" i="17" s="1"/>
  <c r="O125" i="17"/>
  <c r="BA123" i="17"/>
  <c r="AX123" i="17"/>
  <c r="P59" i="28"/>
  <c r="Q59" i="28" s="1"/>
  <c r="S59" i="28" s="1"/>
  <c r="U59" i="28" s="1"/>
  <c r="AQ59" i="28" s="1"/>
  <c r="AU59" i="28" s="1"/>
  <c r="O60" i="28"/>
  <c r="O44" i="29"/>
  <c r="AX122" i="14"/>
  <c r="BA122" i="14"/>
  <c r="BA123" i="12"/>
  <c r="AX123" i="12"/>
  <c r="BA122" i="26"/>
  <c r="AX122" i="26"/>
  <c r="P107" i="4"/>
  <c r="Q107" i="4" s="1"/>
  <c r="S107" i="4" s="1"/>
  <c r="U107" i="4" s="1"/>
  <c r="AT107" i="4" s="1"/>
  <c r="AX107" i="4" s="1"/>
  <c r="P122" i="27"/>
  <c r="Q122" i="27" s="1"/>
  <c r="S122" i="27" s="1"/>
  <c r="U122" i="27" s="1"/>
  <c r="AT122" i="27" s="1"/>
  <c r="O123" i="27"/>
  <c r="O28" i="31"/>
  <c r="O44" i="31"/>
  <c r="O139" i="21"/>
  <c r="O108" i="23"/>
  <c r="N77" i="2"/>
  <c r="O139" i="10"/>
  <c r="O61" i="19"/>
  <c r="BA122" i="23"/>
  <c r="AX122" i="23"/>
  <c r="O29" i="5"/>
  <c r="O124" i="15"/>
  <c r="O76" i="13"/>
  <c r="O124" i="20"/>
  <c r="O107" i="20"/>
  <c r="O28" i="16"/>
  <c r="P75" i="34" l="1"/>
  <c r="Q75" i="34" s="1"/>
  <c r="S75" i="34" s="1"/>
  <c r="U75" i="34" s="1"/>
  <c r="AQ75" i="34" s="1"/>
  <c r="AU75" i="34" s="1"/>
  <c r="P60" i="34"/>
  <c r="Q60" i="34" s="1"/>
  <c r="S60" i="34" s="1"/>
  <c r="U60" i="34" s="1"/>
  <c r="AQ60" i="34" s="1"/>
  <c r="AU60" i="34" s="1"/>
  <c r="O61" i="34"/>
  <c r="P28" i="34"/>
  <c r="Q28" i="34" s="1"/>
  <c r="S28" i="34" s="1"/>
  <c r="U28" i="34" s="1"/>
  <c r="AQ28" i="34" s="1"/>
  <c r="AU28" i="34" s="1"/>
  <c r="O29" i="34"/>
  <c r="P44" i="34"/>
  <c r="Q44" i="34" s="1"/>
  <c r="S44" i="34" s="1"/>
  <c r="U44" i="34" s="1"/>
  <c r="AQ44" i="34" s="1"/>
  <c r="AU44" i="34" s="1"/>
  <c r="O45" i="34"/>
  <c r="P139" i="34"/>
  <c r="Q139" i="34" s="1"/>
  <c r="S139" i="34" s="1"/>
  <c r="U139" i="34" s="1"/>
  <c r="AT139" i="34" s="1"/>
  <c r="AX139" i="34" s="1"/>
  <c r="O123" i="34"/>
  <c r="O93" i="34"/>
  <c r="AX122" i="34"/>
  <c r="BA122" i="34"/>
  <c r="P107" i="34"/>
  <c r="Q107" i="34" s="1"/>
  <c r="S107" i="34" s="1"/>
  <c r="U107" i="34" s="1"/>
  <c r="AT107" i="34" s="1"/>
  <c r="AX107" i="34" s="1"/>
  <c r="P109" i="29"/>
  <c r="Q109" i="29" s="1"/>
  <c r="S109" i="29" s="1"/>
  <c r="U109" i="29" s="1"/>
  <c r="AT109" i="29" s="1"/>
  <c r="AX109" i="29" s="1"/>
  <c r="O110" i="29"/>
  <c r="P140" i="14"/>
  <c r="Q140" i="14" s="1"/>
  <c r="S140" i="14" s="1"/>
  <c r="U140" i="14" s="1"/>
  <c r="AT140" i="14" s="1"/>
  <c r="AX140" i="14" s="1"/>
  <c r="P46" i="12"/>
  <c r="Q46" i="12" s="1"/>
  <c r="S46" i="12" s="1"/>
  <c r="U46" i="12" s="1"/>
  <c r="AQ46" i="12" s="1"/>
  <c r="AU46" i="12" s="1"/>
  <c r="O47" i="12"/>
  <c r="P30" i="27"/>
  <c r="Q30" i="27" s="1"/>
  <c r="S30" i="27" s="1"/>
  <c r="U30" i="27" s="1"/>
  <c r="AQ30" i="27" s="1"/>
  <c r="AU30" i="27" s="1"/>
  <c r="O31" i="27"/>
  <c r="P30" i="17"/>
  <c r="Q30" i="17" s="1"/>
  <c r="S30" i="17" s="1"/>
  <c r="U30" i="17" s="1"/>
  <c r="AQ30" i="17" s="1"/>
  <c r="AU30" i="17" s="1"/>
  <c r="P93" i="7"/>
  <c r="Q93" i="7" s="1"/>
  <c r="S93" i="7" s="1"/>
  <c r="U93" i="7" s="1"/>
  <c r="AJ93" i="7" s="1"/>
  <c r="AN93" i="7" s="1"/>
  <c r="O94" i="7"/>
  <c r="P125" i="19"/>
  <c r="Q125" i="19" s="1"/>
  <c r="S125" i="19" s="1"/>
  <c r="U125" i="19" s="1"/>
  <c r="AT125" i="19" s="1"/>
  <c r="P93" i="16"/>
  <c r="Q93" i="16" s="1"/>
  <c r="S93" i="16" s="1"/>
  <c r="U93" i="16" s="1"/>
  <c r="AJ93" i="16" s="1"/>
  <c r="AN93" i="16" s="1"/>
  <c r="P77" i="11"/>
  <c r="Q77" i="11" s="1"/>
  <c r="S77" i="11" s="1"/>
  <c r="U77" i="11" s="1"/>
  <c r="AQ77" i="11" s="1"/>
  <c r="AU77" i="11" s="1"/>
  <c r="O78" i="11"/>
  <c r="P109" i="9"/>
  <c r="Q109" i="9" s="1"/>
  <c r="S109" i="9" s="1"/>
  <c r="U109" i="9" s="1"/>
  <c r="AT109" i="9" s="1"/>
  <c r="AX109" i="9" s="1"/>
  <c r="O110" i="9"/>
  <c r="P30" i="21"/>
  <c r="Q30" i="21" s="1"/>
  <c r="S30" i="21" s="1"/>
  <c r="U30" i="21" s="1"/>
  <c r="AQ30" i="21" s="1"/>
  <c r="AU30" i="21" s="1"/>
  <c r="P30" i="11"/>
  <c r="Q30" i="11" s="1"/>
  <c r="S30" i="11" s="1"/>
  <c r="U30" i="11" s="1"/>
  <c r="AQ30" i="11" s="1"/>
  <c r="AU30" i="11" s="1"/>
  <c r="P77" i="18"/>
  <c r="Q77" i="18" s="1"/>
  <c r="S77" i="18" s="1"/>
  <c r="U77" i="18" s="1"/>
  <c r="AQ77" i="18" s="1"/>
  <c r="AU77" i="18" s="1"/>
  <c r="O78" i="18"/>
  <c r="P109" i="26"/>
  <c r="Q109" i="26" s="1"/>
  <c r="S109" i="26" s="1"/>
  <c r="U109" i="26" s="1"/>
  <c r="AT109" i="26" s="1"/>
  <c r="AX109" i="26" s="1"/>
  <c r="P62" i="16"/>
  <c r="Q62" i="16" s="1"/>
  <c r="S62" i="16" s="1"/>
  <c r="U62" i="16" s="1"/>
  <c r="AQ62" i="16" s="1"/>
  <c r="AU62" i="16" s="1"/>
  <c r="P109" i="27"/>
  <c r="Q109" i="27" s="1"/>
  <c r="S109" i="27" s="1"/>
  <c r="U109" i="27" s="1"/>
  <c r="AT109" i="27" s="1"/>
  <c r="AX109" i="27" s="1"/>
  <c r="O110" i="27"/>
  <c r="P75" i="20"/>
  <c r="Q75" i="20" s="1"/>
  <c r="S75" i="20" s="1"/>
  <c r="U75" i="20" s="1"/>
  <c r="AQ75" i="20" s="1"/>
  <c r="AU75" i="20" s="1"/>
  <c r="O76" i="20"/>
  <c r="P28" i="16"/>
  <c r="Q28" i="16" s="1"/>
  <c r="S28" i="16" s="1"/>
  <c r="U28" i="16" s="1"/>
  <c r="AQ28" i="16" s="1"/>
  <c r="AU28" i="16" s="1"/>
  <c r="P44" i="29"/>
  <c r="Q44" i="29" s="1"/>
  <c r="S44" i="29" s="1"/>
  <c r="U44" i="29" s="1"/>
  <c r="AQ44" i="29" s="1"/>
  <c r="AU44" i="29" s="1"/>
  <c r="P124" i="26"/>
  <c r="Q124" i="26" s="1"/>
  <c r="S124" i="26" s="1"/>
  <c r="U124" i="26" s="1"/>
  <c r="AT124" i="26" s="1"/>
  <c r="P63" i="12"/>
  <c r="Q63" i="12" s="1"/>
  <c r="S63" i="12" s="1"/>
  <c r="U63" i="12" s="1"/>
  <c r="AQ63" i="12" s="1"/>
  <c r="AU63" i="12" s="1"/>
  <c r="O64" i="12"/>
  <c r="P61" i="30"/>
  <c r="Q61" i="30" s="1"/>
  <c r="S61" i="30" s="1"/>
  <c r="U61" i="30" s="1"/>
  <c r="AQ61" i="30" s="1"/>
  <c r="AU61" i="30" s="1"/>
  <c r="P91" i="1"/>
  <c r="Q91" i="1" s="1"/>
  <c r="S91" i="1" s="1"/>
  <c r="U91" i="1" s="1"/>
  <c r="AJ91" i="1" s="1"/>
  <c r="AN91" i="1" s="1"/>
  <c r="O92" i="1"/>
  <c r="P75" i="24"/>
  <c r="Q75" i="24" s="1"/>
  <c r="S75" i="24" s="1"/>
  <c r="U75" i="24" s="1"/>
  <c r="AQ75" i="24" s="1"/>
  <c r="AU75" i="24" s="1"/>
  <c r="O76" i="24"/>
  <c r="P124" i="11"/>
  <c r="Q124" i="11" s="1"/>
  <c r="S124" i="11" s="1"/>
  <c r="U124" i="11" s="1"/>
  <c r="AT124" i="11" s="1"/>
  <c r="N77" i="15"/>
  <c r="O77" i="15" s="1"/>
  <c r="P76" i="15"/>
  <c r="Q76" i="15" s="1"/>
  <c r="S76" i="15" s="1"/>
  <c r="U76" i="15" s="1"/>
  <c r="AQ76" i="15" s="1"/>
  <c r="AU76" i="15" s="1"/>
  <c r="P61" i="29"/>
  <c r="Q61" i="29" s="1"/>
  <c r="S61" i="29" s="1"/>
  <c r="U61" i="29" s="1"/>
  <c r="AQ61" i="29" s="1"/>
  <c r="AU61" i="29" s="1"/>
  <c r="N62" i="29"/>
  <c r="O62" i="29"/>
  <c r="P75" i="14"/>
  <c r="Q75" i="14" s="1"/>
  <c r="S75" i="14" s="1"/>
  <c r="U75" i="14" s="1"/>
  <c r="AQ75" i="14" s="1"/>
  <c r="AU75" i="14" s="1"/>
  <c r="P110" i="25"/>
  <c r="Q110" i="25" s="1"/>
  <c r="S110" i="25" s="1"/>
  <c r="U110" i="25" s="1"/>
  <c r="AT110" i="25" s="1"/>
  <c r="AX110" i="25" s="1"/>
  <c r="O111" i="25"/>
  <c r="AX123" i="5"/>
  <c r="BA123" i="5"/>
  <c r="P138" i="2"/>
  <c r="Q138" i="2" s="1"/>
  <c r="S138" i="2" s="1"/>
  <c r="U138" i="2" s="1"/>
  <c r="AT138" i="2" s="1"/>
  <c r="AX138" i="2" s="1"/>
  <c r="O139" i="2"/>
  <c r="P29" i="3"/>
  <c r="Q29" i="3" s="1"/>
  <c r="S29" i="3" s="1"/>
  <c r="U29" i="3" s="1"/>
  <c r="AQ29" i="3" s="1"/>
  <c r="AU29" i="3" s="1"/>
  <c r="P60" i="28"/>
  <c r="Q60" i="28" s="1"/>
  <c r="S60" i="28" s="1"/>
  <c r="U60" i="28" s="1"/>
  <c r="AQ60" i="28" s="1"/>
  <c r="AU60" i="28" s="1"/>
  <c r="O61" i="28"/>
  <c r="P75" i="16"/>
  <c r="Q75" i="16" s="1"/>
  <c r="S75" i="16" s="1"/>
  <c r="U75" i="16" s="1"/>
  <c r="AQ75" i="16" s="1"/>
  <c r="AU75" i="16" s="1"/>
  <c r="P108" i="23"/>
  <c r="Q108" i="23" s="1"/>
  <c r="S108" i="23" s="1"/>
  <c r="U108" i="23" s="1"/>
  <c r="AT108" i="23" s="1"/>
  <c r="AX108" i="23" s="1"/>
  <c r="N30" i="20"/>
  <c r="O30" i="20" s="1"/>
  <c r="AX123" i="26"/>
  <c r="BA123" i="26"/>
  <c r="P92" i="27"/>
  <c r="Q92" i="27" s="1"/>
  <c r="S92" i="27" s="1"/>
  <c r="U92" i="27" s="1"/>
  <c r="AJ92" i="27" s="1"/>
  <c r="AN92" i="27" s="1"/>
  <c r="N93" i="27"/>
  <c r="O91" i="29"/>
  <c r="O44" i="26"/>
  <c r="O138" i="30"/>
  <c r="BA123" i="11"/>
  <c r="AX123" i="11"/>
  <c r="O92" i="18"/>
  <c r="O60" i="21"/>
  <c r="P124" i="7"/>
  <c r="Q124" i="7" s="1"/>
  <c r="S124" i="7" s="1"/>
  <c r="U124" i="7" s="1"/>
  <c r="AT124" i="7" s="1"/>
  <c r="P45" i="30"/>
  <c r="Q45" i="30" s="1"/>
  <c r="S45" i="30" s="1"/>
  <c r="U45" i="30" s="1"/>
  <c r="AQ45" i="30" s="1"/>
  <c r="AU45" i="30" s="1"/>
  <c r="P139" i="5"/>
  <c r="Q139" i="5" s="1"/>
  <c r="S139" i="5" s="1"/>
  <c r="U139" i="5" s="1"/>
  <c r="AT139" i="5" s="1"/>
  <c r="AX139" i="5" s="1"/>
  <c r="P61" i="6"/>
  <c r="Q61" i="6" s="1"/>
  <c r="S61" i="6" s="1"/>
  <c r="U61" i="6" s="1"/>
  <c r="AQ61" i="6" s="1"/>
  <c r="AU61" i="6" s="1"/>
  <c r="N62" i="6"/>
  <c r="O62" i="6" s="1"/>
  <c r="O123" i="6"/>
  <c r="N140" i="17"/>
  <c r="O140" i="17" s="1"/>
  <c r="N62" i="22"/>
  <c r="P61" i="22"/>
  <c r="Q61" i="22" s="1"/>
  <c r="S61" i="22" s="1"/>
  <c r="U61" i="22" s="1"/>
  <c r="AQ61" i="22" s="1"/>
  <c r="AU61" i="22" s="1"/>
  <c r="O62" i="22"/>
  <c r="P75" i="31"/>
  <c r="Q75" i="31" s="1"/>
  <c r="S75" i="31" s="1"/>
  <c r="U75" i="31" s="1"/>
  <c r="AQ75" i="31" s="1"/>
  <c r="AU75" i="31" s="1"/>
  <c r="O76" i="31"/>
  <c r="O78" i="8"/>
  <c r="P139" i="9"/>
  <c r="Q139" i="9" s="1"/>
  <c r="S139" i="9" s="1"/>
  <c r="U139" i="9" s="1"/>
  <c r="AT139" i="9" s="1"/>
  <c r="AX139" i="9" s="1"/>
  <c r="N77" i="19"/>
  <c r="P76" i="19"/>
  <c r="Q76" i="19" s="1"/>
  <c r="S76" i="19" s="1"/>
  <c r="U76" i="19" s="1"/>
  <c r="AQ76" i="19" s="1"/>
  <c r="AU76" i="19" s="1"/>
  <c r="P124" i="20"/>
  <c r="Q124" i="20" s="1"/>
  <c r="S124" i="20" s="1"/>
  <c r="U124" i="20" s="1"/>
  <c r="AT124" i="20" s="1"/>
  <c r="P44" i="31"/>
  <c r="Q44" i="31" s="1"/>
  <c r="S44" i="31" s="1"/>
  <c r="U44" i="31" s="1"/>
  <c r="AQ44" i="31" s="1"/>
  <c r="AU44" i="31" s="1"/>
  <c r="N125" i="12"/>
  <c r="O125" i="12" s="1"/>
  <c r="P108" i="13"/>
  <c r="Q108" i="13" s="1"/>
  <c r="S108" i="13" s="1"/>
  <c r="U108" i="13" s="1"/>
  <c r="AT108" i="13" s="1"/>
  <c r="AX108" i="13" s="1"/>
  <c r="BA124" i="8"/>
  <c r="AX124" i="8"/>
  <c r="P138" i="24"/>
  <c r="Q138" i="24" s="1"/>
  <c r="S138" i="24" s="1"/>
  <c r="U138" i="24" s="1"/>
  <c r="AT138" i="24" s="1"/>
  <c r="AX138" i="24" s="1"/>
  <c r="N46" i="24"/>
  <c r="O46" i="24" s="1"/>
  <c r="O31" i="18"/>
  <c r="N93" i="17"/>
  <c r="O93" i="17" s="1"/>
  <c r="O61" i="2"/>
  <c r="O46" i="8"/>
  <c r="O76" i="22"/>
  <c r="O61" i="11"/>
  <c r="N30" i="33"/>
  <c r="O30" i="33" s="1"/>
  <c r="P29" i="33"/>
  <c r="Q29" i="33" s="1"/>
  <c r="S29" i="33" s="1"/>
  <c r="U29" i="33" s="1"/>
  <c r="AQ29" i="33" s="1"/>
  <c r="AU29" i="33" s="1"/>
  <c r="P93" i="6"/>
  <c r="Q93" i="6" s="1"/>
  <c r="S93" i="6" s="1"/>
  <c r="U93" i="6" s="1"/>
  <c r="AJ93" i="6" s="1"/>
  <c r="AN93" i="6" s="1"/>
  <c r="O94" i="6"/>
  <c r="N109" i="7"/>
  <c r="O109" i="7" s="1"/>
  <c r="O46" i="3"/>
  <c r="N109" i="11"/>
  <c r="O109" i="11" s="1"/>
  <c r="O93" i="21"/>
  <c r="P30" i="13"/>
  <c r="Q30" i="13" s="1"/>
  <c r="S30" i="13" s="1"/>
  <c r="U30" i="13" s="1"/>
  <c r="AQ30" i="13" s="1"/>
  <c r="AU30" i="13" s="1"/>
  <c r="O92" i="2"/>
  <c r="O94" i="13"/>
  <c r="O110" i="24"/>
  <c r="P28" i="22"/>
  <c r="Q28" i="22" s="1"/>
  <c r="S28" i="22" s="1"/>
  <c r="U28" i="22" s="1"/>
  <c r="AQ28" i="22" s="1"/>
  <c r="AU28" i="22" s="1"/>
  <c r="O29" i="22"/>
  <c r="N93" i="26"/>
  <c r="P92" i="26"/>
  <c r="Q92" i="26" s="1"/>
  <c r="S92" i="26" s="1"/>
  <c r="U92" i="26" s="1"/>
  <c r="AJ92" i="26" s="1"/>
  <c r="AN92" i="26" s="1"/>
  <c r="P139" i="11"/>
  <c r="Q139" i="11" s="1"/>
  <c r="S139" i="11" s="1"/>
  <c r="U139" i="11" s="1"/>
  <c r="AT139" i="11" s="1"/>
  <c r="AX139" i="11" s="1"/>
  <c r="N77" i="13"/>
  <c r="P76" i="13"/>
  <c r="Q76" i="13" s="1"/>
  <c r="S76" i="13" s="1"/>
  <c r="U76" i="13" s="1"/>
  <c r="AQ76" i="13" s="1"/>
  <c r="AU76" i="13" s="1"/>
  <c r="O77" i="13"/>
  <c r="P46" i="9"/>
  <c r="Q46" i="9" s="1"/>
  <c r="S46" i="9" s="1"/>
  <c r="U46" i="9" s="1"/>
  <c r="AQ46" i="9" s="1"/>
  <c r="AU46" i="9" s="1"/>
  <c r="O47" i="9"/>
  <c r="P124" i="14"/>
  <c r="Q124" i="14" s="1"/>
  <c r="S124" i="14" s="1"/>
  <c r="U124" i="14" s="1"/>
  <c r="AT124" i="14" s="1"/>
  <c r="P45" i="17"/>
  <c r="Q45" i="17" s="1"/>
  <c r="S45" i="17" s="1"/>
  <c r="U45" i="17" s="1"/>
  <c r="AQ45" i="17" s="1"/>
  <c r="AU45" i="17" s="1"/>
  <c r="N46" i="17"/>
  <c r="O46" i="17"/>
  <c r="N30" i="23"/>
  <c r="O30" i="23" s="1"/>
  <c r="P77" i="9"/>
  <c r="Q77" i="9" s="1"/>
  <c r="S77" i="9" s="1"/>
  <c r="U77" i="9" s="1"/>
  <c r="AQ77" i="9" s="1"/>
  <c r="AU77" i="9" s="1"/>
  <c r="O78" i="9"/>
  <c r="N77" i="27"/>
  <c r="P76" i="27"/>
  <c r="Q76" i="27" s="1"/>
  <c r="S76" i="27" s="1"/>
  <c r="U76" i="27" s="1"/>
  <c r="AQ76" i="27" s="1"/>
  <c r="AU76" i="27" s="1"/>
  <c r="O77" i="27"/>
  <c r="N46" i="8"/>
  <c r="P44" i="11"/>
  <c r="Q44" i="11" s="1"/>
  <c r="S44" i="11" s="1"/>
  <c r="U44" i="11" s="1"/>
  <c r="AQ44" i="11" s="1"/>
  <c r="AU44" i="11" s="1"/>
  <c r="O45" i="11"/>
  <c r="N109" i="30"/>
  <c r="O109" i="30" s="1"/>
  <c r="BA125" i="18"/>
  <c r="AX125" i="18"/>
  <c r="P29" i="6"/>
  <c r="Q29" i="6" s="1"/>
  <c r="S29" i="6" s="1"/>
  <c r="U29" i="6" s="1"/>
  <c r="AQ29" i="6" s="1"/>
  <c r="AU29" i="6" s="1"/>
  <c r="P61" i="8"/>
  <c r="Q61" i="8" s="1"/>
  <c r="S61" i="8" s="1"/>
  <c r="U61" i="8" s="1"/>
  <c r="AQ61" i="8" s="1"/>
  <c r="AU61" i="8" s="1"/>
  <c r="P141" i="20"/>
  <c r="Q141" i="20" s="1"/>
  <c r="S141" i="20" s="1"/>
  <c r="U141" i="20" s="1"/>
  <c r="AT141" i="20" s="1"/>
  <c r="AX141" i="20" s="1"/>
  <c r="O142" i="20"/>
  <c r="P125" i="8"/>
  <c r="Q125" i="8" s="1"/>
  <c r="S125" i="8" s="1"/>
  <c r="U125" i="8" s="1"/>
  <c r="AT125" i="8" s="1"/>
  <c r="O126" i="8"/>
  <c r="AX124" i="12"/>
  <c r="BA124" i="12"/>
  <c r="P123" i="27"/>
  <c r="Q123" i="27" s="1"/>
  <c r="S123" i="27" s="1"/>
  <c r="U123" i="27" s="1"/>
  <c r="AT123" i="27" s="1"/>
  <c r="P77" i="2"/>
  <c r="Q77" i="2" s="1"/>
  <c r="S77" i="2" s="1"/>
  <c r="U77" i="2" s="1"/>
  <c r="AQ77" i="2" s="1"/>
  <c r="AU77" i="2" s="1"/>
  <c r="N125" i="15"/>
  <c r="P124" i="15"/>
  <c r="Q124" i="15" s="1"/>
  <c r="S124" i="15" s="1"/>
  <c r="U124" i="15" s="1"/>
  <c r="AT124" i="15" s="1"/>
  <c r="O125" i="15"/>
  <c r="AX122" i="27"/>
  <c r="BA122" i="27"/>
  <c r="O46" i="1"/>
  <c r="AX123" i="14"/>
  <c r="BA123" i="14"/>
  <c r="N77" i="26"/>
  <c r="O77" i="26" s="1"/>
  <c r="P75" i="33"/>
  <c r="Q75" i="33" s="1"/>
  <c r="S75" i="33" s="1"/>
  <c r="U75" i="33" s="1"/>
  <c r="AQ75" i="33" s="1"/>
  <c r="AU75" i="33" s="1"/>
  <c r="O76" i="33"/>
  <c r="P44" i="16"/>
  <c r="Q44" i="16" s="1"/>
  <c r="S44" i="16" s="1"/>
  <c r="U44" i="16" s="1"/>
  <c r="AQ44" i="16" s="1"/>
  <c r="AU44" i="16" s="1"/>
  <c r="P124" i="9"/>
  <c r="Q124" i="9" s="1"/>
  <c r="S124" i="9" s="1"/>
  <c r="U124" i="9" s="1"/>
  <c r="AT124" i="9" s="1"/>
  <c r="N30" i="12"/>
  <c r="O30" i="12" s="1"/>
  <c r="O109" i="31"/>
  <c r="N125" i="30"/>
  <c r="O125" i="30" s="1"/>
  <c r="P124" i="30"/>
  <c r="Q124" i="30" s="1"/>
  <c r="S124" i="30" s="1"/>
  <c r="U124" i="30" s="1"/>
  <c r="AT124" i="30" s="1"/>
  <c r="P75" i="6"/>
  <c r="Q75" i="6" s="1"/>
  <c r="S75" i="6" s="1"/>
  <c r="U75" i="6" s="1"/>
  <c r="AQ75" i="6" s="1"/>
  <c r="AU75" i="6" s="1"/>
  <c r="O76" i="6"/>
  <c r="O91" i="19"/>
  <c r="O45" i="5"/>
  <c r="N109" i="33"/>
  <c r="O109" i="33" s="1"/>
  <c r="P108" i="33"/>
  <c r="Q108" i="33" s="1"/>
  <c r="S108" i="33" s="1"/>
  <c r="U108" i="33" s="1"/>
  <c r="AT108" i="33" s="1"/>
  <c r="AX108" i="33" s="1"/>
  <c r="O108" i="21"/>
  <c r="P124" i="29"/>
  <c r="Q124" i="29" s="1"/>
  <c r="S124" i="29" s="1"/>
  <c r="U124" i="29" s="1"/>
  <c r="AT124" i="29" s="1"/>
  <c r="O45" i="22"/>
  <c r="P75" i="12"/>
  <c r="Q75" i="12" s="1"/>
  <c r="S75" i="12" s="1"/>
  <c r="U75" i="12" s="1"/>
  <c r="AQ75" i="12" s="1"/>
  <c r="AU75" i="12" s="1"/>
  <c r="O76" i="12"/>
  <c r="N62" i="5"/>
  <c r="O62" i="5" s="1"/>
  <c r="N46" i="13"/>
  <c r="P45" i="13"/>
  <c r="Q45" i="13" s="1"/>
  <c r="S45" i="13" s="1"/>
  <c r="U45" i="13" s="1"/>
  <c r="AQ45" i="13" s="1"/>
  <c r="AU45" i="13" s="1"/>
  <c r="O46" i="13"/>
  <c r="P107" i="20"/>
  <c r="Q107" i="20" s="1"/>
  <c r="S107" i="20" s="1"/>
  <c r="U107" i="20" s="1"/>
  <c r="AT107" i="20" s="1"/>
  <c r="AX107" i="20" s="1"/>
  <c r="O108" i="20"/>
  <c r="N30" i="5"/>
  <c r="P29" i="5"/>
  <c r="Q29" i="5" s="1"/>
  <c r="S29" i="5" s="1"/>
  <c r="U29" i="5" s="1"/>
  <c r="AQ29" i="5" s="1"/>
  <c r="AU29" i="5" s="1"/>
  <c r="O108" i="4"/>
  <c r="P139" i="19"/>
  <c r="Q139" i="19" s="1"/>
  <c r="S139" i="19" s="1"/>
  <c r="U139" i="19" s="1"/>
  <c r="AT139" i="19" s="1"/>
  <c r="AX139" i="19" s="1"/>
  <c r="O125" i="24"/>
  <c r="P75" i="4"/>
  <c r="Q75" i="4" s="1"/>
  <c r="S75" i="4" s="1"/>
  <c r="U75" i="4" s="1"/>
  <c r="AQ75" i="4" s="1"/>
  <c r="AU75" i="4" s="1"/>
  <c r="O76" i="4"/>
  <c r="P75" i="7"/>
  <c r="Q75" i="7" s="1"/>
  <c r="S75" i="7" s="1"/>
  <c r="U75" i="7" s="1"/>
  <c r="AQ75" i="7" s="1"/>
  <c r="AU75" i="7" s="1"/>
  <c r="O76" i="7"/>
  <c r="P45" i="28"/>
  <c r="Q45" i="28" s="1"/>
  <c r="S45" i="28" s="1"/>
  <c r="U45" i="28" s="1"/>
  <c r="AQ45" i="28" s="1"/>
  <c r="AU45" i="28" s="1"/>
  <c r="N46" i="28"/>
  <c r="O46" i="28"/>
  <c r="P91" i="24"/>
  <c r="Q91" i="24" s="1"/>
  <c r="S91" i="24" s="1"/>
  <c r="U91" i="24" s="1"/>
  <c r="AJ91" i="24" s="1"/>
  <c r="AN91" i="24" s="1"/>
  <c r="P108" i="28"/>
  <c r="Q108" i="28" s="1"/>
  <c r="S108" i="28" s="1"/>
  <c r="U108" i="28" s="1"/>
  <c r="AT108" i="28" s="1"/>
  <c r="AX108" i="28" s="1"/>
  <c r="N109" i="14"/>
  <c r="P108" i="14"/>
  <c r="Q108" i="14" s="1"/>
  <c r="S108" i="14" s="1"/>
  <c r="U108" i="14" s="1"/>
  <c r="AT108" i="14" s="1"/>
  <c r="AX108" i="14" s="1"/>
  <c r="O109" i="14"/>
  <c r="P107" i="10"/>
  <c r="Q107" i="10" s="1"/>
  <c r="S107" i="10" s="1"/>
  <c r="U107" i="10" s="1"/>
  <c r="AT107" i="10" s="1"/>
  <c r="AX107" i="10" s="1"/>
  <c r="O108" i="10"/>
  <c r="P91" i="33"/>
  <c r="Q91" i="33" s="1"/>
  <c r="S91" i="33" s="1"/>
  <c r="U91" i="33" s="1"/>
  <c r="AJ91" i="33" s="1"/>
  <c r="AN91" i="33" s="1"/>
  <c r="O92" i="33"/>
  <c r="P29" i="2"/>
  <c r="Q29" i="2" s="1"/>
  <c r="S29" i="2" s="1"/>
  <c r="U29" i="2" s="1"/>
  <c r="AQ29" i="2" s="1"/>
  <c r="AU29" i="2" s="1"/>
  <c r="P91" i="25"/>
  <c r="Q91" i="25" s="1"/>
  <c r="S91" i="25" s="1"/>
  <c r="U91" i="25" s="1"/>
  <c r="AJ91" i="25" s="1"/>
  <c r="AN91" i="25" s="1"/>
  <c r="P107" i="2"/>
  <c r="Q107" i="2" s="1"/>
  <c r="S107" i="2" s="1"/>
  <c r="U107" i="2" s="1"/>
  <c r="AT107" i="2" s="1"/>
  <c r="AX107" i="2" s="1"/>
  <c r="P91" i="31"/>
  <c r="Q91" i="31" s="1"/>
  <c r="S91" i="31" s="1"/>
  <c r="U91" i="31" s="1"/>
  <c r="AJ91" i="31" s="1"/>
  <c r="AN91" i="31" s="1"/>
  <c r="P142" i="16"/>
  <c r="Q142" i="16" s="1"/>
  <c r="S142" i="16" s="1"/>
  <c r="U142" i="16" s="1"/>
  <c r="AT142" i="16" s="1"/>
  <c r="AX142" i="16" s="1"/>
  <c r="N140" i="21"/>
  <c r="O140" i="21" s="1"/>
  <c r="P139" i="21"/>
  <c r="Q139" i="21" s="1"/>
  <c r="S139" i="21" s="1"/>
  <c r="U139" i="21" s="1"/>
  <c r="AT139" i="21" s="1"/>
  <c r="AX139" i="21" s="1"/>
  <c r="P47" i="25"/>
  <c r="Q47" i="25" s="1"/>
  <c r="S47" i="25" s="1"/>
  <c r="U47" i="25" s="1"/>
  <c r="AQ47" i="25" s="1"/>
  <c r="AU47" i="25" s="1"/>
  <c r="P108" i="5"/>
  <c r="Q108" i="5" s="1"/>
  <c r="S108" i="5" s="1"/>
  <c r="U108" i="5" s="1"/>
  <c r="AT108" i="5" s="1"/>
  <c r="AX108" i="5" s="1"/>
  <c r="N62" i="23"/>
  <c r="P61" i="23"/>
  <c r="Q61" i="23" s="1"/>
  <c r="S61" i="23" s="1"/>
  <c r="U61" i="23" s="1"/>
  <c r="AQ61" i="23" s="1"/>
  <c r="AU61" i="23" s="1"/>
  <c r="O62" i="23"/>
  <c r="O124" i="2"/>
  <c r="P123" i="4"/>
  <c r="Q123" i="4" s="1"/>
  <c r="S123" i="4" s="1"/>
  <c r="U123" i="4" s="1"/>
  <c r="AT123" i="4" s="1"/>
  <c r="O124" i="4"/>
  <c r="N93" i="4"/>
  <c r="O93" i="4" s="1"/>
  <c r="N125" i="24"/>
  <c r="O60" i="14"/>
  <c r="O107" i="19"/>
  <c r="P44" i="18"/>
  <c r="Q44" i="18" s="1"/>
  <c r="S44" i="18" s="1"/>
  <c r="U44" i="18" s="1"/>
  <c r="AQ44" i="18" s="1"/>
  <c r="AU44" i="18" s="1"/>
  <c r="P107" i="15"/>
  <c r="Q107" i="15" s="1"/>
  <c r="S107" i="15" s="1"/>
  <c r="U107" i="15" s="1"/>
  <c r="AT107" i="15" s="1"/>
  <c r="AX107" i="15" s="1"/>
  <c r="P45" i="14"/>
  <c r="Q45" i="14" s="1"/>
  <c r="S45" i="14" s="1"/>
  <c r="U45" i="14" s="1"/>
  <c r="AQ45" i="14" s="1"/>
  <c r="AU45" i="14" s="1"/>
  <c r="P138" i="23"/>
  <c r="Q138" i="23" s="1"/>
  <c r="S138" i="23" s="1"/>
  <c r="U138" i="23" s="1"/>
  <c r="AT138" i="23" s="1"/>
  <c r="AX138" i="23" s="1"/>
  <c r="O139" i="23"/>
  <c r="P123" i="33"/>
  <c r="Q123" i="33" s="1"/>
  <c r="S123" i="33" s="1"/>
  <c r="U123" i="33" s="1"/>
  <c r="AT123" i="33" s="1"/>
  <c r="P60" i="9"/>
  <c r="Q60" i="9" s="1"/>
  <c r="S60" i="9" s="1"/>
  <c r="U60" i="9" s="1"/>
  <c r="AQ60" i="9" s="1"/>
  <c r="AU60" i="9" s="1"/>
  <c r="P76" i="3"/>
  <c r="Q76" i="3" s="1"/>
  <c r="S76" i="3" s="1"/>
  <c r="U76" i="3" s="1"/>
  <c r="AQ76" i="3" s="1"/>
  <c r="AU76" i="3" s="1"/>
  <c r="P77" i="30"/>
  <c r="Q77" i="30" s="1"/>
  <c r="S77" i="30" s="1"/>
  <c r="U77" i="30" s="1"/>
  <c r="AQ77" i="30" s="1"/>
  <c r="AU77" i="30" s="1"/>
  <c r="O78" i="30"/>
  <c r="P141" i="28"/>
  <c r="Q141" i="28" s="1"/>
  <c r="S141" i="28" s="1"/>
  <c r="U141" i="28" s="1"/>
  <c r="AT141" i="28" s="1"/>
  <c r="AX141" i="28" s="1"/>
  <c r="O142" i="28"/>
  <c r="P28" i="24"/>
  <c r="Q28" i="24" s="1"/>
  <c r="S28" i="24" s="1"/>
  <c r="U28" i="24" s="1"/>
  <c r="AQ28" i="24" s="1"/>
  <c r="AU28" i="24" s="1"/>
  <c r="AX122" i="6"/>
  <c r="BA122" i="6"/>
  <c r="P28" i="9"/>
  <c r="Q28" i="9" s="1"/>
  <c r="S28" i="9" s="1"/>
  <c r="U28" i="9" s="1"/>
  <c r="AQ28" i="9" s="1"/>
  <c r="AU28" i="9" s="1"/>
  <c r="O29" i="9"/>
  <c r="P91" i="9"/>
  <c r="Q91" i="9" s="1"/>
  <c r="S91" i="9" s="1"/>
  <c r="U91" i="9" s="1"/>
  <c r="AJ91" i="9" s="1"/>
  <c r="AN91" i="9" s="1"/>
  <c r="O109" i="3"/>
  <c r="P60" i="17"/>
  <c r="Q60" i="17" s="1"/>
  <c r="S60" i="17" s="1"/>
  <c r="U60" i="17" s="1"/>
  <c r="AQ60" i="17" s="1"/>
  <c r="AU60" i="17" s="1"/>
  <c r="P75" i="25"/>
  <c r="Q75" i="25" s="1"/>
  <c r="S75" i="25" s="1"/>
  <c r="U75" i="25" s="1"/>
  <c r="AQ75" i="25" s="1"/>
  <c r="AU75" i="25" s="1"/>
  <c r="P140" i="6"/>
  <c r="Q140" i="6" s="1"/>
  <c r="S140" i="6" s="1"/>
  <c r="U140" i="6" s="1"/>
  <c r="AT140" i="6" s="1"/>
  <c r="AX140" i="6" s="1"/>
  <c r="O139" i="15"/>
  <c r="P107" i="17"/>
  <c r="Q107" i="17" s="1"/>
  <c r="S107" i="17" s="1"/>
  <c r="U107" i="17" s="1"/>
  <c r="AT107" i="17" s="1"/>
  <c r="AX107" i="17" s="1"/>
  <c r="O108" i="17"/>
  <c r="P31" i="8"/>
  <c r="Q31" i="8" s="1"/>
  <c r="S31" i="8" s="1"/>
  <c r="U31" i="8" s="1"/>
  <c r="AQ31" i="8" s="1"/>
  <c r="AU31" i="8" s="1"/>
  <c r="P138" i="29"/>
  <c r="Q138" i="29" s="1"/>
  <c r="S138" i="29" s="1"/>
  <c r="U138" i="29" s="1"/>
  <c r="AT138" i="29" s="1"/>
  <c r="AX138" i="29" s="1"/>
  <c r="N140" i="25"/>
  <c r="P139" i="25"/>
  <c r="Q139" i="25" s="1"/>
  <c r="S139" i="25" s="1"/>
  <c r="U139" i="25" s="1"/>
  <c r="AT139" i="25" s="1"/>
  <c r="AX139" i="25" s="1"/>
  <c r="O140" i="25"/>
  <c r="BA124" i="24"/>
  <c r="AX124" i="24"/>
  <c r="P44" i="27"/>
  <c r="Q44" i="27" s="1"/>
  <c r="S44" i="27" s="1"/>
  <c r="U44" i="27" s="1"/>
  <c r="AQ44" i="27" s="1"/>
  <c r="AU44" i="27" s="1"/>
  <c r="O45" i="27"/>
  <c r="P126" i="16"/>
  <c r="Q126" i="16" s="1"/>
  <c r="S126" i="16" s="1"/>
  <c r="U126" i="16" s="1"/>
  <c r="AT126" i="16" s="1"/>
  <c r="AX124" i="17"/>
  <c r="BA124" i="17"/>
  <c r="O61" i="15"/>
  <c r="N140" i="31"/>
  <c r="O140" i="31" s="1"/>
  <c r="O124" i="10"/>
  <c r="O45" i="4"/>
  <c r="P44" i="23"/>
  <c r="Q44" i="23" s="1"/>
  <c r="S44" i="23" s="1"/>
  <c r="U44" i="23" s="1"/>
  <c r="AQ44" i="23" s="1"/>
  <c r="AU44" i="23" s="1"/>
  <c r="O45" i="23"/>
  <c r="P28" i="19"/>
  <c r="Q28" i="19" s="1"/>
  <c r="S28" i="19" s="1"/>
  <c r="U28" i="19" s="1"/>
  <c r="AQ28" i="19" s="1"/>
  <c r="AU28" i="19" s="1"/>
  <c r="AX125" i="16"/>
  <c r="BA125" i="16"/>
  <c r="O92" i="28"/>
  <c r="O123" i="25"/>
  <c r="O29" i="7"/>
  <c r="N125" i="3"/>
  <c r="P124" i="3"/>
  <c r="Q124" i="3" s="1"/>
  <c r="S124" i="3" s="1"/>
  <c r="U124" i="3" s="1"/>
  <c r="AT124" i="3" s="1"/>
  <c r="O125" i="3"/>
  <c r="N93" i="10"/>
  <c r="O93" i="10" s="1"/>
  <c r="P61" i="4"/>
  <c r="Q61" i="4" s="1"/>
  <c r="S61" i="4" s="1"/>
  <c r="U61" i="4" s="1"/>
  <c r="AQ61" i="4" s="1"/>
  <c r="AU61" i="4" s="1"/>
  <c r="N62" i="4"/>
  <c r="O62" i="4"/>
  <c r="P60" i="31"/>
  <c r="Q60" i="31" s="1"/>
  <c r="S60" i="31" s="1"/>
  <c r="U60" i="31" s="1"/>
  <c r="AQ60" i="31" s="1"/>
  <c r="AU60" i="31" s="1"/>
  <c r="P62" i="26"/>
  <c r="Q62" i="26" s="1"/>
  <c r="S62" i="26" s="1"/>
  <c r="U62" i="26" s="1"/>
  <c r="AQ62" i="26" s="1"/>
  <c r="AU62" i="26" s="1"/>
  <c r="P139" i="26"/>
  <c r="Q139" i="26" s="1"/>
  <c r="S139" i="26" s="1"/>
  <c r="U139" i="26" s="1"/>
  <c r="AT139" i="26" s="1"/>
  <c r="AX139" i="26" s="1"/>
  <c r="N140" i="26"/>
  <c r="O140" i="26" s="1"/>
  <c r="BA123" i="2"/>
  <c r="AX123" i="2"/>
  <c r="P139" i="4"/>
  <c r="Q139" i="4" s="1"/>
  <c r="S139" i="4" s="1"/>
  <c r="U139" i="4" s="1"/>
  <c r="AT139" i="4" s="1"/>
  <c r="AX139" i="4" s="1"/>
  <c r="N140" i="4"/>
  <c r="O140" i="4"/>
  <c r="P77" i="21"/>
  <c r="Q77" i="21" s="1"/>
  <c r="S77" i="21" s="1"/>
  <c r="U77" i="21" s="1"/>
  <c r="AQ77" i="21" s="1"/>
  <c r="AU77" i="21" s="1"/>
  <c r="O78" i="21"/>
  <c r="P139" i="13"/>
  <c r="Q139" i="13" s="1"/>
  <c r="S139" i="13" s="1"/>
  <c r="U139" i="13" s="1"/>
  <c r="AT139" i="13" s="1"/>
  <c r="AX139" i="13" s="1"/>
  <c r="AX123" i="10"/>
  <c r="BA123" i="10"/>
  <c r="P123" i="13"/>
  <c r="Q123" i="13" s="1"/>
  <c r="S123" i="13" s="1"/>
  <c r="U123" i="13" s="1"/>
  <c r="AT123" i="13" s="1"/>
  <c r="P62" i="27"/>
  <c r="Q62" i="27" s="1"/>
  <c r="S62" i="27" s="1"/>
  <c r="U62" i="27" s="1"/>
  <c r="AQ62" i="27" s="1"/>
  <c r="AU62" i="27" s="1"/>
  <c r="P29" i="29"/>
  <c r="Q29" i="29" s="1"/>
  <c r="S29" i="29" s="1"/>
  <c r="U29" i="29" s="1"/>
  <c r="AQ29" i="29" s="1"/>
  <c r="AU29" i="29" s="1"/>
  <c r="P47" i="15"/>
  <c r="Q47" i="15" s="1"/>
  <c r="S47" i="15" s="1"/>
  <c r="U47" i="15" s="1"/>
  <c r="AQ47" i="15" s="1"/>
  <c r="AU47" i="15" s="1"/>
  <c r="O48" i="15"/>
  <c r="BA122" i="25"/>
  <c r="AX122" i="25"/>
  <c r="N62" i="25"/>
  <c r="P61" i="25"/>
  <c r="Q61" i="25" s="1"/>
  <c r="S61" i="25" s="1"/>
  <c r="U61" i="25" s="1"/>
  <c r="AQ61" i="25" s="1"/>
  <c r="AU61" i="25" s="1"/>
  <c r="O62" i="25"/>
  <c r="P76" i="17"/>
  <c r="Q76" i="17" s="1"/>
  <c r="S76" i="17" s="1"/>
  <c r="U76" i="17" s="1"/>
  <c r="AQ76" i="17" s="1"/>
  <c r="AU76" i="17" s="1"/>
  <c r="N109" i="8"/>
  <c r="P108" i="8"/>
  <c r="Q108" i="8" s="1"/>
  <c r="S108" i="8" s="1"/>
  <c r="U108" i="8" s="1"/>
  <c r="AT108" i="8" s="1"/>
  <c r="AX108" i="8" s="1"/>
  <c r="O109" i="8"/>
  <c r="P63" i="1"/>
  <c r="Q63" i="1" s="1"/>
  <c r="S63" i="1" s="1"/>
  <c r="U63" i="1" s="1"/>
  <c r="AQ63" i="1" s="1"/>
  <c r="AU63" i="1" s="1"/>
  <c r="P141" i="33"/>
  <c r="Q141" i="33" s="1"/>
  <c r="S141" i="33" s="1"/>
  <c r="U141" i="33" s="1"/>
  <c r="AT141" i="33" s="1"/>
  <c r="AX141" i="33" s="1"/>
  <c r="P60" i="24"/>
  <c r="Q60" i="24" s="1"/>
  <c r="S60" i="24" s="1"/>
  <c r="U60" i="24" s="1"/>
  <c r="AQ60" i="24" s="1"/>
  <c r="AU60" i="24" s="1"/>
  <c r="P139" i="18"/>
  <c r="Q139" i="18" s="1"/>
  <c r="S139" i="18" s="1"/>
  <c r="U139" i="18" s="1"/>
  <c r="AT139" i="18" s="1"/>
  <c r="AX139" i="18" s="1"/>
  <c r="P124" i="31"/>
  <c r="Q124" i="31" s="1"/>
  <c r="S124" i="31" s="1"/>
  <c r="U124" i="31" s="1"/>
  <c r="AT124" i="31" s="1"/>
  <c r="P62" i="13"/>
  <c r="Q62" i="13" s="1"/>
  <c r="S62" i="13" s="1"/>
  <c r="U62" i="13" s="1"/>
  <c r="AQ62" i="13" s="1"/>
  <c r="AU62" i="13" s="1"/>
  <c r="O63" i="13"/>
  <c r="P28" i="30"/>
  <c r="Q28" i="30" s="1"/>
  <c r="S28" i="30" s="1"/>
  <c r="U28" i="30" s="1"/>
  <c r="AQ28" i="30" s="1"/>
  <c r="AU28" i="30" s="1"/>
  <c r="O29" i="30"/>
  <c r="P61" i="19"/>
  <c r="Q61" i="19" s="1"/>
  <c r="S61" i="19" s="1"/>
  <c r="U61" i="19" s="1"/>
  <c r="AQ61" i="19" s="1"/>
  <c r="AU61" i="19" s="1"/>
  <c r="N62" i="19"/>
  <c r="O139" i="8"/>
  <c r="AX123" i="23"/>
  <c r="BA123" i="23"/>
  <c r="O29" i="26"/>
  <c r="N93" i="30"/>
  <c r="O93" i="30" s="1"/>
  <c r="P29" i="15"/>
  <c r="Q29" i="15" s="1"/>
  <c r="S29" i="15" s="1"/>
  <c r="U29" i="15" s="1"/>
  <c r="AQ29" i="15" s="1"/>
  <c r="AU29" i="15" s="1"/>
  <c r="O46" i="2"/>
  <c r="O77" i="10"/>
  <c r="N140" i="7"/>
  <c r="O140" i="7" s="1"/>
  <c r="P138" i="27"/>
  <c r="Q138" i="27" s="1"/>
  <c r="S138" i="27" s="1"/>
  <c r="U138" i="27" s="1"/>
  <c r="AT138" i="27" s="1"/>
  <c r="AX138" i="27" s="1"/>
  <c r="N77" i="23"/>
  <c r="O77" i="23" s="1"/>
  <c r="O63" i="7"/>
  <c r="P45" i="33"/>
  <c r="Q45" i="33" s="1"/>
  <c r="S45" i="33" s="1"/>
  <c r="U45" i="33" s="1"/>
  <c r="AQ45" i="33" s="1"/>
  <c r="AU45" i="33" s="1"/>
  <c r="N93" i="8"/>
  <c r="O93" i="8" s="1"/>
  <c r="P47" i="10"/>
  <c r="Q47" i="10" s="1"/>
  <c r="S47" i="10" s="1"/>
  <c r="U47" i="10" s="1"/>
  <c r="AQ47" i="10" s="1"/>
  <c r="AU47" i="10" s="1"/>
  <c r="P46" i="20"/>
  <c r="Q46" i="20" s="1"/>
  <c r="S46" i="20" s="1"/>
  <c r="U46" i="20" s="1"/>
  <c r="AQ46" i="20" s="1"/>
  <c r="AU46" i="20" s="1"/>
  <c r="O47" i="20"/>
  <c r="N62" i="33"/>
  <c r="P61" i="33"/>
  <c r="Q61" i="33" s="1"/>
  <c r="S61" i="33" s="1"/>
  <c r="U61" i="33" s="1"/>
  <c r="AQ61" i="33" s="1"/>
  <c r="AU61" i="33" s="1"/>
  <c r="O62" i="33"/>
  <c r="P139" i="1"/>
  <c r="Q139" i="1" s="1"/>
  <c r="S139" i="1" s="1"/>
  <c r="U139" i="1" s="1"/>
  <c r="AT139" i="1" s="1"/>
  <c r="AX139" i="1" s="1"/>
  <c r="P124" i="23"/>
  <c r="Q124" i="23" s="1"/>
  <c r="S124" i="23" s="1"/>
  <c r="U124" i="23" s="1"/>
  <c r="AT124" i="23" s="1"/>
  <c r="P139" i="10"/>
  <c r="Q139" i="10" s="1"/>
  <c r="S139" i="10" s="1"/>
  <c r="U139" i="10" s="1"/>
  <c r="AT139" i="10" s="1"/>
  <c r="AX139" i="10" s="1"/>
  <c r="O76" i="29"/>
  <c r="O125" i="1"/>
  <c r="O77" i="1"/>
  <c r="P92" i="3"/>
  <c r="Q92" i="3" s="1"/>
  <c r="S92" i="3" s="1"/>
  <c r="U92" i="3" s="1"/>
  <c r="AJ92" i="3" s="1"/>
  <c r="AN92" i="3" s="1"/>
  <c r="BA124" i="19"/>
  <c r="AX124" i="19"/>
  <c r="N46" i="2"/>
  <c r="N77" i="10"/>
  <c r="O108" i="1"/>
  <c r="N93" i="20"/>
  <c r="P92" i="20"/>
  <c r="Q92" i="20" s="1"/>
  <c r="S92" i="20" s="1"/>
  <c r="U92" i="20" s="1"/>
  <c r="AJ92" i="20" s="1"/>
  <c r="AN92" i="20" s="1"/>
  <c r="O93" i="20"/>
  <c r="BA124" i="21"/>
  <c r="AX124" i="21"/>
  <c r="O45" i="7"/>
  <c r="P28" i="1"/>
  <c r="Q28" i="1" s="1"/>
  <c r="S28" i="1" s="1"/>
  <c r="U28" i="1" s="1"/>
  <c r="AQ28" i="1" s="1"/>
  <c r="AU28" i="1" s="1"/>
  <c r="P75" i="5"/>
  <c r="Q75" i="5" s="1"/>
  <c r="S75" i="5" s="1"/>
  <c r="U75" i="5" s="1"/>
  <c r="AQ75" i="5" s="1"/>
  <c r="AU75" i="5" s="1"/>
  <c r="O141" i="12"/>
  <c r="P28" i="10"/>
  <c r="Q28" i="10" s="1"/>
  <c r="S28" i="10" s="1"/>
  <c r="U28" i="10" s="1"/>
  <c r="AQ28" i="10" s="1"/>
  <c r="AU28" i="10" s="1"/>
  <c r="O29" i="10"/>
  <c r="P44" i="21"/>
  <c r="Q44" i="21" s="1"/>
  <c r="S44" i="21" s="1"/>
  <c r="U44" i="21" s="1"/>
  <c r="AQ44" i="21" s="1"/>
  <c r="AU44" i="21" s="1"/>
  <c r="O45" i="21"/>
  <c r="P125" i="17"/>
  <c r="Q125" i="17" s="1"/>
  <c r="S125" i="17" s="1"/>
  <c r="U125" i="17" s="1"/>
  <c r="AT125" i="17" s="1"/>
  <c r="O126" i="17"/>
  <c r="P92" i="15"/>
  <c r="Q92" i="15" s="1"/>
  <c r="S92" i="15" s="1"/>
  <c r="U92" i="15" s="1"/>
  <c r="AJ92" i="15" s="1"/>
  <c r="AN92" i="15" s="1"/>
  <c r="N93" i="15"/>
  <c r="N93" i="23"/>
  <c r="P92" i="23"/>
  <c r="Q92" i="23" s="1"/>
  <c r="S92" i="23" s="1"/>
  <c r="U92" i="23" s="1"/>
  <c r="AJ92" i="23" s="1"/>
  <c r="AN92" i="23" s="1"/>
  <c r="O93" i="23"/>
  <c r="P48" i="19"/>
  <c r="Q48" i="19" s="1"/>
  <c r="S48" i="19" s="1"/>
  <c r="U48" i="19" s="1"/>
  <c r="AQ48" i="19" s="1"/>
  <c r="AU48" i="19" s="1"/>
  <c r="AX124" i="1"/>
  <c r="BA124" i="1"/>
  <c r="P92" i="14"/>
  <c r="Q92" i="14" s="1"/>
  <c r="S92" i="14" s="1"/>
  <c r="U92" i="14" s="1"/>
  <c r="AJ92" i="14" s="1"/>
  <c r="AN92" i="14" s="1"/>
  <c r="P92" i="5"/>
  <c r="Q92" i="5" s="1"/>
  <c r="S92" i="5" s="1"/>
  <c r="U92" i="5" s="1"/>
  <c r="AJ92" i="5" s="1"/>
  <c r="AN92" i="5" s="1"/>
  <c r="AX124" i="28"/>
  <c r="BA124" i="28"/>
  <c r="N125" i="21"/>
  <c r="O125" i="21" s="1"/>
  <c r="P111" i="22"/>
  <c r="Q111" i="22" s="1"/>
  <c r="S111" i="22" s="1"/>
  <c r="U111" i="22" s="1"/>
  <c r="AT111" i="22" s="1"/>
  <c r="AX111" i="22" s="1"/>
  <c r="P28" i="25"/>
  <c r="Q28" i="25" s="1"/>
  <c r="S28" i="25" s="1"/>
  <c r="U28" i="25" s="1"/>
  <c r="AQ28" i="25" s="1"/>
  <c r="AU28" i="25" s="1"/>
  <c r="O29" i="25"/>
  <c r="P124" i="22"/>
  <c r="Q124" i="22" s="1"/>
  <c r="S124" i="22" s="1"/>
  <c r="U124" i="22" s="1"/>
  <c r="AT124" i="22" s="1"/>
  <c r="N125" i="22"/>
  <c r="O125" i="22" s="1"/>
  <c r="P28" i="31"/>
  <c r="Q28" i="31" s="1"/>
  <c r="S28" i="31" s="1"/>
  <c r="U28" i="31" s="1"/>
  <c r="AQ28" i="31" s="1"/>
  <c r="AU28" i="31" s="1"/>
  <c r="O29" i="31"/>
  <c r="P126" i="18"/>
  <c r="Q126" i="18" s="1"/>
  <c r="S126" i="18" s="1"/>
  <c r="U126" i="18" s="1"/>
  <c r="AT126" i="18" s="1"/>
  <c r="O127" i="18"/>
  <c r="P107" i="12"/>
  <c r="Q107" i="12" s="1"/>
  <c r="S107" i="12" s="1"/>
  <c r="U107" i="12" s="1"/>
  <c r="AT107" i="12" s="1"/>
  <c r="AX107" i="12" s="1"/>
  <c r="O108" i="12"/>
  <c r="N125" i="1"/>
  <c r="O141" i="3"/>
  <c r="N77" i="1"/>
  <c r="O142" i="22"/>
  <c r="O108" i="16"/>
  <c r="O92" i="12"/>
  <c r="N109" i="18"/>
  <c r="O109" i="18" s="1"/>
  <c r="P60" i="10"/>
  <c r="Q60" i="10" s="1"/>
  <c r="S60" i="10" s="1"/>
  <c r="U60" i="10" s="1"/>
  <c r="AQ60" i="10" s="1"/>
  <c r="AU60" i="10" s="1"/>
  <c r="O61" i="10"/>
  <c r="P92" i="11"/>
  <c r="Q92" i="11" s="1"/>
  <c r="S92" i="11" s="1"/>
  <c r="U92" i="11" s="1"/>
  <c r="AJ92" i="11" s="1"/>
  <c r="AN92" i="11" s="1"/>
  <c r="O28" i="14"/>
  <c r="O76" i="28"/>
  <c r="N30" i="28"/>
  <c r="O30" i="28" s="1"/>
  <c r="N125" i="28"/>
  <c r="O125" i="28" s="1"/>
  <c r="P28" i="4"/>
  <c r="Q28" i="4" s="1"/>
  <c r="S28" i="4" s="1"/>
  <c r="U28" i="4" s="1"/>
  <c r="AQ28" i="4" s="1"/>
  <c r="AU28" i="4" s="1"/>
  <c r="N93" i="22"/>
  <c r="P92" i="22"/>
  <c r="Q92" i="22" s="1"/>
  <c r="S92" i="22" s="1"/>
  <c r="U92" i="22" s="1"/>
  <c r="AJ92" i="22" s="1"/>
  <c r="AN92" i="22" s="1"/>
  <c r="O93" i="22"/>
  <c r="O61" i="20"/>
  <c r="O62" i="18"/>
  <c r="O124" i="5"/>
  <c r="P108" i="6"/>
  <c r="Q108" i="6" s="1"/>
  <c r="S108" i="6" s="1"/>
  <c r="U108" i="6" s="1"/>
  <c r="AT108" i="6" s="1"/>
  <c r="AX108" i="6" s="1"/>
  <c r="N62" i="3"/>
  <c r="P61" i="3"/>
  <c r="Q61" i="3" s="1"/>
  <c r="S61" i="3" s="1"/>
  <c r="U61" i="3" s="1"/>
  <c r="AQ61" i="3" s="1"/>
  <c r="AU61" i="3" s="1"/>
  <c r="O62" i="3"/>
  <c r="O47" i="6"/>
  <c r="P93" i="34" l="1"/>
  <c r="Q93" i="34" s="1"/>
  <c r="S93" i="34" s="1"/>
  <c r="U93" i="34" s="1"/>
  <c r="AJ93" i="34" s="1"/>
  <c r="AN93" i="34" s="1"/>
  <c r="P123" i="34"/>
  <c r="Q123" i="34" s="1"/>
  <c r="S123" i="34" s="1"/>
  <c r="U123" i="34" s="1"/>
  <c r="AT123" i="34" s="1"/>
  <c r="O124" i="34"/>
  <c r="N140" i="34"/>
  <c r="O140" i="34" s="1"/>
  <c r="P45" i="34"/>
  <c r="Q45" i="34" s="1"/>
  <c r="S45" i="34" s="1"/>
  <c r="U45" i="34" s="1"/>
  <c r="AQ45" i="34" s="1"/>
  <c r="AU45" i="34" s="1"/>
  <c r="N46" i="34"/>
  <c r="O46" i="34"/>
  <c r="P29" i="34"/>
  <c r="Q29" i="34" s="1"/>
  <c r="S29" i="34" s="1"/>
  <c r="U29" i="34" s="1"/>
  <c r="AQ29" i="34" s="1"/>
  <c r="AU29" i="34" s="1"/>
  <c r="N30" i="34"/>
  <c r="O30" i="34"/>
  <c r="N62" i="34"/>
  <c r="P61" i="34"/>
  <c r="Q61" i="34" s="1"/>
  <c r="S61" i="34" s="1"/>
  <c r="U61" i="34" s="1"/>
  <c r="AQ61" i="34" s="1"/>
  <c r="AU61" i="34" s="1"/>
  <c r="O108" i="34"/>
  <c r="O76" i="34"/>
  <c r="P93" i="10"/>
  <c r="Q93" i="10" s="1"/>
  <c r="S93" i="10" s="1"/>
  <c r="U93" i="10" s="1"/>
  <c r="AJ93" i="10" s="1"/>
  <c r="AN93" i="10" s="1"/>
  <c r="O94" i="10"/>
  <c r="P93" i="30"/>
  <c r="Q93" i="30" s="1"/>
  <c r="S93" i="30" s="1"/>
  <c r="U93" i="30" s="1"/>
  <c r="AJ93" i="30" s="1"/>
  <c r="AN93" i="30" s="1"/>
  <c r="O94" i="30"/>
  <c r="P30" i="28"/>
  <c r="Q30" i="28" s="1"/>
  <c r="S30" i="28" s="1"/>
  <c r="U30" i="28" s="1"/>
  <c r="AQ30" i="28" s="1"/>
  <c r="AU30" i="28" s="1"/>
  <c r="P140" i="21"/>
  <c r="Q140" i="21" s="1"/>
  <c r="S140" i="21" s="1"/>
  <c r="U140" i="21" s="1"/>
  <c r="AT140" i="21" s="1"/>
  <c r="AX140" i="21" s="1"/>
  <c r="O141" i="21"/>
  <c r="P30" i="23"/>
  <c r="Q30" i="23" s="1"/>
  <c r="S30" i="23" s="1"/>
  <c r="U30" i="23" s="1"/>
  <c r="AQ30" i="23" s="1"/>
  <c r="AU30" i="23" s="1"/>
  <c r="O31" i="23"/>
  <c r="P125" i="22"/>
  <c r="Q125" i="22" s="1"/>
  <c r="S125" i="22" s="1"/>
  <c r="U125" i="22" s="1"/>
  <c r="AT125" i="22" s="1"/>
  <c r="P93" i="17"/>
  <c r="Q93" i="17" s="1"/>
  <c r="S93" i="17" s="1"/>
  <c r="U93" i="17" s="1"/>
  <c r="AJ93" i="17" s="1"/>
  <c r="AN93" i="17" s="1"/>
  <c r="O94" i="17"/>
  <c r="P140" i="17"/>
  <c r="Q140" i="17" s="1"/>
  <c r="S140" i="17" s="1"/>
  <c r="U140" i="17" s="1"/>
  <c r="AT140" i="17" s="1"/>
  <c r="AX140" i="17" s="1"/>
  <c r="O141" i="17"/>
  <c r="P109" i="18"/>
  <c r="Q109" i="18" s="1"/>
  <c r="S109" i="18" s="1"/>
  <c r="U109" i="18" s="1"/>
  <c r="AT109" i="18" s="1"/>
  <c r="AX109" i="18" s="1"/>
  <c r="O110" i="18"/>
  <c r="P93" i="8"/>
  <c r="Q93" i="8" s="1"/>
  <c r="S93" i="8" s="1"/>
  <c r="U93" i="8" s="1"/>
  <c r="AJ93" i="8" s="1"/>
  <c r="AN93" i="8" s="1"/>
  <c r="P93" i="4"/>
  <c r="Q93" i="4" s="1"/>
  <c r="S93" i="4" s="1"/>
  <c r="U93" i="4" s="1"/>
  <c r="AJ93" i="4" s="1"/>
  <c r="AN93" i="4" s="1"/>
  <c r="P109" i="11"/>
  <c r="Q109" i="11" s="1"/>
  <c r="S109" i="11" s="1"/>
  <c r="U109" i="11" s="1"/>
  <c r="AT109" i="11" s="1"/>
  <c r="AX109" i="11" s="1"/>
  <c r="P62" i="6"/>
  <c r="Q62" i="6" s="1"/>
  <c r="S62" i="6" s="1"/>
  <c r="U62" i="6" s="1"/>
  <c r="AQ62" i="6" s="1"/>
  <c r="AU62" i="6" s="1"/>
  <c r="P30" i="20"/>
  <c r="Q30" i="20" s="1"/>
  <c r="S30" i="20" s="1"/>
  <c r="U30" i="20" s="1"/>
  <c r="AQ30" i="20" s="1"/>
  <c r="AU30" i="20" s="1"/>
  <c r="O31" i="20"/>
  <c r="P109" i="33"/>
  <c r="Q109" i="33" s="1"/>
  <c r="S109" i="33" s="1"/>
  <c r="U109" i="33" s="1"/>
  <c r="AT109" i="33" s="1"/>
  <c r="AX109" i="33" s="1"/>
  <c r="P77" i="15"/>
  <c r="Q77" i="15" s="1"/>
  <c r="S77" i="15" s="1"/>
  <c r="U77" i="15" s="1"/>
  <c r="AQ77" i="15" s="1"/>
  <c r="AU77" i="15" s="1"/>
  <c r="P109" i="7"/>
  <c r="Q109" i="7" s="1"/>
  <c r="S109" i="7" s="1"/>
  <c r="U109" i="7" s="1"/>
  <c r="AT109" i="7" s="1"/>
  <c r="AX109" i="7" s="1"/>
  <c r="P77" i="23"/>
  <c r="Q77" i="23" s="1"/>
  <c r="S77" i="23" s="1"/>
  <c r="U77" i="23" s="1"/>
  <c r="AQ77" i="23" s="1"/>
  <c r="AU77" i="23" s="1"/>
  <c r="O78" i="23"/>
  <c r="P109" i="30"/>
  <c r="Q109" i="30" s="1"/>
  <c r="S109" i="30" s="1"/>
  <c r="U109" i="30" s="1"/>
  <c r="AT109" i="30" s="1"/>
  <c r="AX109" i="30" s="1"/>
  <c r="P140" i="26"/>
  <c r="Q140" i="26" s="1"/>
  <c r="S140" i="26" s="1"/>
  <c r="U140" i="26" s="1"/>
  <c r="AT140" i="26" s="1"/>
  <c r="AX140" i="26" s="1"/>
  <c r="O141" i="26"/>
  <c r="P140" i="7"/>
  <c r="Q140" i="7" s="1"/>
  <c r="S140" i="7" s="1"/>
  <c r="U140" i="7" s="1"/>
  <c r="AT140" i="7" s="1"/>
  <c r="AX140" i="7" s="1"/>
  <c r="O141" i="7"/>
  <c r="P125" i="30"/>
  <c r="Q125" i="30" s="1"/>
  <c r="S125" i="30" s="1"/>
  <c r="U125" i="30" s="1"/>
  <c r="AT125" i="30" s="1"/>
  <c r="P140" i="31"/>
  <c r="Q140" i="31" s="1"/>
  <c r="S140" i="31" s="1"/>
  <c r="U140" i="31" s="1"/>
  <c r="AT140" i="31" s="1"/>
  <c r="AX140" i="31" s="1"/>
  <c r="P30" i="33"/>
  <c r="Q30" i="33" s="1"/>
  <c r="S30" i="33" s="1"/>
  <c r="U30" i="33" s="1"/>
  <c r="AQ30" i="33" s="1"/>
  <c r="AU30" i="33" s="1"/>
  <c r="P125" i="3"/>
  <c r="Q125" i="3" s="1"/>
  <c r="S125" i="3" s="1"/>
  <c r="U125" i="3" s="1"/>
  <c r="AT125" i="3" s="1"/>
  <c r="P142" i="28"/>
  <c r="Q142" i="28" s="1"/>
  <c r="S142" i="28" s="1"/>
  <c r="U142" i="28" s="1"/>
  <c r="AT142" i="28" s="1"/>
  <c r="AX142" i="28" s="1"/>
  <c r="O143" i="28"/>
  <c r="P124" i="2"/>
  <c r="Q124" i="2" s="1"/>
  <c r="S124" i="2" s="1"/>
  <c r="U124" i="2" s="1"/>
  <c r="AT124" i="2" s="1"/>
  <c r="P108" i="10"/>
  <c r="Q108" i="10" s="1"/>
  <c r="S108" i="10" s="1"/>
  <c r="U108" i="10" s="1"/>
  <c r="AT108" i="10" s="1"/>
  <c r="AX108" i="10" s="1"/>
  <c r="N77" i="4"/>
  <c r="O77" i="4" s="1"/>
  <c r="P76" i="4"/>
  <c r="Q76" i="4" s="1"/>
  <c r="S76" i="4" s="1"/>
  <c r="U76" i="4" s="1"/>
  <c r="AQ76" i="4" s="1"/>
  <c r="AU76" i="4" s="1"/>
  <c r="N77" i="12"/>
  <c r="O77" i="12" s="1"/>
  <c r="P76" i="12"/>
  <c r="Q76" i="12" s="1"/>
  <c r="S76" i="12" s="1"/>
  <c r="U76" i="12" s="1"/>
  <c r="AQ76" i="12" s="1"/>
  <c r="AU76" i="12" s="1"/>
  <c r="O62" i="8"/>
  <c r="P47" i="9"/>
  <c r="Q47" i="9" s="1"/>
  <c r="S47" i="9" s="1"/>
  <c r="U47" i="9" s="1"/>
  <c r="AQ47" i="9" s="1"/>
  <c r="AU47" i="9" s="1"/>
  <c r="O48" i="9"/>
  <c r="P92" i="2"/>
  <c r="Q92" i="2" s="1"/>
  <c r="S92" i="2" s="1"/>
  <c r="U92" i="2" s="1"/>
  <c r="AJ92" i="2" s="1"/>
  <c r="AN92" i="2" s="1"/>
  <c r="N62" i="11"/>
  <c r="P61" i="11"/>
  <c r="Q61" i="11" s="1"/>
  <c r="S61" i="11" s="1"/>
  <c r="U61" i="11" s="1"/>
  <c r="AQ61" i="11" s="1"/>
  <c r="AU61" i="11" s="1"/>
  <c r="N77" i="31"/>
  <c r="O77" i="31" s="1"/>
  <c r="P76" i="31"/>
  <c r="Q76" i="31" s="1"/>
  <c r="S76" i="31" s="1"/>
  <c r="U76" i="31" s="1"/>
  <c r="AQ76" i="31" s="1"/>
  <c r="AU76" i="31" s="1"/>
  <c r="N140" i="2"/>
  <c r="O140" i="2" s="1"/>
  <c r="P139" i="2"/>
  <c r="Q139" i="2" s="1"/>
  <c r="S139" i="2" s="1"/>
  <c r="U139" i="2" s="1"/>
  <c r="AT139" i="2" s="1"/>
  <c r="AX139" i="2" s="1"/>
  <c r="AX124" i="26"/>
  <c r="BA124" i="26"/>
  <c r="N109" i="16"/>
  <c r="O109" i="16" s="1"/>
  <c r="P108" i="16"/>
  <c r="Q108" i="16" s="1"/>
  <c r="S108" i="16" s="1"/>
  <c r="U108" i="16" s="1"/>
  <c r="AT108" i="16" s="1"/>
  <c r="AX108" i="16" s="1"/>
  <c r="O93" i="14"/>
  <c r="O93" i="3"/>
  <c r="N140" i="1"/>
  <c r="O140" i="1" s="1"/>
  <c r="P63" i="7"/>
  <c r="Q63" i="7" s="1"/>
  <c r="S63" i="7" s="1"/>
  <c r="U63" i="7" s="1"/>
  <c r="AQ63" i="7" s="1"/>
  <c r="AU63" i="7" s="1"/>
  <c r="O64" i="7"/>
  <c r="N30" i="26"/>
  <c r="P29" i="26"/>
  <c r="Q29" i="26" s="1"/>
  <c r="S29" i="26" s="1"/>
  <c r="U29" i="26" s="1"/>
  <c r="AQ29" i="26" s="1"/>
  <c r="AU29" i="26" s="1"/>
  <c r="O30" i="26"/>
  <c r="N140" i="18"/>
  <c r="O140" i="18" s="1"/>
  <c r="N77" i="17"/>
  <c r="O77" i="17" s="1"/>
  <c r="O124" i="13"/>
  <c r="BA124" i="3"/>
  <c r="AX124" i="3"/>
  <c r="O76" i="25"/>
  <c r="N46" i="14"/>
  <c r="O46" i="14" s="1"/>
  <c r="O143" i="16"/>
  <c r="N62" i="8"/>
  <c r="O31" i="13"/>
  <c r="P76" i="22"/>
  <c r="Q76" i="22" s="1"/>
  <c r="S76" i="22" s="1"/>
  <c r="U76" i="22" s="1"/>
  <c r="AQ76" i="22" s="1"/>
  <c r="AU76" i="22" s="1"/>
  <c r="N77" i="22"/>
  <c r="O77" i="22" s="1"/>
  <c r="P125" i="12"/>
  <c r="Q125" i="12" s="1"/>
  <c r="S125" i="12" s="1"/>
  <c r="U125" i="12" s="1"/>
  <c r="AT125" i="12" s="1"/>
  <c r="O126" i="12"/>
  <c r="N46" i="30"/>
  <c r="N125" i="26"/>
  <c r="O110" i="26"/>
  <c r="O31" i="11"/>
  <c r="O94" i="16"/>
  <c r="N93" i="5"/>
  <c r="P140" i="25"/>
  <c r="Q140" i="25" s="1"/>
  <c r="S140" i="25" s="1"/>
  <c r="U140" i="25" s="1"/>
  <c r="AT140" i="25" s="1"/>
  <c r="AX140" i="25" s="1"/>
  <c r="O141" i="25"/>
  <c r="P45" i="22"/>
  <c r="Q45" i="22" s="1"/>
  <c r="S45" i="22" s="1"/>
  <c r="U45" i="22" s="1"/>
  <c r="AQ45" i="22" s="1"/>
  <c r="AU45" i="22" s="1"/>
  <c r="P46" i="8"/>
  <c r="Q46" i="8" s="1"/>
  <c r="S46" i="8" s="1"/>
  <c r="U46" i="8" s="1"/>
  <c r="AQ46" i="8" s="1"/>
  <c r="AU46" i="8" s="1"/>
  <c r="O47" i="8"/>
  <c r="P62" i="22"/>
  <c r="Q62" i="22" s="1"/>
  <c r="S62" i="22" s="1"/>
  <c r="U62" i="22" s="1"/>
  <c r="AQ62" i="22" s="1"/>
  <c r="AU62" i="22" s="1"/>
  <c r="AX124" i="11"/>
  <c r="BA124" i="11"/>
  <c r="P47" i="6"/>
  <c r="Q47" i="6" s="1"/>
  <c r="S47" i="6" s="1"/>
  <c r="U47" i="6" s="1"/>
  <c r="AQ47" i="6" s="1"/>
  <c r="AU47" i="6" s="1"/>
  <c r="O29" i="4"/>
  <c r="N93" i="14"/>
  <c r="AX125" i="17"/>
  <c r="BA125" i="17"/>
  <c r="N93" i="3"/>
  <c r="O61" i="24"/>
  <c r="P29" i="7"/>
  <c r="Q29" i="7" s="1"/>
  <c r="S29" i="7" s="1"/>
  <c r="U29" i="7" s="1"/>
  <c r="AQ29" i="7" s="1"/>
  <c r="AU29" i="7" s="1"/>
  <c r="N30" i="7"/>
  <c r="O30" i="7"/>
  <c r="O139" i="29"/>
  <c r="O61" i="17"/>
  <c r="O108" i="15"/>
  <c r="O92" i="31"/>
  <c r="P30" i="12"/>
  <c r="Q30" i="12" s="1"/>
  <c r="S30" i="12" s="1"/>
  <c r="U30" i="12" s="1"/>
  <c r="AQ30" i="12" s="1"/>
  <c r="AU30" i="12" s="1"/>
  <c r="O31" i="12"/>
  <c r="AX124" i="15"/>
  <c r="BA124" i="15"/>
  <c r="O30" i="6"/>
  <c r="P93" i="21"/>
  <c r="Q93" i="21" s="1"/>
  <c r="S93" i="21" s="1"/>
  <c r="U93" i="21" s="1"/>
  <c r="AJ93" i="21" s="1"/>
  <c r="AN93" i="21" s="1"/>
  <c r="O94" i="21"/>
  <c r="P61" i="2"/>
  <c r="Q61" i="2" s="1"/>
  <c r="S61" i="2" s="1"/>
  <c r="U61" i="2" s="1"/>
  <c r="AQ61" i="2" s="1"/>
  <c r="AU61" i="2" s="1"/>
  <c r="O45" i="31"/>
  <c r="N125" i="7"/>
  <c r="O125" i="7" s="1"/>
  <c r="N125" i="11"/>
  <c r="O125" i="11" s="1"/>
  <c r="O45" i="29"/>
  <c r="O31" i="21"/>
  <c r="O126" i="19"/>
  <c r="O141" i="14"/>
  <c r="P62" i="33"/>
  <c r="Q62" i="33" s="1"/>
  <c r="S62" i="33" s="1"/>
  <c r="U62" i="33" s="1"/>
  <c r="AQ62" i="33" s="1"/>
  <c r="AU62" i="33" s="1"/>
  <c r="P142" i="22"/>
  <c r="Q142" i="22" s="1"/>
  <c r="S142" i="22" s="1"/>
  <c r="U142" i="22" s="1"/>
  <c r="AT142" i="22" s="1"/>
  <c r="AX142" i="22" s="1"/>
  <c r="AX125" i="19"/>
  <c r="BA125" i="19"/>
  <c r="P125" i="28"/>
  <c r="Q125" i="28" s="1"/>
  <c r="S125" i="28" s="1"/>
  <c r="U125" i="28" s="1"/>
  <c r="AT125" i="28" s="1"/>
  <c r="BA124" i="22"/>
  <c r="AX124" i="22"/>
  <c r="O139" i="27"/>
  <c r="O62" i="19"/>
  <c r="O142" i="33"/>
  <c r="O63" i="26"/>
  <c r="P109" i="3"/>
  <c r="Q109" i="3" s="1"/>
  <c r="S109" i="3" s="1"/>
  <c r="U109" i="3" s="1"/>
  <c r="AT109" i="3" s="1"/>
  <c r="AX109" i="3" s="1"/>
  <c r="O110" i="3"/>
  <c r="N77" i="3"/>
  <c r="O77" i="3" s="1"/>
  <c r="O45" i="18"/>
  <c r="O108" i="2"/>
  <c r="O109" i="28"/>
  <c r="N140" i="19"/>
  <c r="O140" i="19" s="1"/>
  <c r="N125" i="29"/>
  <c r="O125" i="29" s="1"/>
  <c r="N125" i="9"/>
  <c r="O125" i="9" s="1"/>
  <c r="O78" i="2"/>
  <c r="N30" i="6"/>
  <c r="P46" i="3"/>
  <c r="Q46" i="3" s="1"/>
  <c r="S46" i="3" s="1"/>
  <c r="U46" i="3" s="1"/>
  <c r="AQ46" i="3" s="1"/>
  <c r="AU46" i="3" s="1"/>
  <c r="O47" i="3"/>
  <c r="P31" i="18"/>
  <c r="Q31" i="18" s="1"/>
  <c r="S31" i="18" s="1"/>
  <c r="U31" i="18" s="1"/>
  <c r="AQ31" i="18" s="1"/>
  <c r="AU31" i="18" s="1"/>
  <c r="P60" i="21"/>
  <c r="Q60" i="21" s="1"/>
  <c r="S60" i="21" s="1"/>
  <c r="U60" i="21" s="1"/>
  <c r="AQ60" i="21" s="1"/>
  <c r="AU60" i="21" s="1"/>
  <c r="O109" i="23"/>
  <c r="O29" i="16"/>
  <c r="P94" i="7"/>
  <c r="Q94" i="7" s="1"/>
  <c r="S94" i="7" s="1"/>
  <c r="U94" i="7" s="1"/>
  <c r="AJ94" i="7" s="1"/>
  <c r="AN94" i="7" s="1"/>
  <c r="BA123" i="13"/>
  <c r="AX123" i="13"/>
  <c r="P109" i="14"/>
  <c r="Q109" i="14" s="1"/>
  <c r="S109" i="14" s="1"/>
  <c r="U109" i="14" s="1"/>
  <c r="AT109" i="14" s="1"/>
  <c r="AX109" i="14" s="1"/>
  <c r="O110" i="14"/>
  <c r="P62" i="3"/>
  <c r="Q62" i="3" s="1"/>
  <c r="S62" i="3" s="1"/>
  <c r="U62" i="3" s="1"/>
  <c r="AQ62" i="3" s="1"/>
  <c r="AU62" i="3" s="1"/>
  <c r="P123" i="25"/>
  <c r="Q123" i="25" s="1"/>
  <c r="S123" i="25" s="1"/>
  <c r="U123" i="25" s="1"/>
  <c r="AT123" i="25" s="1"/>
  <c r="O124" i="25"/>
  <c r="P29" i="25"/>
  <c r="Q29" i="25" s="1"/>
  <c r="S29" i="25" s="1"/>
  <c r="U29" i="25" s="1"/>
  <c r="AQ29" i="25" s="1"/>
  <c r="AU29" i="25" s="1"/>
  <c r="N30" i="25"/>
  <c r="O30" i="25"/>
  <c r="P92" i="28"/>
  <c r="Q92" i="28" s="1"/>
  <c r="S92" i="28" s="1"/>
  <c r="U92" i="28" s="1"/>
  <c r="AJ92" i="28" s="1"/>
  <c r="AN92" i="28" s="1"/>
  <c r="P62" i="23"/>
  <c r="Q62" i="23" s="1"/>
  <c r="S62" i="23" s="1"/>
  <c r="U62" i="23" s="1"/>
  <c r="AQ62" i="23" s="1"/>
  <c r="AU62" i="23" s="1"/>
  <c r="P108" i="4"/>
  <c r="Q108" i="4" s="1"/>
  <c r="S108" i="4" s="1"/>
  <c r="U108" i="4" s="1"/>
  <c r="AT108" i="4" s="1"/>
  <c r="AX108" i="4" s="1"/>
  <c r="N109" i="21"/>
  <c r="P108" i="21"/>
  <c r="Q108" i="21" s="1"/>
  <c r="S108" i="21" s="1"/>
  <c r="U108" i="21" s="1"/>
  <c r="AT108" i="21" s="1"/>
  <c r="AX108" i="21" s="1"/>
  <c r="O109" i="21"/>
  <c r="BA124" i="9"/>
  <c r="AX124" i="9"/>
  <c r="BA124" i="20"/>
  <c r="AX124" i="20"/>
  <c r="P111" i="25"/>
  <c r="Q111" i="25" s="1"/>
  <c r="S111" i="25" s="1"/>
  <c r="U111" i="25" s="1"/>
  <c r="AT111" i="25" s="1"/>
  <c r="AX111" i="25" s="1"/>
  <c r="P92" i="1"/>
  <c r="Q92" i="1" s="1"/>
  <c r="S92" i="1" s="1"/>
  <c r="U92" i="1" s="1"/>
  <c r="AJ92" i="1" s="1"/>
  <c r="AN92" i="1" s="1"/>
  <c r="N46" i="33"/>
  <c r="P126" i="17"/>
  <c r="Q126" i="17" s="1"/>
  <c r="S126" i="17" s="1"/>
  <c r="U126" i="17" s="1"/>
  <c r="AT126" i="17" s="1"/>
  <c r="O127" i="17"/>
  <c r="P61" i="15"/>
  <c r="Q61" i="15" s="1"/>
  <c r="S61" i="15" s="1"/>
  <c r="U61" i="15" s="1"/>
  <c r="AQ61" i="15" s="1"/>
  <c r="AU61" i="15" s="1"/>
  <c r="AX124" i="29"/>
  <c r="BA124" i="29"/>
  <c r="BA124" i="7"/>
  <c r="AX124" i="7"/>
  <c r="P141" i="3"/>
  <c r="Q141" i="3" s="1"/>
  <c r="S141" i="3" s="1"/>
  <c r="U141" i="3" s="1"/>
  <c r="AT141" i="3" s="1"/>
  <c r="AX141" i="3" s="1"/>
  <c r="O142" i="3"/>
  <c r="P76" i="28"/>
  <c r="Q76" i="28" s="1"/>
  <c r="S76" i="28" s="1"/>
  <c r="U76" i="28" s="1"/>
  <c r="AQ76" i="28" s="1"/>
  <c r="AU76" i="28" s="1"/>
  <c r="O64" i="1"/>
  <c r="N140" i="13"/>
  <c r="O140" i="13" s="1"/>
  <c r="O32" i="8"/>
  <c r="O92" i="9"/>
  <c r="O61" i="9"/>
  <c r="P107" i="19"/>
  <c r="Q107" i="19" s="1"/>
  <c r="S107" i="19" s="1"/>
  <c r="U107" i="19" s="1"/>
  <c r="AT107" i="19" s="1"/>
  <c r="AX107" i="19" s="1"/>
  <c r="O92" i="25"/>
  <c r="N109" i="28"/>
  <c r="O30" i="5"/>
  <c r="P78" i="9"/>
  <c r="Q78" i="9" s="1"/>
  <c r="S78" i="9" s="1"/>
  <c r="U78" i="9" s="1"/>
  <c r="AQ78" i="9" s="1"/>
  <c r="AU78" i="9" s="1"/>
  <c r="N140" i="11"/>
  <c r="O140" i="11" s="1"/>
  <c r="P46" i="24"/>
  <c r="Q46" i="24" s="1"/>
  <c r="S46" i="24" s="1"/>
  <c r="U46" i="24" s="1"/>
  <c r="AQ46" i="24" s="1"/>
  <c r="AU46" i="24" s="1"/>
  <c r="N125" i="20"/>
  <c r="O125" i="20" s="1"/>
  <c r="P92" i="18"/>
  <c r="Q92" i="18" s="1"/>
  <c r="S92" i="18" s="1"/>
  <c r="U92" i="18" s="1"/>
  <c r="AJ92" i="18" s="1"/>
  <c r="AN92" i="18" s="1"/>
  <c r="N109" i="23"/>
  <c r="N77" i="20"/>
  <c r="O77" i="20" s="1"/>
  <c r="P76" i="20"/>
  <c r="Q76" i="20" s="1"/>
  <c r="S76" i="20" s="1"/>
  <c r="U76" i="20" s="1"/>
  <c r="AQ76" i="20" s="1"/>
  <c r="AU76" i="20" s="1"/>
  <c r="P92" i="12"/>
  <c r="Q92" i="12" s="1"/>
  <c r="S92" i="12" s="1"/>
  <c r="U92" i="12" s="1"/>
  <c r="AJ92" i="12" s="1"/>
  <c r="AN92" i="12" s="1"/>
  <c r="N93" i="12"/>
  <c r="P109" i="31"/>
  <c r="Q109" i="31" s="1"/>
  <c r="S109" i="31" s="1"/>
  <c r="U109" i="31" s="1"/>
  <c r="AT109" i="31" s="1"/>
  <c r="AX109" i="31" s="1"/>
  <c r="P125" i="1"/>
  <c r="Q125" i="1" s="1"/>
  <c r="S125" i="1" s="1"/>
  <c r="U125" i="1" s="1"/>
  <c r="AT125" i="1" s="1"/>
  <c r="O126" i="1"/>
  <c r="P47" i="20"/>
  <c r="Q47" i="20" s="1"/>
  <c r="S47" i="20" s="1"/>
  <c r="U47" i="20" s="1"/>
  <c r="AQ47" i="20" s="1"/>
  <c r="AU47" i="20" s="1"/>
  <c r="O48" i="20"/>
  <c r="N109" i="6"/>
  <c r="O109" i="6" s="1"/>
  <c r="P28" i="14"/>
  <c r="Q28" i="14" s="1"/>
  <c r="S28" i="14" s="1"/>
  <c r="U28" i="14" s="1"/>
  <c r="AQ28" i="14" s="1"/>
  <c r="AU28" i="14" s="1"/>
  <c r="O29" i="14"/>
  <c r="O112" i="22"/>
  <c r="O49" i="19"/>
  <c r="N77" i="29"/>
  <c r="O77" i="29" s="1"/>
  <c r="P76" i="29"/>
  <c r="Q76" i="29" s="1"/>
  <c r="S76" i="29" s="1"/>
  <c r="U76" i="29" s="1"/>
  <c r="AQ76" i="29" s="1"/>
  <c r="AU76" i="29" s="1"/>
  <c r="P29" i="30"/>
  <c r="Q29" i="30" s="1"/>
  <c r="S29" i="30" s="1"/>
  <c r="U29" i="30" s="1"/>
  <c r="AQ29" i="30" s="1"/>
  <c r="AU29" i="30" s="1"/>
  <c r="P48" i="15"/>
  <c r="Q48" i="15" s="1"/>
  <c r="S48" i="15" s="1"/>
  <c r="U48" i="15" s="1"/>
  <c r="AQ48" i="15" s="1"/>
  <c r="AU48" i="15" s="1"/>
  <c r="P78" i="21"/>
  <c r="Q78" i="21" s="1"/>
  <c r="S78" i="21" s="1"/>
  <c r="U78" i="21" s="1"/>
  <c r="AQ78" i="21" s="1"/>
  <c r="AU78" i="21" s="1"/>
  <c r="O92" i="24"/>
  <c r="O45" i="16"/>
  <c r="O124" i="27"/>
  <c r="O93" i="26"/>
  <c r="O77" i="19"/>
  <c r="P123" i="6"/>
  <c r="Q123" i="6" s="1"/>
  <c r="S123" i="6" s="1"/>
  <c r="U123" i="6" s="1"/>
  <c r="AT123" i="6" s="1"/>
  <c r="O31" i="17"/>
  <c r="P110" i="29"/>
  <c r="Q110" i="29" s="1"/>
  <c r="S110" i="29" s="1"/>
  <c r="U110" i="29" s="1"/>
  <c r="AT110" i="29" s="1"/>
  <c r="AX110" i="29" s="1"/>
  <c r="O111" i="29"/>
  <c r="P77" i="27"/>
  <c r="Q77" i="27" s="1"/>
  <c r="S77" i="27" s="1"/>
  <c r="U77" i="27" s="1"/>
  <c r="AQ77" i="27" s="1"/>
  <c r="AU77" i="27" s="1"/>
  <c r="P45" i="21"/>
  <c r="Q45" i="21" s="1"/>
  <c r="S45" i="21" s="1"/>
  <c r="U45" i="21" s="1"/>
  <c r="AQ45" i="21" s="1"/>
  <c r="AU45" i="21" s="1"/>
  <c r="O48" i="10"/>
  <c r="O61" i="31"/>
  <c r="O29" i="19"/>
  <c r="O127" i="16"/>
  <c r="O124" i="33"/>
  <c r="AX123" i="27"/>
  <c r="BA123" i="27"/>
  <c r="O139" i="24"/>
  <c r="O76" i="16"/>
  <c r="O76" i="14"/>
  <c r="P78" i="18"/>
  <c r="Q78" i="18" s="1"/>
  <c r="S78" i="18" s="1"/>
  <c r="U78" i="18" s="1"/>
  <c r="AQ78" i="18" s="1"/>
  <c r="AU78" i="18" s="1"/>
  <c r="O79" i="18"/>
  <c r="P77" i="1"/>
  <c r="Q77" i="1" s="1"/>
  <c r="S77" i="1" s="1"/>
  <c r="U77" i="1" s="1"/>
  <c r="AQ77" i="1" s="1"/>
  <c r="AU77" i="1" s="1"/>
  <c r="O78" i="1"/>
  <c r="P77" i="10"/>
  <c r="Q77" i="10" s="1"/>
  <c r="S77" i="10" s="1"/>
  <c r="U77" i="10" s="1"/>
  <c r="AQ77" i="10" s="1"/>
  <c r="AU77" i="10" s="1"/>
  <c r="O78" i="10"/>
  <c r="P63" i="13"/>
  <c r="Q63" i="13" s="1"/>
  <c r="S63" i="13" s="1"/>
  <c r="U63" i="13" s="1"/>
  <c r="AQ63" i="13" s="1"/>
  <c r="AU63" i="13" s="1"/>
  <c r="BA126" i="16"/>
  <c r="AX126" i="16"/>
  <c r="P108" i="17"/>
  <c r="Q108" i="17" s="1"/>
  <c r="S108" i="17" s="1"/>
  <c r="U108" i="17" s="1"/>
  <c r="AT108" i="17" s="1"/>
  <c r="AX108" i="17" s="1"/>
  <c r="N109" i="17"/>
  <c r="O109" i="17"/>
  <c r="P29" i="9"/>
  <c r="Q29" i="9" s="1"/>
  <c r="S29" i="9" s="1"/>
  <c r="U29" i="9" s="1"/>
  <c r="AQ29" i="9" s="1"/>
  <c r="AU29" i="9" s="1"/>
  <c r="N30" i="9"/>
  <c r="O30" i="9"/>
  <c r="BA123" i="33"/>
  <c r="AX123" i="33"/>
  <c r="P60" i="14"/>
  <c r="Q60" i="14" s="1"/>
  <c r="S60" i="14" s="1"/>
  <c r="U60" i="14" s="1"/>
  <c r="AQ60" i="14" s="1"/>
  <c r="AU60" i="14" s="1"/>
  <c r="O61" i="14"/>
  <c r="P46" i="28"/>
  <c r="Q46" i="28" s="1"/>
  <c r="S46" i="28" s="1"/>
  <c r="U46" i="28" s="1"/>
  <c r="AQ46" i="28" s="1"/>
  <c r="AU46" i="28" s="1"/>
  <c r="N109" i="20"/>
  <c r="P108" i="20"/>
  <c r="Q108" i="20" s="1"/>
  <c r="S108" i="20" s="1"/>
  <c r="U108" i="20" s="1"/>
  <c r="AT108" i="20" s="1"/>
  <c r="AX108" i="20" s="1"/>
  <c r="O109" i="20"/>
  <c r="P45" i="5"/>
  <c r="Q45" i="5" s="1"/>
  <c r="S45" i="5" s="1"/>
  <c r="U45" i="5" s="1"/>
  <c r="AQ45" i="5" s="1"/>
  <c r="AU45" i="5" s="1"/>
  <c r="N46" i="5"/>
  <c r="O46" i="5"/>
  <c r="P76" i="33"/>
  <c r="Q76" i="33" s="1"/>
  <c r="S76" i="33" s="1"/>
  <c r="U76" i="33" s="1"/>
  <c r="AQ76" i="33" s="1"/>
  <c r="AU76" i="33" s="1"/>
  <c r="P46" i="17"/>
  <c r="Q46" i="17" s="1"/>
  <c r="S46" i="17" s="1"/>
  <c r="U46" i="17" s="1"/>
  <c r="AQ46" i="17" s="1"/>
  <c r="AU46" i="17" s="1"/>
  <c r="P94" i="6"/>
  <c r="Q94" i="6" s="1"/>
  <c r="S94" i="6" s="1"/>
  <c r="U94" i="6" s="1"/>
  <c r="AJ94" i="6" s="1"/>
  <c r="AN94" i="6" s="1"/>
  <c r="P110" i="9"/>
  <c r="Q110" i="9" s="1"/>
  <c r="S110" i="9" s="1"/>
  <c r="U110" i="9" s="1"/>
  <c r="AT110" i="9" s="1"/>
  <c r="AX110" i="9" s="1"/>
  <c r="O111" i="9"/>
  <c r="P29" i="31"/>
  <c r="Q29" i="31" s="1"/>
  <c r="S29" i="31" s="1"/>
  <c r="U29" i="31" s="1"/>
  <c r="AQ29" i="31" s="1"/>
  <c r="AU29" i="31" s="1"/>
  <c r="P45" i="4"/>
  <c r="Q45" i="4" s="1"/>
  <c r="S45" i="4" s="1"/>
  <c r="U45" i="4" s="1"/>
  <c r="AQ45" i="4" s="1"/>
  <c r="AU45" i="4" s="1"/>
  <c r="N46" i="4"/>
  <c r="O46" i="4"/>
  <c r="P93" i="22"/>
  <c r="Q93" i="22" s="1"/>
  <c r="S93" i="22" s="1"/>
  <c r="U93" i="22" s="1"/>
  <c r="AJ93" i="22" s="1"/>
  <c r="AN93" i="22" s="1"/>
  <c r="O94" i="22"/>
  <c r="P125" i="24"/>
  <c r="Q125" i="24" s="1"/>
  <c r="S125" i="24" s="1"/>
  <c r="U125" i="24" s="1"/>
  <c r="AT125" i="24" s="1"/>
  <c r="O126" i="24"/>
  <c r="N93" i="11"/>
  <c r="O93" i="11" s="1"/>
  <c r="P93" i="23"/>
  <c r="Q93" i="23" s="1"/>
  <c r="S93" i="23" s="1"/>
  <c r="U93" i="23" s="1"/>
  <c r="AJ93" i="23" s="1"/>
  <c r="AN93" i="23" s="1"/>
  <c r="O94" i="23"/>
  <c r="N140" i="10"/>
  <c r="O140" i="10" s="1"/>
  <c r="P46" i="2"/>
  <c r="Q46" i="2" s="1"/>
  <c r="S46" i="2" s="1"/>
  <c r="U46" i="2" s="1"/>
  <c r="AQ46" i="2" s="1"/>
  <c r="AU46" i="2" s="1"/>
  <c r="O47" i="2"/>
  <c r="P109" i="8"/>
  <c r="Q109" i="8" s="1"/>
  <c r="S109" i="8" s="1"/>
  <c r="U109" i="8" s="1"/>
  <c r="AT109" i="8" s="1"/>
  <c r="AX109" i="8" s="1"/>
  <c r="P140" i="4"/>
  <c r="Q140" i="4" s="1"/>
  <c r="S140" i="4" s="1"/>
  <c r="U140" i="4" s="1"/>
  <c r="AT140" i="4" s="1"/>
  <c r="AX140" i="4" s="1"/>
  <c r="P45" i="23"/>
  <c r="Q45" i="23" s="1"/>
  <c r="S45" i="23" s="1"/>
  <c r="U45" i="23" s="1"/>
  <c r="AQ45" i="23" s="1"/>
  <c r="AU45" i="23" s="1"/>
  <c r="N46" i="27"/>
  <c r="P45" i="27"/>
  <c r="Q45" i="27" s="1"/>
  <c r="S45" i="27" s="1"/>
  <c r="U45" i="27" s="1"/>
  <c r="AQ45" i="27" s="1"/>
  <c r="AU45" i="27" s="1"/>
  <c r="N109" i="5"/>
  <c r="O109" i="5" s="1"/>
  <c r="N30" i="2"/>
  <c r="O30" i="2" s="1"/>
  <c r="P91" i="19"/>
  <c r="Q91" i="19" s="1"/>
  <c r="S91" i="19" s="1"/>
  <c r="U91" i="19" s="1"/>
  <c r="AJ91" i="19" s="1"/>
  <c r="AN91" i="19" s="1"/>
  <c r="N30" i="22"/>
  <c r="O30" i="22" s="1"/>
  <c r="P29" i="22"/>
  <c r="Q29" i="22" s="1"/>
  <c r="S29" i="22" s="1"/>
  <c r="U29" i="22" s="1"/>
  <c r="AQ29" i="22" s="1"/>
  <c r="AU29" i="22" s="1"/>
  <c r="P61" i="28"/>
  <c r="Q61" i="28" s="1"/>
  <c r="S61" i="28" s="1"/>
  <c r="U61" i="28" s="1"/>
  <c r="AQ61" i="28" s="1"/>
  <c r="AU61" i="28" s="1"/>
  <c r="P62" i="29"/>
  <c r="Q62" i="29" s="1"/>
  <c r="S62" i="29" s="1"/>
  <c r="U62" i="29" s="1"/>
  <c r="AQ62" i="29" s="1"/>
  <c r="AU62" i="29" s="1"/>
  <c r="N62" i="30"/>
  <c r="O62" i="30" s="1"/>
  <c r="P31" i="27"/>
  <c r="Q31" i="27" s="1"/>
  <c r="S31" i="27" s="1"/>
  <c r="U31" i="27" s="1"/>
  <c r="AQ31" i="27" s="1"/>
  <c r="AU31" i="27" s="1"/>
  <c r="O32" i="27"/>
  <c r="P124" i="10"/>
  <c r="Q124" i="10" s="1"/>
  <c r="S124" i="10" s="1"/>
  <c r="U124" i="10" s="1"/>
  <c r="AT124" i="10" s="1"/>
  <c r="P77" i="13"/>
  <c r="Q77" i="13" s="1"/>
  <c r="S77" i="13" s="1"/>
  <c r="U77" i="13" s="1"/>
  <c r="AQ77" i="13" s="1"/>
  <c r="AU77" i="13" s="1"/>
  <c r="O78" i="13"/>
  <c r="P139" i="8"/>
  <c r="Q139" i="8" s="1"/>
  <c r="S139" i="8" s="1"/>
  <c r="U139" i="8" s="1"/>
  <c r="AT139" i="8" s="1"/>
  <c r="AX139" i="8" s="1"/>
  <c r="N77" i="24"/>
  <c r="P76" i="24"/>
  <c r="Q76" i="24" s="1"/>
  <c r="S76" i="24" s="1"/>
  <c r="U76" i="24" s="1"/>
  <c r="AQ76" i="24" s="1"/>
  <c r="AU76" i="24" s="1"/>
  <c r="O77" i="24"/>
  <c r="P29" i="10"/>
  <c r="Q29" i="10" s="1"/>
  <c r="S29" i="10" s="1"/>
  <c r="U29" i="10" s="1"/>
  <c r="AQ29" i="10" s="1"/>
  <c r="AU29" i="10" s="1"/>
  <c r="P124" i="5"/>
  <c r="Q124" i="5" s="1"/>
  <c r="S124" i="5" s="1"/>
  <c r="U124" i="5" s="1"/>
  <c r="AT124" i="5" s="1"/>
  <c r="P141" i="12"/>
  <c r="Q141" i="12" s="1"/>
  <c r="S141" i="12" s="1"/>
  <c r="U141" i="12" s="1"/>
  <c r="AT141" i="12" s="1"/>
  <c r="AX141" i="12" s="1"/>
  <c r="O142" i="12"/>
  <c r="P62" i="18"/>
  <c r="Q62" i="18" s="1"/>
  <c r="S62" i="18" s="1"/>
  <c r="U62" i="18" s="1"/>
  <c r="AQ62" i="18" s="1"/>
  <c r="AU62" i="18" s="1"/>
  <c r="O76" i="5"/>
  <c r="N30" i="29"/>
  <c r="O30" i="29" s="1"/>
  <c r="P62" i="4"/>
  <c r="Q62" i="4" s="1"/>
  <c r="S62" i="4" s="1"/>
  <c r="U62" i="4" s="1"/>
  <c r="AQ62" i="4" s="1"/>
  <c r="AU62" i="4" s="1"/>
  <c r="O48" i="25"/>
  <c r="N93" i="33"/>
  <c r="P92" i="33"/>
  <c r="Q92" i="33" s="1"/>
  <c r="S92" i="33" s="1"/>
  <c r="U92" i="33" s="1"/>
  <c r="AJ92" i="33" s="1"/>
  <c r="AN92" i="33" s="1"/>
  <c r="O93" i="33"/>
  <c r="P46" i="13"/>
  <c r="Q46" i="13" s="1"/>
  <c r="S46" i="13" s="1"/>
  <c r="U46" i="13" s="1"/>
  <c r="AQ46" i="13" s="1"/>
  <c r="AU46" i="13" s="1"/>
  <c r="P76" i="6"/>
  <c r="Q76" i="6" s="1"/>
  <c r="S76" i="6" s="1"/>
  <c r="U76" i="6" s="1"/>
  <c r="AQ76" i="6" s="1"/>
  <c r="AU76" i="6" s="1"/>
  <c r="P77" i="26"/>
  <c r="Q77" i="26" s="1"/>
  <c r="S77" i="26" s="1"/>
  <c r="U77" i="26" s="1"/>
  <c r="AQ77" i="26" s="1"/>
  <c r="AU77" i="26" s="1"/>
  <c r="P126" i="8"/>
  <c r="Q126" i="8" s="1"/>
  <c r="S126" i="8" s="1"/>
  <c r="U126" i="8" s="1"/>
  <c r="AT126" i="8" s="1"/>
  <c r="O127" i="8"/>
  <c r="P45" i="11"/>
  <c r="Q45" i="11" s="1"/>
  <c r="S45" i="11" s="1"/>
  <c r="U45" i="11" s="1"/>
  <c r="AQ45" i="11" s="1"/>
  <c r="AU45" i="11" s="1"/>
  <c r="N46" i="11"/>
  <c r="O46" i="11" s="1"/>
  <c r="P138" i="30"/>
  <c r="Q138" i="30" s="1"/>
  <c r="S138" i="30" s="1"/>
  <c r="U138" i="30" s="1"/>
  <c r="AT138" i="30" s="1"/>
  <c r="AX138" i="30" s="1"/>
  <c r="O139" i="30"/>
  <c r="P110" i="27"/>
  <c r="Q110" i="27" s="1"/>
  <c r="S110" i="27" s="1"/>
  <c r="U110" i="27" s="1"/>
  <c r="AT110" i="27" s="1"/>
  <c r="AX110" i="27" s="1"/>
  <c r="P78" i="11"/>
  <c r="Q78" i="11" s="1"/>
  <c r="S78" i="11" s="1"/>
  <c r="U78" i="11" s="1"/>
  <c r="AQ78" i="11" s="1"/>
  <c r="AU78" i="11" s="1"/>
  <c r="O79" i="11"/>
  <c r="P61" i="20"/>
  <c r="Q61" i="20" s="1"/>
  <c r="S61" i="20" s="1"/>
  <c r="U61" i="20" s="1"/>
  <c r="AQ61" i="20" s="1"/>
  <c r="AU61" i="20" s="1"/>
  <c r="P61" i="10"/>
  <c r="Q61" i="10" s="1"/>
  <c r="S61" i="10" s="1"/>
  <c r="U61" i="10" s="1"/>
  <c r="AQ61" i="10" s="1"/>
  <c r="AU61" i="10" s="1"/>
  <c r="P127" i="18"/>
  <c r="Q127" i="18" s="1"/>
  <c r="S127" i="18" s="1"/>
  <c r="U127" i="18" s="1"/>
  <c r="AT127" i="18" s="1"/>
  <c r="O128" i="18"/>
  <c r="AX124" i="23"/>
  <c r="BA124" i="23"/>
  <c r="BA124" i="31"/>
  <c r="AX124" i="31"/>
  <c r="P139" i="15"/>
  <c r="Q139" i="15" s="1"/>
  <c r="S139" i="15" s="1"/>
  <c r="U139" i="15" s="1"/>
  <c r="AT139" i="15" s="1"/>
  <c r="AX139" i="15" s="1"/>
  <c r="P76" i="7"/>
  <c r="Q76" i="7" s="1"/>
  <c r="S76" i="7" s="1"/>
  <c r="U76" i="7" s="1"/>
  <c r="AQ76" i="7" s="1"/>
  <c r="AU76" i="7" s="1"/>
  <c r="AX125" i="8"/>
  <c r="BA125" i="8"/>
  <c r="N140" i="9"/>
  <c r="O140" i="9" s="1"/>
  <c r="N140" i="5"/>
  <c r="O140" i="5" s="1"/>
  <c r="P44" i="26"/>
  <c r="Q44" i="26" s="1"/>
  <c r="S44" i="26" s="1"/>
  <c r="U44" i="26" s="1"/>
  <c r="AQ44" i="26" s="1"/>
  <c r="AU44" i="26" s="1"/>
  <c r="P64" i="12"/>
  <c r="Q64" i="12" s="1"/>
  <c r="S64" i="12" s="1"/>
  <c r="U64" i="12" s="1"/>
  <c r="AQ64" i="12" s="1"/>
  <c r="AU64" i="12" s="1"/>
  <c r="P47" i="12"/>
  <c r="Q47" i="12" s="1"/>
  <c r="S47" i="12" s="1"/>
  <c r="U47" i="12" s="1"/>
  <c r="AQ47" i="12" s="1"/>
  <c r="AU47" i="12" s="1"/>
  <c r="P45" i="7"/>
  <c r="Q45" i="7" s="1"/>
  <c r="S45" i="7" s="1"/>
  <c r="U45" i="7" s="1"/>
  <c r="AQ45" i="7" s="1"/>
  <c r="AU45" i="7" s="1"/>
  <c r="P62" i="25"/>
  <c r="Q62" i="25" s="1"/>
  <c r="S62" i="25" s="1"/>
  <c r="U62" i="25" s="1"/>
  <c r="AQ62" i="25" s="1"/>
  <c r="AU62" i="25" s="1"/>
  <c r="O63" i="25"/>
  <c r="P78" i="30"/>
  <c r="Q78" i="30" s="1"/>
  <c r="S78" i="30" s="1"/>
  <c r="U78" i="30" s="1"/>
  <c r="AQ78" i="30" s="1"/>
  <c r="AU78" i="30" s="1"/>
  <c r="O79" i="30"/>
  <c r="P125" i="15"/>
  <c r="Q125" i="15" s="1"/>
  <c r="S125" i="15" s="1"/>
  <c r="U125" i="15" s="1"/>
  <c r="AT125" i="15" s="1"/>
  <c r="O126" i="15"/>
  <c r="P93" i="20"/>
  <c r="Q93" i="20" s="1"/>
  <c r="S93" i="20" s="1"/>
  <c r="U93" i="20" s="1"/>
  <c r="AJ93" i="20" s="1"/>
  <c r="AN93" i="20" s="1"/>
  <c r="P125" i="21"/>
  <c r="Q125" i="21" s="1"/>
  <c r="S125" i="21" s="1"/>
  <c r="U125" i="21" s="1"/>
  <c r="AT125" i="21" s="1"/>
  <c r="O126" i="21"/>
  <c r="P108" i="1"/>
  <c r="Q108" i="1" s="1"/>
  <c r="S108" i="1" s="1"/>
  <c r="U108" i="1" s="1"/>
  <c r="AT108" i="1" s="1"/>
  <c r="AX108" i="1" s="1"/>
  <c r="P108" i="12"/>
  <c r="Q108" i="12" s="1"/>
  <c r="S108" i="12" s="1"/>
  <c r="U108" i="12" s="1"/>
  <c r="AT108" i="12" s="1"/>
  <c r="AX108" i="12" s="1"/>
  <c r="AX126" i="18"/>
  <c r="BA126" i="18"/>
  <c r="O93" i="5"/>
  <c r="O93" i="15"/>
  <c r="O29" i="1"/>
  <c r="N125" i="23"/>
  <c r="O125" i="23" s="1"/>
  <c r="O46" i="33"/>
  <c r="N30" i="15"/>
  <c r="O30" i="15" s="1"/>
  <c r="N125" i="31"/>
  <c r="O125" i="31" s="1"/>
  <c r="O63" i="27"/>
  <c r="O141" i="6"/>
  <c r="O29" i="24"/>
  <c r="P139" i="23"/>
  <c r="Q139" i="23" s="1"/>
  <c r="S139" i="23" s="1"/>
  <c r="U139" i="23" s="1"/>
  <c r="AT139" i="23" s="1"/>
  <c r="AX139" i="23" s="1"/>
  <c r="N125" i="4"/>
  <c r="O125" i="4" s="1"/>
  <c r="P124" i="4"/>
  <c r="Q124" i="4" s="1"/>
  <c r="S124" i="4" s="1"/>
  <c r="U124" i="4" s="1"/>
  <c r="AT124" i="4" s="1"/>
  <c r="P142" i="20"/>
  <c r="Q142" i="20" s="1"/>
  <c r="S142" i="20" s="1"/>
  <c r="U142" i="20" s="1"/>
  <c r="AT142" i="20" s="1"/>
  <c r="AX142" i="20" s="1"/>
  <c r="AX124" i="14"/>
  <c r="BA124" i="14"/>
  <c r="P110" i="24"/>
  <c r="Q110" i="24" s="1"/>
  <c r="S110" i="24" s="1"/>
  <c r="U110" i="24" s="1"/>
  <c r="AT110" i="24" s="1"/>
  <c r="AX110" i="24" s="1"/>
  <c r="P91" i="29"/>
  <c r="Q91" i="29" s="1"/>
  <c r="S91" i="29" s="1"/>
  <c r="U91" i="29" s="1"/>
  <c r="AJ91" i="29" s="1"/>
  <c r="AN91" i="29" s="1"/>
  <c r="BA123" i="4"/>
  <c r="AX123" i="4"/>
  <c r="P62" i="5"/>
  <c r="Q62" i="5" s="1"/>
  <c r="S62" i="5" s="1"/>
  <c r="U62" i="5" s="1"/>
  <c r="AQ62" i="5" s="1"/>
  <c r="AU62" i="5" s="1"/>
  <c r="AX124" i="30"/>
  <c r="BA124" i="30"/>
  <c r="P46" i="1"/>
  <c r="Q46" i="1" s="1"/>
  <c r="S46" i="1" s="1"/>
  <c r="U46" i="1" s="1"/>
  <c r="AQ46" i="1" s="1"/>
  <c r="AU46" i="1" s="1"/>
  <c r="N125" i="14"/>
  <c r="O125" i="14" s="1"/>
  <c r="P94" i="13"/>
  <c r="Q94" i="13" s="1"/>
  <c r="S94" i="13" s="1"/>
  <c r="U94" i="13" s="1"/>
  <c r="AJ94" i="13" s="1"/>
  <c r="AN94" i="13" s="1"/>
  <c r="N109" i="13"/>
  <c r="O109" i="13" s="1"/>
  <c r="P78" i="8"/>
  <c r="Q78" i="8" s="1"/>
  <c r="S78" i="8" s="1"/>
  <c r="U78" i="8" s="1"/>
  <c r="AQ78" i="8" s="1"/>
  <c r="AU78" i="8" s="1"/>
  <c r="O79" i="8"/>
  <c r="O46" i="30"/>
  <c r="O93" i="27"/>
  <c r="N30" i="3"/>
  <c r="O30" i="3" s="1"/>
  <c r="O125" i="26"/>
  <c r="O63" i="16"/>
  <c r="P140" i="34" l="1"/>
  <c r="Q140" i="34" s="1"/>
  <c r="S140" i="34" s="1"/>
  <c r="U140" i="34" s="1"/>
  <c r="AT140" i="34" s="1"/>
  <c r="AX140" i="34" s="1"/>
  <c r="O141" i="34"/>
  <c r="P46" i="34"/>
  <c r="Q46" i="34" s="1"/>
  <c r="S46" i="34" s="1"/>
  <c r="U46" i="34" s="1"/>
  <c r="AQ46" i="34" s="1"/>
  <c r="AU46" i="34" s="1"/>
  <c r="O47" i="34"/>
  <c r="P30" i="34"/>
  <c r="Q30" i="34" s="1"/>
  <c r="S30" i="34" s="1"/>
  <c r="U30" i="34" s="1"/>
  <c r="AQ30" i="34" s="1"/>
  <c r="AU30" i="34" s="1"/>
  <c r="P108" i="34"/>
  <c r="Q108" i="34" s="1"/>
  <c r="S108" i="34" s="1"/>
  <c r="U108" i="34" s="1"/>
  <c r="AT108" i="34" s="1"/>
  <c r="AX108" i="34" s="1"/>
  <c r="P124" i="34"/>
  <c r="Q124" i="34" s="1"/>
  <c r="S124" i="34" s="1"/>
  <c r="U124" i="34" s="1"/>
  <c r="AT124" i="34" s="1"/>
  <c r="BA123" i="34"/>
  <c r="AX123" i="34"/>
  <c r="P76" i="34"/>
  <c r="Q76" i="34" s="1"/>
  <c r="S76" i="34" s="1"/>
  <c r="U76" i="34" s="1"/>
  <c r="AQ76" i="34" s="1"/>
  <c r="AU76" i="34" s="1"/>
  <c r="O62" i="34"/>
  <c r="O94" i="34"/>
  <c r="P30" i="15"/>
  <c r="Q30" i="15" s="1"/>
  <c r="S30" i="15" s="1"/>
  <c r="U30" i="15" s="1"/>
  <c r="AQ30" i="15" s="1"/>
  <c r="AU30" i="15" s="1"/>
  <c r="O31" i="15"/>
  <c r="P125" i="29"/>
  <c r="Q125" i="29" s="1"/>
  <c r="S125" i="29" s="1"/>
  <c r="U125" i="29" s="1"/>
  <c r="AT125" i="29" s="1"/>
  <c r="O126" i="29"/>
  <c r="P77" i="22"/>
  <c r="Q77" i="22" s="1"/>
  <c r="S77" i="22" s="1"/>
  <c r="U77" i="22" s="1"/>
  <c r="AQ77" i="22" s="1"/>
  <c r="AU77" i="22" s="1"/>
  <c r="O78" i="22"/>
  <c r="P140" i="19"/>
  <c r="Q140" i="19" s="1"/>
  <c r="S140" i="19" s="1"/>
  <c r="U140" i="19" s="1"/>
  <c r="AT140" i="19" s="1"/>
  <c r="AX140" i="19" s="1"/>
  <c r="O141" i="19"/>
  <c r="P140" i="10"/>
  <c r="Q140" i="10" s="1"/>
  <c r="S140" i="10" s="1"/>
  <c r="U140" i="10" s="1"/>
  <c r="AT140" i="10" s="1"/>
  <c r="AX140" i="10" s="1"/>
  <c r="O141" i="10"/>
  <c r="P140" i="13"/>
  <c r="Q140" i="13" s="1"/>
  <c r="S140" i="13" s="1"/>
  <c r="U140" i="13" s="1"/>
  <c r="AT140" i="13" s="1"/>
  <c r="AX140" i="13" s="1"/>
  <c r="P77" i="12"/>
  <c r="Q77" i="12" s="1"/>
  <c r="S77" i="12" s="1"/>
  <c r="U77" i="12" s="1"/>
  <c r="AQ77" i="12" s="1"/>
  <c r="AU77" i="12" s="1"/>
  <c r="O78" i="12"/>
  <c r="P77" i="20"/>
  <c r="Q77" i="20" s="1"/>
  <c r="S77" i="20" s="1"/>
  <c r="U77" i="20" s="1"/>
  <c r="AQ77" i="20" s="1"/>
  <c r="AU77" i="20" s="1"/>
  <c r="O78" i="20"/>
  <c r="P109" i="16"/>
  <c r="Q109" i="16" s="1"/>
  <c r="S109" i="16" s="1"/>
  <c r="U109" i="16" s="1"/>
  <c r="AT109" i="16" s="1"/>
  <c r="AX109" i="16" s="1"/>
  <c r="P77" i="4"/>
  <c r="Q77" i="4" s="1"/>
  <c r="S77" i="4" s="1"/>
  <c r="U77" i="4" s="1"/>
  <c r="AQ77" i="4" s="1"/>
  <c r="AU77" i="4" s="1"/>
  <c r="O78" i="4"/>
  <c r="P77" i="29"/>
  <c r="Q77" i="29" s="1"/>
  <c r="S77" i="29" s="1"/>
  <c r="U77" i="29" s="1"/>
  <c r="AQ77" i="29" s="1"/>
  <c r="AU77" i="29" s="1"/>
  <c r="O78" i="29"/>
  <c r="P125" i="11"/>
  <c r="Q125" i="11" s="1"/>
  <c r="S125" i="11" s="1"/>
  <c r="U125" i="11" s="1"/>
  <c r="AT125" i="11" s="1"/>
  <c r="P125" i="23"/>
  <c r="Q125" i="23" s="1"/>
  <c r="S125" i="23" s="1"/>
  <c r="U125" i="23" s="1"/>
  <c r="AT125" i="23" s="1"/>
  <c r="P125" i="20"/>
  <c r="Q125" i="20" s="1"/>
  <c r="S125" i="20" s="1"/>
  <c r="U125" i="20" s="1"/>
  <c r="AT125" i="20" s="1"/>
  <c r="P125" i="4"/>
  <c r="Q125" i="4" s="1"/>
  <c r="S125" i="4" s="1"/>
  <c r="U125" i="4" s="1"/>
  <c r="AT125" i="4" s="1"/>
  <c r="P140" i="2"/>
  <c r="Q140" i="2" s="1"/>
  <c r="S140" i="2" s="1"/>
  <c r="U140" i="2" s="1"/>
  <c r="AT140" i="2" s="1"/>
  <c r="AX140" i="2" s="1"/>
  <c r="O141" i="2"/>
  <c r="P30" i="22"/>
  <c r="Q30" i="22" s="1"/>
  <c r="S30" i="22" s="1"/>
  <c r="U30" i="22" s="1"/>
  <c r="AQ30" i="22" s="1"/>
  <c r="AU30" i="22" s="1"/>
  <c r="O31" i="22"/>
  <c r="P109" i="13"/>
  <c r="Q109" i="13" s="1"/>
  <c r="S109" i="13" s="1"/>
  <c r="U109" i="13" s="1"/>
  <c r="AT109" i="13" s="1"/>
  <c r="AX109" i="13" s="1"/>
  <c r="P140" i="11"/>
  <c r="Q140" i="11" s="1"/>
  <c r="S140" i="11" s="1"/>
  <c r="U140" i="11" s="1"/>
  <c r="AT140" i="11" s="1"/>
  <c r="AX140" i="11" s="1"/>
  <c r="P125" i="14"/>
  <c r="Q125" i="14" s="1"/>
  <c r="S125" i="14" s="1"/>
  <c r="U125" i="14" s="1"/>
  <c r="AT125" i="14" s="1"/>
  <c r="P109" i="5"/>
  <c r="Q109" i="5" s="1"/>
  <c r="S109" i="5" s="1"/>
  <c r="U109" i="5" s="1"/>
  <c r="AT109" i="5" s="1"/>
  <c r="AX109" i="5" s="1"/>
  <c r="P77" i="31"/>
  <c r="Q77" i="31" s="1"/>
  <c r="S77" i="31" s="1"/>
  <c r="U77" i="31" s="1"/>
  <c r="AQ77" i="31" s="1"/>
  <c r="AU77" i="31" s="1"/>
  <c r="P46" i="11"/>
  <c r="Q46" i="11" s="1"/>
  <c r="S46" i="11" s="1"/>
  <c r="U46" i="11" s="1"/>
  <c r="AQ46" i="11" s="1"/>
  <c r="AU46" i="11" s="1"/>
  <c r="P109" i="6"/>
  <c r="Q109" i="6" s="1"/>
  <c r="S109" i="6" s="1"/>
  <c r="U109" i="6" s="1"/>
  <c r="AT109" i="6" s="1"/>
  <c r="AX109" i="6" s="1"/>
  <c r="O110" i="6"/>
  <c r="P126" i="24"/>
  <c r="Q126" i="24" s="1"/>
  <c r="S126" i="24" s="1"/>
  <c r="U126" i="24" s="1"/>
  <c r="AT126" i="24" s="1"/>
  <c r="O127" i="24"/>
  <c r="P48" i="20"/>
  <c r="Q48" i="20" s="1"/>
  <c r="S48" i="20" s="1"/>
  <c r="U48" i="20" s="1"/>
  <c r="AQ48" i="20" s="1"/>
  <c r="AU48" i="20" s="1"/>
  <c r="O49" i="20"/>
  <c r="BA125" i="30"/>
  <c r="AX125" i="30"/>
  <c r="AX125" i="22"/>
  <c r="BA125" i="22"/>
  <c r="N140" i="23"/>
  <c r="N77" i="6"/>
  <c r="O77" i="6" s="1"/>
  <c r="N140" i="8"/>
  <c r="N46" i="23"/>
  <c r="O46" i="23" s="1"/>
  <c r="BA125" i="24"/>
  <c r="AX125" i="24"/>
  <c r="O47" i="17"/>
  <c r="O79" i="21"/>
  <c r="N62" i="9"/>
  <c r="P61" i="9"/>
  <c r="Q61" i="9" s="1"/>
  <c r="S61" i="9" s="1"/>
  <c r="U61" i="9" s="1"/>
  <c r="AQ61" i="9" s="1"/>
  <c r="AU61" i="9" s="1"/>
  <c r="O62" i="9"/>
  <c r="O93" i="28"/>
  <c r="P29" i="16"/>
  <c r="Q29" i="16" s="1"/>
  <c r="S29" i="16" s="1"/>
  <c r="U29" i="16" s="1"/>
  <c r="AQ29" i="16" s="1"/>
  <c r="AU29" i="16" s="1"/>
  <c r="N109" i="2"/>
  <c r="O109" i="2" s="1"/>
  <c r="P108" i="2"/>
  <c r="Q108" i="2" s="1"/>
  <c r="S108" i="2" s="1"/>
  <c r="U108" i="2" s="1"/>
  <c r="AT108" i="2" s="1"/>
  <c r="AX108" i="2" s="1"/>
  <c r="P125" i="7"/>
  <c r="Q125" i="7" s="1"/>
  <c r="S125" i="7" s="1"/>
  <c r="U125" i="7" s="1"/>
  <c r="AT125" i="7" s="1"/>
  <c r="O126" i="7"/>
  <c r="P108" i="15"/>
  <c r="Q108" i="15" s="1"/>
  <c r="S108" i="15" s="1"/>
  <c r="U108" i="15" s="1"/>
  <c r="AT108" i="15" s="1"/>
  <c r="AX108" i="15" s="1"/>
  <c r="P93" i="14"/>
  <c r="Q93" i="14" s="1"/>
  <c r="S93" i="14" s="1"/>
  <c r="U93" i="14" s="1"/>
  <c r="AJ93" i="14" s="1"/>
  <c r="AN93" i="14" s="1"/>
  <c r="O78" i="15"/>
  <c r="P31" i="23"/>
  <c r="Q31" i="23" s="1"/>
  <c r="S31" i="23" s="1"/>
  <c r="U31" i="23" s="1"/>
  <c r="AQ31" i="23" s="1"/>
  <c r="AU31" i="23" s="1"/>
  <c r="O32" i="23"/>
  <c r="P109" i="28"/>
  <c r="Q109" i="28" s="1"/>
  <c r="S109" i="28" s="1"/>
  <c r="U109" i="28" s="1"/>
  <c r="AT109" i="28" s="1"/>
  <c r="AX109" i="28" s="1"/>
  <c r="O110" i="28"/>
  <c r="P92" i="31"/>
  <c r="Q92" i="31" s="1"/>
  <c r="S92" i="31" s="1"/>
  <c r="U92" i="31" s="1"/>
  <c r="AJ92" i="31" s="1"/>
  <c r="AN92" i="31" s="1"/>
  <c r="P110" i="26"/>
  <c r="Q110" i="26" s="1"/>
  <c r="S110" i="26" s="1"/>
  <c r="U110" i="26" s="1"/>
  <c r="AT110" i="26" s="1"/>
  <c r="AX110" i="26" s="1"/>
  <c r="O111" i="26"/>
  <c r="P93" i="3"/>
  <c r="Q93" i="3" s="1"/>
  <c r="S93" i="3" s="1"/>
  <c r="U93" i="3" s="1"/>
  <c r="AJ93" i="3" s="1"/>
  <c r="AN93" i="3" s="1"/>
  <c r="O92" i="29"/>
  <c r="P29" i="24"/>
  <c r="Q29" i="24" s="1"/>
  <c r="S29" i="24" s="1"/>
  <c r="U29" i="24" s="1"/>
  <c r="AQ29" i="24" s="1"/>
  <c r="AU29" i="24" s="1"/>
  <c r="N30" i="24"/>
  <c r="N109" i="12"/>
  <c r="O109" i="12" s="1"/>
  <c r="O111" i="27"/>
  <c r="O47" i="13"/>
  <c r="O63" i="18"/>
  <c r="P78" i="13"/>
  <c r="Q78" i="13" s="1"/>
  <c r="S78" i="13" s="1"/>
  <c r="U78" i="13" s="1"/>
  <c r="AQ78" i="13" s="1"/>
  <c r="AU78" i="13" s="1"/>
  <c r="P94" i="22"/>
  <c r="Q94" i="22" s="1"/>
  <c r="S94" i="22" s="1"/>
  <c r="U94" i="22" s="1"/>
  <c r="AJ94" i="22" s="1"/>
  <c r="AN94" i="22" s="1"/>
  <c r="P124" i="33"/>
  <c r="Q124" i="33" s="1"/>
  <c r="S124" i="33" s="1"/>
  <c r="U124" i="33" s="1"/>
  <c r="AT124" i="33" s="1"/>
  <c r="P111" i="29"/>
  <c r="Q111" i="29" s="1"/>
  <c r="S111" i="29" s="1"/>
  <c r="U111" i="29" s="1"/>
  <c r="AT111" i="29" s="1"/>
  <c r="AX111" i="29" s="1"/>
  <c r="O112" i="29"/>
  <c r="P126" i="1"/>
  <c r="Q126" i="1" s="1"/>
  <c r="S126" i="1" s="1"/>
  <c r="U126" i="1" s="1"/>
  <c r="AT126" i="1" s="1"/>
  <c r="O93" i="18"/>
  <c r="P92" i="9"/>
  <c r="Q92" i="9" s="1"/>
  <c r="S92" i="9" s="1"/>
  <c r="U92" i="9" s="1"/>
  <c r="AJ92" i="9" s="1"/>
  <c r="AN92" i="9" s="1"/>
  <c r="N93" i="9"/>
  <c r="O93" i="9" s="1"/>
  <c r="P109" i="23"/>
  <c r="Q109" i="23" s="1"/>
  <c r="S109" i="23" s="1"/>
  <c r="U109" i="23" s="1"/>
  <c r="AT109" i="23" s="1"/>
  <c r="AX109" i="23" s="1"/>
  <c r="P45" i="18"/>
  <c r="Q45" i="18" s="1"/>
  <c r="S45" i="18" s="1"/>
  <c r="U45" i="18" s="1"/>
  <c r="AQ45" i="18" s="1"/>
  <c r="AU45" i="18" s="1"/>
  <c r="P45" i="31"/>
  <c r="Q45" i="31" s="1"/>
  <c r="S45" i="31" s="1"/>
  <c r="U45" i="31" s="1"/>
  <c r="AQ45" i="31" s="1"/>
  <c r="AU45" i="31" s="1"/>
  <c r="P61" i="17"/>
  <c r="Q61" i="17" s="1"/>
  <c r="S61" i="17" s="1"/>
  <c r="U61" i="17" s="1"/>
  <c r="AQ61" i="17" s="1"/>
  <c r="AU61" i="17" s="1"/>
  <c r="P143" i="16"/>
  <c r="Q143" i="16" s="1"/>
  <c r="S143" i="16" s="1"/>
  <c r="U143" i="16" s="1"/>
  <c r="AT143" i="16" s="1"/>
  <c r="AX143" i="16" s="1"/>
  <c r="AX124" i="2"/>
  <c r="BA124" i="2"/>
  <c r="P141" i="7"/>
  <c r="Q141" i="7" s="1"/>
  <c r="S141" i="7" s="1"/>
  <c r="U141" i="7" s="1"/>
  <c r="AT141" i="7" s="1"/>
  <c r="AX141" i="7" s="1"/>
  <c r="O95" i="13"/>
  <c r="P141" i="6"/>
  <c r="Q141" i="6" s="1"/>
  <c r="S141" i="6" s="1"/>
  <c r="U141" i="6" s="1"/>
  <c r="AT141" i="6" s="1"/>
  <c r="AX141" i="6" s="1"/>
  <c r="O141" i="4"/>
  <c r="P127" i="16"/>
  <c r="Q127" i="16" s="1"/>
  <c r="S127" i="16" s="1"/>
  <c r="U127" i="16" s="1"/>
  <c r="AT127" i="16" s="1"/>
  <c r="O128" i="16"/>
  <c r="O49" i="15"/>
  <c r="BA125" i="1"/>
  <c r="AX125" i="1"/>
  <c r="N93" i="18"/>
  <c r="P32" i="8"/>
  <c r="Q32" i="8" s="1"/>
  <c r="S32" i="8" s="1"/>
  <c r="U32" i="8" s="1"/>
  <c r="AQ32" i="8" s="1"/>
  <c r="AU32" i="8" s="1"/>
  <c r="O33" i="8"/>
  <c r="N93" i="28"/>
  <c r="O61" i="21"/>
  <c r="P77" i="3"/>
  <c r="Q77" i="3" s="1"/>
  <c r="S77" i="3" s="1"/>
  <c r="U77" i="3" s="1"/>
  <c r="AQ77" i="3" s="1"/>
  <c r="AU77" i="3" s="1"/>
  <c r="O78" i="3"/>
  <c r="O62" i="2"/>
  <c r="P139" i="29"/>
  <c r="Q139" i="29" s="1"/>
  <c r="S139" i="29" s="1"/>
  <c r="U139" i="29" s="1"/>
  <c r="AT139" i="29" s="1"/>
  <c r="AX139" i="29" s="1"/>
  <c r="O63" i="22"/>
  <c r="P46" i="14"/>
  <c r="Q46" i="14" s="1"/>
  <c r="S46" i="14" s="1"/>
  <c r="U46" i="14" s="1"/>
  <c r="AQ46" i="14" s="1"/>
  <c r="AU46" i="14" s="1"/>
  <c r="N93" i="2"/>
  <c r="O93" i="2" s="1"/>
  <c r="N125" i="2"/>
  <c r="O125" i="2" s="1"/>
  <c r="O110" i="33"/>
  <c r="O94" i="8"/>
  <c r="AX127" i="18"/>
  <c r="BA127" i="18"/>
  <c r="N125" i="10"/>
  <c r="O125" i="10" s="1"/>
  <c r="O110" i="8"/>
  <c r="N62" i="31"/>
  <c r="O62" i="31"/>
  <c r="P61" i="31"/>
  <c r="Q61" i="31" s="1"/>
  <c r="S61" i="31" s="1"/>
  <c r="U61" i="31" s="1"/>
  <c r="AQ61" i="31" s="1"/>
  <c r="AU61" i="31" s="1"/>
  <c r="N62" i="15"/>
  <c r="O62" i="15" s="1"/>
  <c r="N62" i="2"/>
  <c r="P47" i="8"/>
  <c r="Q47" i="8" s="1"/>
  <c r="S47" i="8" s="1"/>
  <c r="U47" i="8" s="1"/>
  <c r="AQ47" i="8" s="1"/>
  <c r="AU47" i="8" s="1"/>
  <c r="P110" i="18"/>
  <c r="Q110" i="18" s="1"/>
  <c r="S110" i="18" s="1"/>
  <c r="U110" i="18" s="1"/>
  <c r="AT110" i="18" s="1"/>
  <c r="AX110" i="18" s="1"/>
  <c r="P61" i="14"/>
  <c r="Q61" i="14" s="1"/>
  <c r="S61" i="14" s="1"/>
  <c r="U61" i="14" s="1"/>
  <c r="AQ61" i="14" s="1"/>
  <c r="AU61" i="14" s="1"/>
  <c r="P30" i="7"/>
  <c r="Q30" i="7" s="1"/>
  <c r="S30" i="7" s="1"/>
  <c r="U30" i="7" s="1"/>
  <c r="AQ30" i="7" s="1"/>
  <c r="AU30" i="7" s="1"/>
  <c r="N46" i="7"/>
  <c r="O46" i="7" s="1"/>
  <c r="O47" i="1"/>
  <c r="O111" i="24"/>
  <c r="P63" i="27"/>
  <c r="Q63" i="27" s="1"/>
  <c r="S63" i="27" s="1"/>
  <c r="U63" i="27" s="1"/>
  <c r="AQ63" i="27" s="1"/>
  <c r="AU63" i="27" s="1"/>
  <c r="O64" i="27"/>
  <c r="N109" i="1"/>
  <c r="O109" i="1" s="1"/>
  <c r="O48" i="12"/>
  <c r="N77" i="7"/>
  <c r="O77" i="7" s="1"/>
  <c r="BA124" i="10"/>
  <c r="AX124" i="10"/>
  <c r="O92" i="19"/>
  <c r="N77" i="33"/>
  <c r="O77" i="33" s="1"/>
  <c r="O124" i="6"/>
  <c r="N30" i="30"/>
  <c r="O30" i="30" s="1"/>
  <c r="O110" i="31"/>
  <c r="O47" i="24"/>
  <c r="P64" i="1"/>
  <c r="Q64" i="1" s="1"/>
  <c r="S64" i="1" s="1"/>
  <c r="U64" i="1" s="1"/>
  <c r="AQ64" i="1" s="1"/>
  <c r="AU64" i="1" s="1"/>
  <c r="O65" i="1"/>
  <c r="O32" i="18"/>
  <c r="P63" i="26"/>
  <c r="Q63" i="26" s="1"/>
  <c r="S63" i="26" s="1"/>
  <c r="U63" i="26" s="1"/>
  <c r="AQ63" i="26" s="1"/>
  <c r="AU63" i="26" s="1"/>
  <c r="O64" i="26"/>
  <c r="O143" i="22"/>
  <c r="P94" i="21"/>
  <c r="Q94" i="21" s="1"/>
  <c r="S94" i="21" s="1"/>
  <c r="U94" i="21" s="1"/>
  <c r="AJ94" i="21" s="1"/>
  <c r="AN94" i="21" s="1"/>
  <c r="P62" i="8"/>
  <c r="Q62" i="8" s="1"/>
  <c r="S62" i="8" s="1"/>
  <c r="U62" i="8" s="1"/>
  <c r="AQ62" i="8" s="1"/>
  <c r="AU62" i="8" s="1"/>
  <c r="O126" i="3"/>
  <c r="O31" i="28"/>
  <c r="P63" i="25"/>
  <c r="Q63" i="25" s="1"/>
  <c r="S63" i="25" s="1"/>
  <c r="U63" i="25" s="1"/>
  <c r="AQ63" i="25" s="1"/>
  <c r="AU63" i="25" s="1"/>
  <c r="P125" i="31"/>
  <c r="Q125" i="31" s="1"/>
  <c r="S125" i="31" s="1"/>
  <c r="U125" i="31" s="1"/>
  <c r="AT125" i="31" s="1"/>
  <c r="P109" i="17"/>
  <c r="Q109" i="17" s="1"/>
  <c r="S109" i="17" s="1"/>
  <c r="U109" i="17" s="1"/>
  <c r="AT109" i="17" s="1"/>
  <c r="AX109" i="17" s="1"/>
  <c r="O110" i="17"/>
  <c r="P48" i="10"/>
  <c r="Q48" i="10" s="1"/>
  <c r="S48" i="10" s="1"/>
  <c r="U48" i="10" s="1"/>
  <c r="AQ48" i="10" s="1"/>
  <c r="AU48" i="10" s="1"/>
  <c r="O49" i="10"/>
  <c r="BA123" i="6"/>
  <c r="AX123" i="6"/>
  <c r="P127" i="17"/>
  <c r="Q127" i="17" s="1"/>
  <c r="S127" i="17" s="1"/>
  <c r="U127" i="17" s="1"/>
  <c r="AT127" i="17" s="1"/>
  <c r="N125" i="25"/>
  <c r="O125" i="25" s="1"/>
  <c r="P124" i="25"/>
  <c r="Q124" i="25" s="1"/>
  <c r="S124" i="25" s="1"/>
  <c r="U124" i="25" s="1"/>
  <c r="AT124" i="25" s="1"/>
  <c r="P126" i="12"/>
  <c r="Q126" i="12" s="1"/>
  <c r="S126" i="12" s="1"/>
  <c r="U126" i="12" s="1"/>
  <c r="AT126" i="12" s="1"/>
  <c r="P124" i="13"/>
  <c r="Q124" i="13" s="1"/>
  <c r="S124" i="13" s="1"/>
  <c r="U124" i="13" s="1"/>
  <c r="AT124" i="13" s="1"/>
  <c r="BA125" i="3"/>
  <c r="AX125" i="3"/>
  <c r="P141" i="26"/>
  <c r="Q141" i="26" s="1"/>
  <c r="S141" i="26" s="1"/>
  <c r="U141" i="26" s="1"/>
  <c r="AT141" i="26" s="1"/>
  <c r="AX141" i="26" s="1"/>
  <c r="O142" i="26"/>
  <c r="P31" i="20"/>
  <c r="Q31" i="20" s="1"/>
  <c r="S31" i="20" s="1"/>
  <c r="U31" i="20" s="1"/>
  <c r="AQ31" i="20" s="1"/>
  <c r="AU31" i="20" s="1"/>
  <c r="P142" i="12"/>
  <c r="Q142" i="12" s="1"/>
  <c r="S142" i="12" s="1"/>
  <c r="U142" i="12" s="1"/>
  <c r="AT142" i="12" s="1"/>
  <c r="AX142" i="12" s="1"/>
  <c r="P78" i="1"/>
  <c r="Q78" i="1" s="1"/>
  <c r="S78" i="1" s="1"/>
  <c r="U78" i="1" s="1"/>
  <c r="AQ78" i="1" s="1"/>
  <c r="AU78" i="1" s="1"/>
  <c r="P30" i="25"/>
  <c r="Q30" i="25" s="1"/>
  <c r="S30" i="25" s="1"/>
  <c r="U30" i="25" s="1"/>
  <c r="AQ30" i="25" s="1"/>
  <c r="AU30" i="25" s="1"/>
  <c r="P126" i="21"/>
  <c r="Q126" i="21" s="1"/>
  <c r="S126" i="21" s="1"/>
  <c r="U126" i="21" s="1"/>
  <c r="AT126" i="21" s="1"/>
  <c r="BA125" i="21"/>
  <c r="AX125" i="21"/>
  <c r="O65" i="12"/>
  <c r="N62" i="10"/>
  <c r="O62" i="10" s="1"/>
  <c r="N125" i="5"/>
  <c r="O125" i="5" s="1"/>
  <c r="P32" i="27"/>
  <c r="Q32" i="27" s="1"/>
  <c r="S32" i="27" s="1"/>
  <c r="U32" i="27" s="1"/>
  <c r="AQ32" i="27" s="1"/>
  <c r="AU32" i="27" s="1"/>
  <c r="P47" i="2"/>
  <c r="Q47" i="2" s="1"/>
  <c r="S47" i="2" s="1"/>
  <c r="U47" i="2" s="1"/>
  <c r="AQ47" i="2" s="1"/>
  <c r="AU47" i="2" s="1"/>
  <c r="P79" i="18"/>
  <c r="Q79" i="18" s="1"/>
  <c r="S79" i="18" s="1"/>
  <c r="U79" i="18" s="1"/>
  <c r="AQ79" i="18" s="1"/>
  <c r="AU79" i="18" s="1"/>
  <c r="P77" i="19"/>
  <c r="Q77" i="19" s="1"/>
  <c r="S77" i="19" s="1"/>
  <c r="U77" i="19" s="1"/>
  <c r="AQ77" i="19" s="1"/>
  <c r="AU77" i="19" s="1"/>
  <c r="AX126" i="17"/>
  <c r="BA126" i="17"/>
  <c r="P109" i="21"/>
  <c r="Q109" i="21" s="1"/>
  <c r="S109" i="21" s="1"/>
  <c r="U109" i="21" s="1"/>
  <c r="AT109" i="21" s="1"/>
  <c r="AX109" i="21" s="1"/>
  <c r="O110" i="21"/>
  <c r="BA123" i="25"/>
  <c r="AX123" i="25"/>
  <c r="P47" i="3"/>
  <c r="Q47" i="3" s="1"/>
  <c r="S47" i="3" s="1"/>
  <c r="U47" i="3" s="1"/>
  <c r="AQ47" i="3" s="1"/>
  <c r="AU47" i="3" s="1"/>
  <c r="P30" i="6"/>
  <c r="Q30" i="6" s="1"/>
  <c r="S30" i="6" s="1"/>
  <c r="U30" i="6" s="1"/>
  <c r="AQ30" i="6" s="1"/>
  <c r="AU30" i="6" s="1"/>
  <c r="N62" i="24"/>
  <c r="O62" i="24" s="1"/>
  <c r="P61" i="24"/>
  <c r="Q61" i="24" s="1"/>
  <c r="S61" i="24" s="1"/>
  <c r="U61" i="24" s="1"/>
  <c r="AQ61" i="24" s="1"/>
  <c r="AU61" i="24" s="1"/>
  <c r="BA125" i="12"/>
  <c r="AX125" i="12"/>
  <c r="P77" i="17"/>
  <c r="Q77" i="17" s="1"/>
  <c r="S77" i="17" s="1"/>
  <c r="U77" i="17" s="1"/>
  <c r="AQ77" i="17" s="1"/>
  <c r="AU77" i="17" s="1"/>
  <c r="O78" i="17"/>
  <c r="P128" i="18"/>
  <c r="Q128" i="18" s="1"/>
  <c r="S128" i="18" s="1"/>
  <c r="U128" i="18" s="1"/>
  <c r="AT128" i="18" s="1"/>
  <c r="O129" i="18"/>
  <c r="AX124" i="5"/>
  <c r="BA124" i="5"/>
  <c r="P46" i="33"/>
  <c r="Q46" i="33" s="1"/>
  <c r="S46" i="33" s="1"/>
  <c r="U46" i="33" s="1"/>
  <c r="AQ46" i="33" s="1"/>
  <c r="AU46" i="33" s="1"/>
  <c r="O140" i="15"/>
  <c r="P30" i="2"/>
  <c r="Q30" i="2" s="1"/>
  <c r="S30" i="2" s="1"/>
  <c r="U30" i="2" s="1"/>
  <c r="AQ30" i="2" s="1"/>
  <c r="AU30" i="2" s="1"/>
  <c r="N30" i="31"/>
  <c r="O30" i="31" s="1"/>
  <c r="P93" i="26"/>
  <c r="Q93" i="26" s="1"/>
  <c r="S93" i="26" s="1"/>
  <c r="U93" i="26" s="1"/>
  <c r="AJ93" i="26" s="1"/>
  <c r="AN93" i="26" s="1"/>
  <c r="O94" i="26"/>
  <c r="O93" i="12"/>
  <c r="O79" i="9"/>
  <c r="N77" i="28"/>
  <c r="O77" i="28" s="1"/>
  <c r="O63" i="3"/>
  <c r="P142" i="33"/>
  <c r="Q142" i="33" s="1"/>
  <c r="S142" i="33" s="1"/>
  <c r="U142" i="33" s="1"/>
  <c r="AT142" i="33" s="1"/>
  <c r="AX142" i="33" s="1"/>
  <c r="O63" i="33"/>
  <c r="N46" i="22"/>
  <c r="O46" i="22" s="1"/>
  <c r="P140" i="18"/>
  <c r="Q140" i="18" s="1"/>
  <c r="S140" i="18" s="1"/>
  <c r="U140" i="18" s="1"/>
  <c r="AT140" i="18" s="1"/>
  <c r="AX140" i="18" s="1"/>
  <c r="O141" i="18"/>
  <c r="O31" i="33"/>
  <c r="O110" i="30"/>
  <c r="O63" i="6"/>
  <c r="P94" i="30"/>
  <c r="Q94" i="30" s="1"/>
  <c r="S94" i="30" s="1"/>
  <c r="U94" i="30" s="1"/>
  <c r="AJ94" i="30" s="1"/>
  <c r="AN94" i="30" s="1"/>
  <c r="P79" i="11"/>
  <c r="Q79" i="11" s="1"/>
  <c r="S79" i="11" s="1"/>
  <c r="U79" i="11" s="1"/>
  <c r="AQ79" i="11" s="1"/>
  <c r="AU79" i="11" s="1"/>
  <c r="O80" i="11"/>
  <c r="P78" i="10"/>
  <c r="Q78" i="10" s="1"/>
  <c r="S78" i="10" s="1"/>
  <c r="U78" i="10" s="1"/>
  <c r="AQ78" i="10" s="1"/>
  <c r="AU78" i="10" s="1"/>
  <c r="N140" i="30"/>
  <c r="P139" i="30"/>
  <c r="Q139" i="30" s="1"/>
  <c r="S139" i="30" s="1"/>
  <c r="U139" i="30" s="1"/>
  <c r="AT139" i="30" s="1"/>
  <c r="AX139" i="30" s="1"/>
  <c r="P46" i="4"/>
  <c r="Q46" i="4" s="1"/>
  <c r="S46" i="4" s="1"/>
  <c r="U46" i="4" s="1"/>
  <c r="AQ46" i="4" s="1"/>
  <c r="AU46" i="4" s="1"/>
  <c r="O47" i="4"/>
  <c r="P29" i="19"/>
  <c r="Q29" i="19" s="1"/>
  <c r="S29" i="19" s="1"/>
  <c r="U29" i="19" s="1"/>
  <c r="AQ29" i="19" s="1"/>
  <c r="AU29" i="19" s="1"/>
  <c r="P110" i="3"/>
  <c r="Q110" i="3" s="1"/>
  <c r="S110" i="3" s="1"/>
  <c r="U110" i="3" s="1"/>
  <c r="AT110" i="3" s="1"/>
  <c r="AX110" i="3" s="1"/>
  <c r="P48" i="9"/>
  <c r="Q48" i="9" s="1"/>
  <c r="S48" i="9" s="1"/>
  <c r="U48" i="9" s="1"/>
  <c r="AQ48" i="9" s="1"/>
  <c r="AU48" i="9" s="1"/>
  <c r="P48" i="25"/>
  <c r="Q48" i="25" s="1"/>
  <c r="S48" i="25" s="1"/>
  <c r="U48" i="25" s="1"/>
  <c r="AQ48" i="25" s="1"/>
  <c r="AU48" i="25" s="1"/>
  <c r="P46" i="5"/>
  <c r="Q46" i="5" s="1"/>
  <c r="S46" i="5" s="1"/>
  <c r="U46" i="5" s="1"/>
  <c r="AQ46" i="5" s="1"/>
  <c r="AU46" i="5" s="1"/>
  <c r="P63" i="16"/>
  <c r="Q63" i="16" s="1"/>
  <c r="S63" i="16" s="1"/>
  <c r="U63" i="16" s="1"/>
  <c r="AQ63" i="16" s="1"/>
  <c r="AU63" i="16" s="1"/>
  <c r="O63" i="5"/>
  <c r="O143" i="20"/>
  <c r="O94" i="20"/>
  <c r="O45" i="26"/>
  <c r="N140" i="15"/>
  <c r="N62" i="20"/>
  <c r="O62" i="20" s="1"/>
  <c r="O63" i="4"/>
  <c r="N30" i="10"/>
  <c r="O30" i="10" s="1"/>
  <c r="P62" i="30"/>
  <c r="Q62" i="30" s="1"/>
  <c r="S62" i="30" s="1"/>
  <c r="U62" i="30" s="1"/>
  <c r="AQ62" i="30" s="1"/>
  <c r="AU62" i="30" s="1"/>
  <c r="P111" i="9"/>
  <c r="Q111" i="9" s="1"/>
  <c r="S111" i="9" s="1"/>
  <c r="U111" i="9" s="1"/>
  <c r="AT111" i="9" s="1"/>
  <c r="AX111" i="9" s="1"/>
  <c r="P109" i="20"/>
  <c r="Q109" i="20" s="1"/>
  <c r="S109" i="20" s="1"/>
  <c r="U109" i="20" s="1"/>
  <c r="AT109" i="20" s="1"/>
  <c r="AX109" i="20" s="1"/>
  <c r="P76" i="14"/>
  <c r="Q76" i="14" s="1"/>
  <c r="S76" i="14" s="1"/>
  <c r="U76" i="14" s="1"/>
  <c r="AQ76" i="14" s="1"/>
  <c r="AU76" i="14" s="1"/>
  <c r="P124" i="27"/>
  <c r="Q124" i="27" s="1"/>
  <c r="S124" i="27" s="1"/>
  <c r="U124" i="27" s="1"/>
  <c r="AT124" i="27" s="1"/>
  <c r="P62" i="19"/>
  <c r="Q62" i="19" s="1"/>
  <c r="S62" i="19" s="1"/>
  <c r="U62" i="19" s="1"/>
  <c r="AQ62" i="19" s="1"/>
  <c r="AU62" i="19" s="1"/>
  <c r="P141" i="25"/>
  <c r="Q141" i="25" s="1"/>
  <c r="S141" i="25" s="1"/>
  <c r="U141" i="25" s="1"/>
  <c r="AT141" i="25" s="1"/>
  <c r="AX141" i="25" s="1"/>
  <c r="O142" i="25"/>
  <c r="P30" i="26"/>
  <c r="Q30" i="26" s="1"/>
  <c r="S30" i="26" s="1"/>
  <c r="U30" i="26" s="1"/>
  <c r="AQ30" i="26" s="1"/>
  <c r="AU30" i="26" s="1"/>
  <c r="O31" i="26"/>
  <c r="P141" i="17"/>
  <c r="Q141" i="17" s="1"/>
  <c r="S141" i="17" s="1"/>
  <c r="U141" i="17" s="1"/>
  <c r="AT141" i="17" s="1"/>
  <c r="AX141" i="17" s="1"/>
  <c r="O142" i="17"/>
  <c r="P93" i="33"/>
  <c r="Q93" i="33" s="1"/>
  <c r="S93" i="33" s="1"/>
  <c r="U93" i="33" s="1"/>
  <c r="AJ93" i="33" s="1"/>
  <c r="AN93" i="33" s="1"/>
  <c r="P30" i="9"/>
  <c r="Q30" i="9" s="1"/>
  <c r="S30" i="9" s="1"/>
  <c r="U30" i="9" s="1"/>
  <c r="AQ30" i="9" s="1"/>
  <c r="AU30" i="9" s="1"/>
  <c r="P127" i="8"/>
  <c r="Q127" i="8" s="1"/>
  <c r="S127" i="8" s="1"/>
  <c r="U127" i="8" s="1"/>
  <c r="AT127" i="8" s="1"/>
  <c r="O63" i="29"/>
  <c r="P94" i="23"/>
  <c r="Q94" i="23" s="1"/>
  <c r="S94" i="23" s="1"/>
  <c r="U94" i="23" s="1"/>
  <c r="AJ94" i="23" s="1"/>
  <c r="AN94" i="23" s="1"/>
  <c r="O95" i="23"/>
  <c r="P76" i="16"/>
  <c r="Q76" i="16" s="1"/>
  <c r="S76" i="16" s="1"/>
  <c r="U76" i="16" s="1"/>
  <c r="AQ76" i="16" s="1"/>
  <c r="AU76" i="16" s="1"/>
  <c r="P45" i="16"/>
  <c r="Q45" i="16" s="1"/>
  <c r="S45" i="16" s="1"/>
  <c r="U45" i="16" s="1"/>
  <c r="AQ45" i="16" s="1"/>
  <c r="AU45" i="16" s="1"/>
  <c r="P49" i="19"/>
  <c r="Q49" i="19" s="1"/>
  <c r="S49" i="19" s="1"/>
  <c r="U49" i="19" s="1"/>
  <c r="AQ49" i="19" s="1"/>
  <c r="AU49" i="19" s="1"/>
  <c r="P110" i="14"/>
  <c r="Q110" i="14" s="1"/>
  <c r="S110" i="14" s="1"/>
  <c r="U110" i="14" s="1"/>
  <c r="AT110" i="14" s="1"/>
  <c r="AX110" i="14" s="1"/>
  <c r="O111" i="14"/>
  <c r="P139" i="27"/>
  <c r="Q139" i="27" s="1"/>
  <c r="S139" i="27" s="1"/>
  <c r="U139" i="27" s="1"/>
  <c r="AT139" i="27" s="1"/>
  <c r="AX139" i="27" s="1"/>
  <c r="N140" i="27"/>
  <c r="O140" i="27" s="1"/>
  <c r="P31" i="12"/>
  <c r="Q31" i="12" s="1"/>
  <c r="S31" i="12" s="1"/>
  <c r="U31" i="12" s="1"/>
  <c r="AQ31" i="12" s="1"/>
  <c r="AU31" i="12" s="1"/>
  <c r="P78" i="23"/>
  <c r="Q78" i="23" s="1"/>
  <c r="S78" i="23" s="1"/>
  <c r="U78" i="23" s="1"/>
  <c r="AQ78" i="23" s="1"/>
  <c r="AU78" i="23" s="1"/>
  <c r="O79" i="23"/>
  <c r="P79" i="8"/>
  <c r="Q79" i="8" s="1"/>
  <c r="S79" i="8" s="1"/>
  <c r="U79" i="8" s="1"/>
  <c r="AQ79" i="8" s="1"/>
  <c r="AU79" i="8" s="1"/>
  <c r="O80" i="8"/>
  <c r="P143" i="28"/>
  <c r="Q143" i="28" s="1"/>
  <c r="S143" i="28" s="1"/>
  <c r="U143" i="28" s="1"/>
  <c r="AT143" i="28" s="1"/>
  <c r="AX143" i="28" s="1"/>
  <c r="P126" i="15"/>
  <c r="Q126" i="15" s="1"/>
  <c r="S126" i="15" s="1"/>
  <c r="U126" i="15" s="1"/>
  <c r="AT126" i="15" s="1"/>
  <c r="P140" i="5"/>
  <c r="Q140" i="5" s="1"/>
  <c r="S140" i="5" s="1"/>
  <c r="U140" i="5" s="1"/>
  <c r="AT140" i="5" s="1"/>
  <c r="AX140" i="5" s="1"/>
  <c r="AX126" i="8"/>
  <c r="BA126" i="8"/>
  <c r="P30" i="29"/>
  <c r="Q30" i="29" s="1"/>
  <c r="S30" i="29" s="1"/>
  <c r="U30" i="29" s="1"/>
  <c r="AQ30" i="29" s="1"/>
  <c r="AU30" i="29" s="1"/>
  <c r="P77" i="24"/>
  <c r="Q77" i="24" s="1"/>
  <c r="S77" i="24" s="1"/>
  <c r="U77" i="24" s="1"/>
  <c r="AQ77" i="24" s="1"/>
  <c r="AU77" i="24" s="1"/>
  <c r="N140" i="24"/>
  <c r="P139" i="24"/>
  <c r="Q139" i="24" s="1"/>
  <c r="S139" i="24" s="1"/>
  <c r="U139" i="24" s="1"/>
  <c r="AT139" i="24" s="1"/>
  <c r="AX139" i="24" s="1"/>
  <c r="O140" i="24"/>
  <c r="P112" i="22"/>
  <c r="Q112" i="22" s="1"/>
  <c r="S112" i="22" s="1"/>
  <c r="U112" i="22" s="1"/>
  <c r="AT112" i="22" s="1"/>
  <c r="AX112" i="22" s="1"/>
  <c r="O113" i="22"/>
  <c r="P30" i="5"/>
  <c r="Q30" i="5" s="1"/>
  <c r="S30" i="5" s="1"/>
  <c r="U30" i="5" s="1"/>
  <c r="AQ30" i="5" s="1"/>
  <c r="AU30" i="5" s="1"/>
  <c r="P78" i="2"/>
  <c r="Q78" i="2" s="1"/>
  <c r="S78" i="2" s="1"/>
  <c r="U78" i="2" s="1"/>
  <c r="AQ78" i="2" s="1"/>
  <c r="AU78" i="2" s="1"/>
  <c r="P141" i="14"/>
  <c r="Q141" i="14" s="1"/>
  <c r="S141" i="14" s="1"/>
  <c r="U141" i="14" s="1"/>
  <c r="AT141" i="14" s="1"/>
  <c r="AX141" i="14" s="1"/>
  <c r="O142" i="14"/>
  <c r="P31" i="13"/>
  <c r="Q31" i="13" s="1"/>
  <c r="S31" i="13" s="1"/>
  <c r="U31" i="13" s="1"/>
  <c r="AQ31" i="13" s="1"/>
  <c r="AU31" i="13" s="1"/>
  <c r="O32" i="13"/>
  <c r="O141" i="31"/>
  <c r="O110" i="11"/>
  <c r="P94" i="17"/>
  <c r="Q94" i="17" s="1"/>
  <c r="S94" i="17" s="1"/>
  <c r="U94" i="17" s="1"/>
  <c r="AJ94" i="17" s="1"/>
  <c r="AN94" i="17" s="1"/>
  <c r="O95" i="17"/>
  <c r="N77" i="25"/>
  <c r="P76" i="25"/>
  <c r="Q76" i="25" s="1"/>
  <c r="S76" i="25" s="1"/>
  <c r="U76" i="25" s="1"/>
  <c r="AQ76" i="25" s="1"/>
  <c r="AU76" i="25" s="1"/>
  <c r="P93" i="15"/>
  <c r="Q93" i="15" s="1"/>
  <c r="S93" i="15" s="1"/>
  <c r="U93" i="15" s="1"/>
  <c r="AJ93" i="15" s="1"/>
  <c r="AN93" i="15" s="1"/>
  <c r="O94" i="15"/>
  <c r="P30" i="3"/>
  <c r="Q30" i="3" s="1"/>
  <c r="S30" i="3" s="1"/>
  <c r="U30" i="3" s="1"/>
  <c r="AQ30" i="3" s="1"/>
  <c r="AU30" i="3" s="1"/>
  <c r="O31" i="3"/>
  <c r="AX124" i="4"/>
  <c r="BA124" i="4"/>
  <c r="P93" i="5"/>
  <c r="Q93" i="5" s="1"/>
  <c r="S93" i="5" s="1"/>
  <c r="U93" i="5" s="1"/>
  <c r="AJ93" i="5" s="1"/>
  <c r="AN93" i="5" s="1"/>
  <c r="O94" i="5"/>
  <c r="AX125" i="15"/>
  <c r="BA125" i="15"/>
  <c r="P140" i="9"/>
  <c r="Q140" i="9" s="1"/>
  <c r="S140" i="9" s="1"/>
  <c r="U140" i="9" s="1"/>
  <c r="AT140" i="9" s="1"/>
  <c r="AX140" i="9" s="1"/>
  <c r="O78" i="26"/>
  <c r="O62" i="28"/>
  <c r="O46" i="27"/>
  <c r="P93" i="11"/>
  <c r="Q93" i="11" s="1"/>
  <c r="S93" i="11" s="1"/>
  <c r="U93" i="11" s="1"/>
  <c r="AJ93" i="11" s="1"/>
  <c r="AN93" i="11" s="1"/>
  <c r="O47" i="28"/>
  <c r="N46" i="21"/>
  <c r="O46" i="21" s="1"/>
  <c r="N30" i="14"/>
  <c r="P29" i="14"/>
  <c r="Q29" i="14" s="1"/>
  <c r="S29" i="14" s="1"/>
  <c r="U29" i="14" s="1"/>
  <c r="AQ29" i="14" s="1"/>
  <c r="AU29" i="14" s="1"/>
  <c r="O30" i="14"/>
  <c r="P142" i="3"/>
  <c r="Q142" i="3" s="1"/>
  <c r="S142" i="3" s="1"/>
  <c r="U142" i="3" s="1"/>
  <c r="AT142" i="3" s="1"/>
  <c r="AX142" i="3" s="1"/>
  <c r="N109" i="4"/>
  <c r="O109" i="4" s="1"/>
  <c r="P125" i="9"/>
  <c r="Q125" i="9" s="1"/>
  <c r="S125" i="9" s="1"/>
  <c r="U125" i="9" s="1"/>
  <c r="AT125" i="9" s="1"/>
  <c r="P126" i="19"/>
  <c r="Q126" i="19" s="1"/>
  <c r="S126" i="19" s="1"/>
  <c r="U126" i="19" s="1"/>
  <c r="AT126" i="19" s="1"/>
  <c r="N30" i="4"/>
  <c r="O30" i="4" s="1"/>
  <c r="P29" i="4"/>
  <c r="Q29" i="4" s="1"/>
  <c r="S29" i="4" s="1"/>
  <c r="U29" i="4" s="1"/>
  <c r="AQ29" i="4" s="1"/>
  <c r="AU29" i="4" s="1"/>
  <c r="P64" i="7"/>
  <c r="Q64" i="7" s="1"/>
  <c r="S64" i="7" s="1"/>
  <c r="U64" i="7" s="1"/>
  <c r="AQ64" i="7" s="1"/>
  <c r="AU64" i="7" s="1"/>
  <c r="O65" i="7"/>
  <c r="P141" i="21"/>
  <c r="Q141" i="21" s="1"/>
  <c r="S141" i="21" s="1"/>
  <c r="U141" i="21" s="1"/>
  <c r="AT141" i="21" s="1"/>
  <c r="AX141" i="21" s="1"/>
  <c r="O142" i="21"/>
  <c r="P93" i="27"/>
  <c r="Q93" i="27" s="1"/>
  <c r="S93" i="27" s="1"/>
  <c r="U93" i="27" s="1"/>
  <c r="AJ93" i="27" s="1"/>
  <c r="AN93" i="27" s="1"/>
  <c r="P79" i="30"/>
  <c r="Q79" i="30" s="1"/>
  <c r="S79" i="30" s="1"/>
  <c r="U79" i="30" s="1"/>
  <c r="AQ79" i="30" s="1"/>
  <c r="AU79" i="30" s="1"/>
  <c r="N77" i="5"/>
  <c r="O77" i="5" s="1"/>
  <c r="P76" i="5"/>
  <c r="Q76" i="5" s="1"/>
  <c r="S76" i="5" s="1"/>
  <c r="U76" i="5" s="1"/>
  <c r="AQ76" i="5" s="1"/>
  <c r="AU76" i="5" s="1"/>
  <c r="O64" i="13"/>
  <c r="O78" i="27"/>
  <c r="P92" i="24"/>
  <c r="Q92" i="24" s="1"/>
  <c r="S92" i="24" s="1"/>
  <c r="U92" i="24" s="1"/>
  <c r="AJ92" i="24" s="1"/>
  <c r="AN92" i="24" s="1"/>
  <c r="P92" i="25"/>
  <c r="Q92" i="25" s="1"/>
  <c r="S92" i="25" s="1"/>
  <c r="U92" i="25" s="1"/>
  <c r="AJ92" i="25" s="1"/>
  <c r="AN92" i="25" s="1"/>
  <c r="N93" i="1"/>
  <c r="O93" i="1" s="1"/>
  <c r="O63" i="23"/>
  <c r="O126" i="28"/>
  <c r="P31" i="21"/>
  <c r="Q31" i="21" s="1"/>
  <c r="S31" i="21" s="1"/>
  <c r="U31" i="21" s="1"/>
  <c r="AQ31" i="21" s="1"/>
  <c r="AU31" i="21" s="1"/>
  <c r="O48" i="6"/>
  <c r="P94" i="16"/>
  <c r="Q94" i="16" s="1"/>
  <c r="S94" i="16" s="1"/>
  <c r="U94" i="16" s="1"/>
  <c r="AJ94" i="16" s="1"/>
  <c r="AN94" i="16" s="1"/>
  <c r="O62" i="11"/>
  <c r="O110" i="7"/>
  <c r="O94" i="4"/>
  <c r="P94" i="10"/>
  <c r="Q94" i="10" s="1"/>
  <c r="S94" i="10" s="1"/>
  <c r="U94" i="10" s="1"/>
  <c r="AJ94" i="10" s="1"/>
  <c r="AN94" i="10" s="1"/>
  <c r="P31" i="17"/>
  <c r="Q31" i="17" s="1"/>
  <c r="S31" i="17" s="1"/>
  <c r="U31" i="17" s="1"/>
  <c r="AQ31" i="17" s="1"/>
  <c r="AU31" i="17" s="1"/>
  <c r="P125" i="26"/>
  <c r="Q125" i="26" s="1"/>
  <c r="S125" i="26" s="1"/>
  <c r="U125" i="26" s="1"/>
  <c r="AT125" i="26" s="1"/>
  <c r="N30" i="1"/>
  <c r="P29" i="1"/>
  <c r="Q29" i="1" s="1"/>
  <c r="S29" i="1" s="1"/>
  <c r="U29" i="1" s="1"/>
  <c r="AQ29" i="1" s="1"/>
  <c r="AU29" i="1" s="1"/>
  <c r="P46" i="30"/>
  <c r="Q46" i="30" s="1"/>
  <c r="S46" i="30" s="1"/>
  <c r="U46" i="30" s="1"/>
  <c r="AQ46" i="30" s="1"/>
  <c r="AU46" i="30" s="1"/>
  <c r="O47" i="30"/>
  <c r="O140" i="23"/>
  <c r="O140" i="8"/>
  <c r="N62" i="28"/>
  <c r="O95" i="6"/>
  <c r="O108" i="19"/>
  <c r="O112" i="25"/>
  <c r="O95" i="7"/>
  <c r="BA125" i="28"/>
  <c r="AX125" i="28"/>
  <c r="N46" i="29"/>
  <c r="P45" i="29"/>
  <c r="Q45" i="29" s="1"/>
  <c r="S45" i="29" s="1"/>
  <c r="U45" i="29" s="1"/>
  <c r="AQ45" i="29" s="1"/>
  <c r="AU45" i="29" s="1"/>
  <c r="P31" i="11"/>
  <c r="Q31" i="11" s="1"/>
  <c r="S31" i="11" s="1"/>
  <c r="U31" i="11" s="1"/>
  <c r="AQ31" i="11" s="1"/>
  <c r="AU31" i="11" s="1"/>
  <c r="P140" i="1"/>
  <c r="Q140" i="1" s="1"/>
  <c r="S140" i="1" s="1"/>
  <c r="U140" i="1" s="1"/>
  <c r="AT140" i="1" s="1"/>
  <c r="AX140" i="1" s="1"/>
  <c r="O141" i="1"/>
  <c r="N109" i="10"/>
  <c r="O109" i="10" s="1"/>
  <c r="O126" i="30"/>
  <c r="O126" i="22"/>
  <c r="P141" i="34" l="1"/>
  <c r="Q141" i="34" s="1"/>
  <c r="S141" i="34" s="1"/>
  <c r="U141" i="34" s="1"/>
  <c r="AT141" i="34" s="1"/>
  <c r="AX141" i="34" s="1"/>
  <c r="O142" i="34"/>
  <c r="N77" i="34"/>
  <c r="O77" i="34" s="1"/>
  <c r="AX124" i="34"/>
  <c r="BA124" i="34"/>
  <c r="N125" i="34"/>
  <c r="O125" i="34" s="1"/>
  <c r="N109" i="34"/>
  <c r="O109" i="34" s="1"/>
  <c r="O31" i="34"/>
  <c r="P94" i="34"/>
  <c r="Q94" i="34" s="1"/>
  <c r="S94" i="34" s="1"/>
  <c r="U94" i="34" s="1"/>
  <c r="AJ94" i="34" s="1"/>
  <c r="AN94" i="34" s="1"/>
  <c r="O95" i="34"/>
  <c r="P47" i="34"/>
  <c r="Q47" i="34" s="1"/>
  <c r="S47" i="34" s="1"/>
  <c r="U47" i="34" s="1"/>
  <c r="AQ47" i="34" s="1"/>
  <c r="AU47" i="34" s="1"/>
  <c r="O48" i="34"/>
  <c r="P62" i="34"/>
  <c r="Q62" i="34" s="1"/>
  <c r="S62" i="34" s="1"/>
  <c r="U62" i="34" s="1"/>
  <c r="AQ62" i="34" s="1"/>
  <c r="AU62" i="34" s="1"/>
  <c r="P62" i="15"/>
  <c r="Q62" i="15" s="1"/>
  <c r="S62" i="15" s="1"/>
  <c r="U62" i="15" s="1"/>
  <c r="AQ62" i="15" s="1"/>
  <c r="AU62" i="15" s="1"/>
  <c r="O63" i="15"/>
  <c r="P77" i="5"/>
  <c r="Q77" i="5" s="1"/>
  <c r="S77" i="5" s="1"/>
  <c r="U77" i="5" s="1"/>
  <c r="AQ77" i="5" s="1"/>
  <c r="AU77" i="5" s="1"/>
  <c r="O78" i="5"/>
  <c r="P77" i="6"/>
  <c r="Q77" i="6" s="1"/>
  <c r="S77" i="6" s="1"/>
  <c r="U77" i="6" s="1"/>
  <c r="AQ77" i="6" s="1"/>
  <c r="AU77" i="6" s="1"/>
  <c r="O78" i="6"/>
  <c r="P109" i="2"/>
  <c r="Q109" i="2" s="1"/>
  <c r="S109" i="2" s="1"/>
  <c r="U109" i="2" s="1"/>
  <c r="AT109" i="2" s="1"/>
  <c r="AX109" i="2" s="1"/>
  <c r="O110" i="2"/>
  <c r="P125" i="5"/>
  <c r="Q125" i="5" s="1"/>
  <c r="S125" i="5" s="1"/>
  <c r="U125" i="5" s="1"/>
  <c r="AT125" i="5" s="1"/>
  <c r="O126" i="5"/>
  <c r="P62" i="10"/>
  <c r="Q62" i="10" s="1"/>
  <c r="S62" i="10" s="1"/>
  <c r="U62" i="10" s="1"/>
  <c r="AQ62" i="10" s="1"/>
  <c r="AU62" i="10" s="1"/>
  <c r="O63" i="10"/>
  <c r="P125" i="25"/>
  <c r="Q125" i="25" s="1"/>
  <c r="S125" i="25" s="1"/>
  <c r="U125" i="25" s="1"/>
  <c r="AT125" i="25" s="1"/>
  <c r="O126" i="25"/>
  <c r="P93" i="9"/>
  <c r="Q93" i="9" s="1"/>
  <c r="S93" i="9" s="1"/>
  <c r="U93" i="9" s="1"/>
  <c r="AJ93" i="9" s="1"/>
  <c r="AN93" i="9" s="1"/>
  <c r="O94" i="9"/>
  <c r="P109" i="12"/>
  <c r="Q109" i="12" s="1"/>
  <c r="S109" i="12" s="1"/>
  <c r="U109" i="12" s="1"/>
  <c r="AT109" i="12" s="1"/>
  <c r="AX109" i="12" s="1"/>
  <c r="P30" i="4"/>
  <c r="Q30" i="4" s="1"/>
  <c r="S30" i="4" s="1"/>
  <c r="U30" i="4" s="1"/>
  <c r="AQ30" i="4" s="1"/>
  <c r="AU30" i="4" s="1"/>
  <c r="O31" i="4"/>
  <c r="P62" i="24"/>
  <c r="Q62" i="24" s="1"/>
  <c r="S62" i="24" s="1"/>
  <c r="U62" i="24" s="1"/>
  <c r="AQ62" i="24" s="1"/>
  <c r="AU62" i="24" s="1"/>
  <c r="P62" i="20"/>
  <c r="Q62" i="20" s="1"/>
  <c r="S62" i="20" s="1"/>
  <c r="U62" i="20" s="1"/>
  <c r="AQ62" i="20" s="1"/>
  <c r="AU62" i="20" s="1"/>
  <c r="P46" i="7"/>
  <c r="Q46" i="7" s="1"/>
  <c r="S46" i="7" s="1"/>
  <c r="U46" i="7" s="1"/>
  <c r="AQ46" i="7" s="1"/>
  <c r="AU46" i="7" s="1"/>
  <c r="P125" i="2"/>
  <c r="Q125" i="2" s="1"/>
  <c r="S125" i="2" s="1"/>
  <c r="U125" i="2" s="1"/>
  <c r="AT125" i="2" s="1"/>
  <c r="O126" i="2"/>
  <c r="P93" i="2"/>
  <c r="Q93" i="2" s="1"/>
  <c r="S93" i="2" s="1"/>
  <c r="U93" i="2" s="1"/>
  <c r="AJ93" i="2" s="1"/>
  <c r="AN93" i="2" s="1"/>
  <c r="P109" i="10"/>
  <c r="Q109" i="10" s="1"/>
  <c r="S109" i="10" s="1"/>
  <c r="U109" i="10" s="1"/>
  <c r="AT109" i="10" s="1"/>
  <c r="AX109" i="10" s="1"/>
  <c r="O110" i="10"/>
  <c r="P30" i="30"/>
  <c r="Q30" i="30" s="1"/>
  <c r="S30" i="30" s="1"/>
  <c r="U30" i="30" s="1"/>
  <c r="AQ30" i="30" s="1"/>
  <c r="AU30" i="30" s="1"/>
  <c r="P140" i="27"/>
  <c r="Q140" i="27" s="1"/>
  <c r="S140" i="27" s="1"/>
  <c r="U140" i="27" s="1"/>
  <c r="AT140" i="27" s="1"/>
  <c r="AX140" i="27" s="1"/>
  <c r="O141" i="27"/>
  <c r="P110" i="28"/>
  <c r="Q110" i="28" s="1"/>
  <c r="S110" i="28" s="1"/>
  <c r="U110" i="28" s="1"/>
  <c r="AT110" i="28" s="1"/>
  <c r="AX110" i="28" s="1"/>
  <c r="O111" i="28"/>
  <c r="AX125" i="4"/>
  <c r="BA125" i="4"/>
  <c r="P95" i="7"/>
  <c r="Q95" i="7" s="1"/>
  <c r="S95" i="7" s="1"/>
  <c r="U95" i="7" s="1"/>
  <c r="AJ95" i="7" s="1"/>
  <c r="AN95" i="7" s="1"/>
  <c r="O32" i="17"/>
  <c r="P93" i="1"/>
  <c r="Q93" i="1" s="1"/>
  <c r="S93" i="1" s="1"/>
  <c r="U93" i="1" s="1"/>
  <c r="AJ93" i="1" s="1"/>
  <c r="AN93" i="1" s="1"/>
  <c r="O94" i="1"/>
  <c r="O77" i="25"/>
  <c r="O127" i="15"/>
  <c r="O31" i="9"/>
  <c r="N125" i="27"/>
  <c r="P143" i="20"/>
  <c r="Q143" i="20" s="1"/>
  <c r="S143" i="20" s="1"/>
  <c r="U143" i="20" s="1"/>
  <c r="AT143" i="20" s="1"/>
  <c r="AX143" i="20" s="1"/>
  <c r="O47" i="33"/>
  <c r="O31" i="6"/>
  <c r="O33" i="27"/>
  <c r="P126" i="3"/>
  <c r="Q126" i="3" s="1"/>
  <c r="S126" i="3" s="1"/>
  <c r="U126" i="3" s="1"/>
  <c r="AT126" i="3" s="1"/>
  <c r="O127" i="3"/>
  <c r="N125" i="6"/>
  <c r="P124" i="6"/>
  <c r="Q124" i="6" s="1"/>
  <c r="S124" i="6" s="1"/>
  <c r="U124" i="6" s="1"/>
  <c r="AT124" i="6" s="1"/>
  <c r="O31" i="7"/>
  <c r="P63" i="22"/>
  <c r="Q63" i="22" s="1"/>
  <c r="S63" i="22" s="1"/>
  <c r="U63" i="22" s="1"/>
  <c r="AQ63" i="22" s="1"/>
  <c r="AU63" i="22" s="1"/>
  <c r="P49" i="15"/>
  <c r="Q49" i="15" s="1"/>
  <c r="S49" i="15" s="1"/>
  <c r="U49" i="15" s="1"/>
  <c r="AQ49" i="15" s="1"/>
  <c r="AU49" i="15" s="1"/>
  <c r="O50" i="15"/>
  <c r="O144" i="16"/>
  <c r="P63" i="18"/>
  <c r="Q63" i="18" s="1"/>
  <c r="S63" i="18" s="1"/>
  <c r="U63" i="18" s="1"/>
  <c r="AQ63" i="18" s="1"/>
  <c r="AU63" i="18" s="1"/>
  <c r="O78" i="31"/>
  <c r="O126" i="20"/>
  <c r="P78" i="12"/>
  <c r="Q78" i="12" s="1"/>
  <c r="S78" i="12" s="1"/>
  <c r="U78" i="12" s="1"/>
  <c r="AQ78" i="12" s="1"/>
  <c r="AU78" i="12" s="1"/>
  <c r="O79" i="12"/>
  <c r="P62" i="28"/>
  <c r="Q62" i="28" s="1"/>
  <c r="S62" i="28" s="1"/>
  <c r="U62" i="28" s="1"/>
  <c r="AQ62" i="28" s="1"/>
  <c r="AU62" i="28" s="1"/>
  <c r="P47" i="4"/>
  <c r="Q47" i="4" s="1"/>
  <c r="S47" i="4" s="1"/>
  <c r="U47" i="4" s="1"/>
  <c r="AQ47" i="4" s="1"/>
  <c r="AU47" i="4" s="1"/>
  <c r="O48" i="4"/>
  <c r="P112" i="25"/>
  <c r="Q112" i="25" s="1"/>
  <c r="S112" i="25" s="1"/>
  <c r="U112" i="25" s="1"/>
  <c r="AT112" i="25" s="1"/>
  <c r="AX112" i="25" s="1"/>
  <c r="O126" i="9"/>
  <c r="P78" i="26"/>
  <c r="Q78" i="26" s="1"/>
  <c r="S78" i="26" s="1"/>
  <c r="U78" i="26" s="1"/>
  <c r="AQ78" i="26" s="1"/>
  <c r="AU78" i="26" s="1"/>
  <c r="O79" i="26"/>
  <c r="O31" i="5"/>
  <c r="BA126" i="15"/>
  <c r="AX126" i="15"/>
  <c r="O50" i="19"/>
  <c r="P63" i="5"/>
  <c r="Q63" i="5" s="1"/>
  <c r="S63" i="5" s="1"/>
  <c r="U63" i="5" s="1"/>
  <c r="AQ63" i="5" s="1"/>
  <c r="AU63" i="5" s="1"/>
  <c r="O64" i="5"/>
  <c r="O140" i="30"/>
  <c r="P63" i="33"/>
  <c r="Q63" i="33" s="1"/>
  <c r="S63" i="33" s="1"/>
  <c r="U63" i="33" s="1"/>
  <c r="AQ63" i="33" s="1"/>
  <c r="AU63" i="33" s="1"/>
  <c r="O64" i="33"/>
  <c r="O32" i="20"/>
  <c r="O128" i="17"/>
  <c r="O63" i="8"/>
  <c r="P77" i="33"/>
  <c r="Q77" i="33" s="1"/>
  <c r="S77" i="33" s="1"/>
  <c r="U77" i="33" s="1"/>
  <c r="AQ77" i="33" s="1"/>
  <c r="AU77" i="33" s="1"/>
  <c r="O78" i="33"/>
  <c r="P110" i="8"/>
  <c r="Q110" i="8" s="1"/>
  <c r="S110" i="8" s="1"/>
  <c r="U110" i="8" s="1"/>
  <c r="AT110" i="8" s="1"/>
  <c r="AX110" i="8" s="1"/>
  <c r="P128" i="16"/>
  <c r="Q128" i="16" s="1"/>
  <c r="S128" i="16" s="1"/>
  <c r="U128" i="16" s="1"/>
  <c r="AT128" i="16" s="1"/>
  <c r="O129" i="16"/>
  <c r="P47" i="13"/>
  <c r="Q47" i="13" s="1"/>
  <c r="S47" i="13" s="1"/>
  <c r="U47" i="13" s="1"/>
  <c r="AQ47" i="13" s="1"/>
  <c r="AU47" i="13" s="1"/>
  <c r="O48" i="13"/>
  <c r="P32" i="23"/>
  <c r="Q32" i="23" s="1"/>
  <c r="S32" i="23" s="1"/>
  <c r="U32" i="23" s="1"/>
  <c r="AQ32" i="23" s="1"/>
  <c r="AU32" i="23" s="1"/>
  <c r="BA125" i="20"/>
  <c r="AX125" i="20"/>
  <c r="AX126" i="19"/>
  <c r="BA126" i="19"/>
  <c r="P94" i="20"/>
  <c r="Q94" i="20" s="1"/>
  <c r="S94" i="20" s="1"/>
  <c r="U94" i="20" s="1"/>
  <c r="AJ94" i="20" s="1"/>
  <c r="AN94" i="20" s="1"/>
  <c r="O95" i="20"/>
  <c r="P140" i="15"/>
  <c r="Q140" i="15" s="1"/>
  <c r="S140" i="15" s="1"/>
  <c r="U140" i="15" s="1"/>
  <c r="AT140" i="15" s="1"/>
  <c r="AX140" i="15" s="1"/>
  <c r="O141" i="15"/>
  <c r="P62" i="31"/>
  <c r="Q62" i="31" s="1"/>
  <c r="S62" i="31" s="1"/>
  <c r="U62" i="31" s="1"/>
  <c r="AQ62" i="31" s="1"/>
  <c r="AU62" i="31" s="1"/>
  <c r="O63" i="31"/>
  <c r="O95" i="10"/>
  <c r="O80" i="30"/>
  <c r="AX125" i="9"/>
  <c r="BA125" i="9"/>
  <c r="O141" i="9"/>
  <c r="O144" i="28"/>
  <c r="O94" i="33"/>
  <c r="N77" i="14"/>
  <c r="O77" i="14" s="1"/>
  <c r="O64" i="16"/>
  <c r="O143" i="33"/>
  <c r="O48" i="3"/>
  <c r="AX127" i="17"/>
  <c r="BA127" i="17"/>
  <c r="P125" i="10"/>
  <c r="Q125" i="10" s="1"/>
  <c r="S125" i="10" s="1"/>
  <c r="U125" i="10" s="1"/>
  <c r="AT125" i="10" s="1"/>
  <c r="N140" i="29"/>
  <c r="O140" i="29" s="1"/>
  <c r="AX127" i="16"/>
  <c r="BA127" i="16"/>
  <c r="P111" i="27"/>
  <c r="Q111" i="27" s="1"/>
  <c r="S111" i="27" s="1"/>
  <c r="U111" i="27" s="1"/>
  <c r="AT111" i="27" s="1"/>
  <c r="AX111" i="27" s="1"/>
  <c r="N30" i="16"/>
  <c r="O30" i="16" s="1"/>
  <c r="O110" i="5"/>
  <c r="O126" i="23"/>
  <c r="O141" i="13"/>
  <c r="P108" i="19"/>
  <c r="Q108" i="19" s="1"/>
  <c r="S108" i="19" s="1"/>
  <c r="U108" i="19" s="1"/>
  <c r="AT108" i="19" s="1"/>
  <c r="AX108" i="19" s="1"/>
  <c r="P126" i="30"/>
  <c r="Q126" i="30" s="1"/>
  <c r="S126" i="30" s="1"/>
  <c r="U126" i="30" s="1"/>
  <c r="AT126" i="30" s="1"/>
  <c r="P95" i="6"/>
  <c r="Q95" i="6" s="1"/>
  <c r="S95" i="6" s="1"/>
  <c r="U95" i="6" s="1"/>
  <c r="AJ95" i="6" s="1"/>
  <c r="AN95" i="6" s="1"/>
  <c r="P94" i="4"/>
  <c r="Q94" i="4" s="1"/>
  <c r="S94" i="4" s="1"/>
  <c r="U94" i="4" s="1"/>
  <c r="AJ94" i="4" s="1"/>
  <c r="AN94" i="4" s="1"/>
  <c r="O95" i="4"/>
  <c r="N93" i="25"/>
  <c r="O93" i="25" s="1"/>
  <c r="O94" i="27"/>
  <c r="P109" i="4"/>
  <c r="Q109" i="4" s="1"/>
  <c r="S109" i="4" s="1"/>
  <c r="U109" i="4" s="1"/>
  <c r="AT109" i="4" s="1"/>
  <c r="AX109" i="4" s="1"/>
  <c r="O110" i="4"/>
  <c r="N46" i="16"/>
  <c r="O46" i="16" s="1"/>
  <c r="O110" i="20"/>
  <c r="O47" i="5"/>
  <c r="O79" i="10"/>
  <c r="P63" i="3"/>
  <c r="Q63" i="3" s="1"/>
  <c r="S63" i="3" s="1"/>
  <c r="U63" i="3" s="1"/>
  <c r="AQ63" i="3" s="1"/>
  <c r="AU63" i="3" s="1"/>
  <c r="O64" i="3"/>
  <c r="P65" i="12"/>
  <c r="Q65" i="12" s="1"/>
  <c r="S65" i="12" s="1"/>
  <c r="U65" i="12" s="1"/>
  <c r="AQ65" i="12" s="1"/>
  <c r="AU65" i="12" s="1"/>
  <c r="O95" i="21"/>
  <c r="N62" i="14"/>
  <c r="O62" i="14" s="1"/>
  <c r="P62" i="2"/>
  <c r="Q62" i="2" s="1"/>
  <c r="S62" i="2" s="1"/>
  <c r="U62" i="2" s="1"/>
  <c r="AQ62" i="2" s="1"/>
  <c r="AU62" i="2" s="1"/>
  <c r="P141" i="4"/>
  <c r="Q141" i="4" s="1"/>
  <c r="S141" i="4" s="1"/>
  <c r="U141" i="4" s="1"/>
  <c r="AT141" i="4" s="1"/>
  <c r="AX141" i="4" s="1"/>
  <c r="O142" i="4"/>
  <c r="N62" i="17"/>
  <c r="O62" i="17" s="1"/>
  <c r="O127" i="1"/>
  <c r="O30" i="24"/>
  <c r="O126" i="14"/>
  <c r="O126" i="11"/>
  <c r="P141" i="10"/>
  <c r="Q141" i="10" s="1"/>
  <c r="S141" i="10" s="1"/>
  <c r="U141" i="10" s="1"/>
  <c r="AT141" i="10" s="1"/>
  <c r="AX141" i="10" s="1"/>
  <c r="O142" i="10"/>
  <c r="AX125" i="26"/>
  <c r="BA125" i="26"/>
  <c r="O143" i="3"/>
  <c r="P95" i="17"/>
  <c r="Q95" i="17" s="1"/>
  <c r="S95" i="17" s="1"/>
  <c r="U95" i="17" s="1"/>
  <c r="AJ95" i="17" s="1"/>
  <c r="AN95" i="17" s="1"/>
  <c r="O96" i="17"/>
  <c r="P140" i="24"/>
  <c r="Q140" i="24" s="1"/>
  <c r="S140" i="24" s="1"/>
  <c r="U140" i="24" s="1"/>
  <c r="AT140" i="24" s="1"/>
  <c r="AX140" i="24" s="1"/>
  <c r="P80" i="8"/>
  <c r="Q80" i="8" s="1"/>
  <c r="S80" i="8" s="1"/>
  <c r="U80" i="8" s="1"/>
  <c r="AQ80" i="8" s="1"/>
  <c r="AU80" i="8" s="1"/>
  <c r="O81" i="8"/>
  <c r="P142" i="17"/>
  <c r="Q142" i="17" s="1"/>
  <c r="S142" i="17" s="1"/>
  <c r="U142" i="17" s="1"/>
  <c r="AT142" i="17" s="1"/>
  <c r="AX142" i="17" s="1"/>
  <c r="P77" i="28"/>
  <c r="Q77" i="28" s="1"/>
  <c r="S77" i="28" s="1"/>
  <c r="U77" i="28" s="1"/>
  <c r="AQ77" i="28" s="1"/>
  <c r="AU77" i="28" s="1"/>
  <c r="O78" i="28"/>
  <c r="P49" i="10"/>
  <c r="Q49" i="10" s="1"/>
  <c r="S49" i="10" s="1"/>
  <c r="U49" i="10" s="1"/>
  <c r="AQ49" i="10" s="1"/>
  <c r="AU49" i="10" s="1"/>
  <c r="O111" i="18"/>
  <c r="P78" i="3"/>
  <c r="Q78" i="3" s="1"/>
  <c r="S78" i="3" s="1"/>
  <c r="U78" i="3" s="1"/>
  <c r="AQ78" i="3" s="1"/>
  <c r="AU78" i="3" s="1"/>
  <c r="O79" i="3"/>
  <c r="BA126" i="1"/>
  <c r="AX126" i="1"/>
  <c r="P62" i="9"/>
  <c r="Q62" i="9" s="1"/>
  <c r="S62" i="9" s="1"/>
  <c r="U62" i="9" s="1"/>
  <c r="AQ62" i="9" s="1"/>
  <c r="AU62" i="9" s="1"/>
  <c r="O63" i="9"/>
  <c r="BA125" i="14"/>
  <c r="AX125" i="14"/>
  <c r="AX125" i="11"/>
  <c r="BA125" i="11"/>
  <c r="BA124" i="27"/>
  <c r="AX124" i="27"/>
  <c r="P94" i="5"/>
  <c r="Q94" i="5" s="1"/>
  <c r="S94" i="5" s="1"/>
  <c r="U94" i="5" s="1"/>
  <c r="AJ94" i="5" s="1"/>
  <c r="AN94" i="5" s="1"/>
  <c r="O112" i="9"/>
  <c r="O49" i="25"/>
  <c r="P80" i="11"/>
  <c r="Q80" i="11" s="1"/>
  <c r="S80" i="11" s="1"/>
  <c r="U80" i="11" s="1"/>
  <c r="AQ80" i="11" s="1"/>
  <c r="AU80" i="11" s="1"/>
  <c r="P79" i="9"/>
  <c r="Q79" i="9" s="1"/>
  <c r="S79" i="9" s="1"/>
  <c r="U79" i="9" s="1"/>
  <c r="AQ79" i="9" s="1"/>
  <c r="AU79" i="9" s="1"/>
  <c r="O80" i="9"/>
  <c r="P110" i="21"/>
  <c r="Q110" i="21" s="1"/>
  <c r="S110" i="21" s="1"/>
  <c r="U110" i="21" s="1"/>
  <c r="AT110" i="21" s="1"/>
  <c r="AX110" i="21" s="1"/>
  <c r="P143" i="22"/>
  <c r="Q143" i="22" s="1"/>
  <c r="S143" i="22" s="1"/>
  <c r="U143" i="22" s="1"/>
  <c r="AT143" i="22" s="1"/>
  <c r="AX143" i="22" s="1"/>
  <c r="O144" i="22"/>
  <c r="O142" i="6"/>
  <c r="P112" i="29"/>
  <c r="Q112" i="29" s="1"/>
  <c r="S112" i="29" s="1"/>
  <c r="U112" i="29" s="1"/>
  <c r="AT112" i="29" s="1"/>
  <c r="AX112" i="29" s="1"/>
  <c r="O94" i="14"/>
  <c r="O141" i="11"/>
  <c r="P78" i="29"/>
  <c r="Q78" i="29" s="1"/>
  <c r="S78" i="29" s="1"/>
  <c r="U78" i="29" s="1"/>
  <c r="AQ78" i="29" s="1"/>
  <c r="AU78" i="29" s="1"/>
  <c r="P141" i="19"/>
  <c r="Q141" i="19" s="1"/>
  <c r="S141" i="19" s="1"/>
  <c r="U141" i="19" s="1"/>
  <c r="AT141" i="19" s="1"/>
  <c r="AX141" i="19" s="1"/>
  <c r="O142" i="19"/>
  <c r="N93" i="19"/>
  <c r="P92" i="19"/>
  <c r="Q92" i="19" s="1"/>
  <c r="S92" i="19" s="1"/>
  <c r="U92" i="19" s="1"/>
  <c r="AJ92" i="19" s="1"/>
  <c r="AN92" i="19" s="1"/>
  <c r="O93" i="19"/>
  <c r="P62" i="11"/>
  <c r="Q62" i="11" s="1"/>
  <c r="S62" i="11" s="1"/>
  <c r="U62" i="11" s="1"/>
  <c r="AQ62" i="11" s="1"/>
  <c r="AU62" i="11" s="1"/>
  <c r="P31" i="26"/>
  <c r="Q31" i="26" s="1"/>
  <c r="S31" i="26" s="1"/>
  <c r="U31" i="26" s="1"/>
  <c r="AQ31" i="26" s="1"/>
  <c r="AU31" i="26" s="1"/>
  <c r="P93" i="12"/>
  <c r="Q93" i="12" s="1"/>
  <c r="S93" i="12" s="1"/>
  <c r="U93" i="12" s="1"/>
  <c r="AJ93" i="12" s="1"/>
  <c r="AN93" i="12" s="1"/>
  <c r="P129" i="18"/>
  <c r="Q129" i="18" s="1"/>
  <c r="S129" i="18" s="1"/>
  <c r="U129" i="18" s="1"/>
  <c r="AT129" i="18" s="1"/>
  <c r="O130" i="18"/>
  <c r="P110" i="17"/>
  <c r="Q110" i="17" s="1"/>
  <c r="S110" i="17" s="1"/>
  <c r="U110" i="17" s="1"/>
  <c r="AT110" i="17" s="1"/>
  <c r="AX110" i="17" s="1"/>
  <c r="P64" i="26"/>
  <c r="Q64" i="26" s="1"/>
  <c r="S64" i="26" s="1"/>
  <c r="U64" i="26" s="1"/>
  <c r="AQ64" i="26" s="1"/>
  <c r="AU64" i="26" s="1"/>
  <c r="O65" i="26"/>
  <c r="P61" i="21"/>
  <c r="Q61" i="21" s="1"/>
  <c r="S61" i="21" s="1"/>
  <c r="U61" i="21" s="1"/>
  <c r="AQ61" i="21" s="1"/>
  <c r="AU61" i="21" s="1"/>
  <c r="N93" i="29"/>
  <c r="P92" i="29"/>
  <c r="Q92" i="29" s="1"/>
  <c r="S92" i="29" s="1"/>
  <c r="U92" i="29" s="1"/>
  <c r="AJ92" i="29" s="1"/>
  <c r="AN92" i="29" s="1"/>
  <c r="O93" i="29"/>
  <c r="P49" i="20"/>
  <c r="Q49" i="20" s="1"/>
  <c r="S49" i="20" s="1"/>
  <c r="U49" i="20" s="1"/>
  <c r="AQ49" i="20" s="1"/>
  <c r="AU49" i="20" s="1"/>
  <c r="O50" i="20"/>
  <c r="P63" i="23"/>
  <c r="Q63" i="23" s="1"/>
  <c r="S63" i="23" s="1"/>
  <c r="U63" i="23" s="1"/>
  <c r="AQ63" i="23" s="1"/>
  <c r="AU63" i="23" s="1"/>
  <c r="O64" i="23"/>
  <c r="P30" i="14"/>
  <c r="Q30" i="14" s="1"/>
  <c r="S30" i="14" s="1"/>
  <c r="U30" i="14" s="1"/>
  <c r="AQ30" i="14" s="1"/>
  <c r="AU30" i="14" s="1"/>
  <c r="P110" i="11"/>
  <c r="Q110" i="11" s="1"/>
  <c r="S110" i="11" s="1"/>
  <c r="U110" i="11" s="1"/>
  <c r="AT110" i="11" s="1"/>
  <c r="AX110" i="11" s="1"/>
  <c r="O111" i="11"/>
  <c r="P79" i="23"/>
  <c r="Q79" i="23" s="1"/>
  <c r="S79" i="23" s="1"/>
  <c r="U79" i="23" s="1"/>
  <c r="AQ79" i="23" s="1"/>
  <c r="AU79" i="23" s="1"/>
  <c r="O32" i="11"/>
  <c r="P140" i="23"/>
  <c r="Q140" i="23" s="1"/>
  <c r="S140" i="23" s="1"/>
  <c r="U140" i="23" s="1"/>
  <c r="AT140" i="23" s="1"/>
  <c r="AX140" i="23" s="1"/>
  <c r="O141" i="23"/>
  <c r="O95" i="16"/>
  <c r="N93" i="24"/>
  <c r="O93" i="24" s="1"/>
  <c r="P141" i="31"/>
  <c r="Q141" i="31" s="1"/>
  <c r="S141" i="31" s="1"/>
  <c r="U141" i="31" s="1"/>
  <c r="AT141" i="31" s="1"/>
  <c r="AX141" i="31" s="1"/>
  <c r="O78" i="24"/>
  <c r="N77" i="16"/>
  <c r="O77" i="16" s="1"/>
  <c r="O63" i="30"/>
  <c r="O49" i="9"/>
  <c r="O95" i="30"/>
  <c r="AX128" i="18"/>
  <c r="BA128" i="18"/>
  <c r="O127" i="21"/>
  <c r="P77" i="7"/>
  <c r="Q77" i="7" s="1"/>
  <c r="S77" i="7" s="1"/>
  <c r="U77" i="7" s="1"/>
  <c r="AQ77" i="7" s="1"/>
  <c r="AU77" i="7" s="1"/>
  <c r="O78" i="7"/>
  <c r="O48" i="8"/>
  <c r="N46" i="31"/>
  <c r="O46" i="31" s="1"/>
  <c r="O94" i="3"/>
  <c r="P79" i="21"/>
  <c r="Q79" i="21" s="1"/>
  <c r="S79" i="21" s="1"/>
  <c r="U79" i="21" s="1"/>
  <c r="AQ79" i="21" s="1"/>
  <c r="AU79" i="21" s="1"/>
  <c r="O110" i="13"/>
  <c r="P46" i="22"/>
  <c r="Q46" i="22" s="1"/>
  <c r="S46" i="22" s="1"/>
  <c r="U46" i="22" s="1"/>
  <c r="AQ46" i="22" s="1"/>
  <c r="AU46" i="22" s="1"/>
  <c r="P126" i="22"/>
  <c r="Q126" i="22" s="1"/>
  <c r="S126" i="22" s="1"/>
  <c r="U126" i="22" s="1"/>
  <c r="AT126" i="22" s="1"/>
  <c r="O127" i="22"/>
  <c r="P113" i="22"/>
  <c r="Q113" i="22" s="1"/>
  <c r="S113" i="22" s="1"/>
  <c r="U113" i="22" s="1"/>
  <c r="AT113" i="22" s="1"/>
  <c r="AX113" i="22" s="1"/>
  <c r="P142" i="26"/>
  <c r="Q142" i="26" s="1"/>
  <c r="S142" i="26" s="1"/>
  <c r="U142" i="26" s="1"/>
  <c r="AT142" i="26" s="1"/>
  <c r="AX142" i="26" s="1"/>
  <c r="O143" i="26"/>
  <c r="P93" i="18"/>
  <c r="Q93" i="18" s="1"/>
  <c r="S93" i="18" s="1"/>
  <c r="U93" i="18" s="1"/>
  <c r="AJ93" i="18" s="1"/>
  <c r="AN93" i="18" s="1"/>
  <c r="P142" i="21"/>
  <c r="Q142" i="21" s="1"/>
  <c r="S142" i="21" s="1"/>
  <c r="U142" i="21" s="1"/>
  <c r="AT142" i="21" s="1"/>
  <c r="AX142" i="21" s="1"/>
  <c r="O143" i="21"/>
  <c r="P78" i="27"/>
  <c r="Q78" i="27" s="1"/>
  <c r="S78" i="27" s="1"/>
  <c r="U78" i="27" s="1"/>
  <c r="AQ78" i="27" s="1"/>
  <c r="AU78" i="27" s="1"/>
  <c r="O79" i="27"/>
  <c r="P95" i="23"/>
  <c r="Q95" i="23" s="1"/>
  <c r="S95" i="23" s="1"/>
  <c r="U95" i="23" s="1"/>
  <c r="AJ95" i="23" s="1"/>
  <c r="AN95" i="23" s="1"/>
  <c r="O96" i="23"/>
  <c r="P142" i="25"/>
  <c r="Q142" i="25" s="1"/>
  <c r="S142" i="25" s="1"/>
  <c r="U142" i="25" s="1"/>
  <c r="AT142" i="25" s="1"/>
  <c r="AX142" i="25" s="1"/>
  <c r="P94" i="26"/>
  <c r="Q94" i="26" s="1"/>
  <c r="S94" i="26" s="1"/>
  <c r="U94" i="26" s="1"/>
  <c r="AJ94" i="26" s="1"/>
  <c r="AN94" i="26" s="1"/>
  <c r="O95" i="26"/>
  <c r="P78" i="17"/>
  <c r="Q78" i="17" s="1"/>
  <c r="S78" i="17" s="1"/>
  <c r="U78" i="17" s="1"/>
  <c r="AQ78" i="17" s="1"/>
  <c r="AU78" i="17" s="1"/>
  <c r="AX126" i="21"/>
  <c r="BA126" i="21"/>
  <c r="BA124" i="13"/>
  <c r="AX124" i="13"/>
  <c r="P32" i="18"/>
  <c r="Q32" i="18" s="1"/>
  <c r="S32" i="18" s="1"/>
  <c r="U32" i="18" s="1"/>
  <c r="AQ32" i="18" s="1"/>
  <c r="AU32" i="18" s="1"/>
  <c r="O33" i="18"/>
  <c r="P48" i="12"/>
  <c r="Q48" i="12" s="1"/>
  <c r="S48" i="12" s="1"/>
  <c r="U48" i="12" s="1"/>
  <c r="AQ48" i="12" s="1"/>
  <c r="AU48" i="12" s="1"/>
  <c r="O49" i="12"/>
  <c r="P94" i="8"/>
  <c r="Q94" i="8" s="1"/>
  <c r="S94" i="8" s="1"/>
  <c r="U94" i="8" s="1"/>
  <c r="AJ94" i="8" s="1"/>
  <c r="AN94" i="8" s="1"/>
  <c r="O95" i="8"/>
  <c r="P95" i="13"/>
  <c r="Q95" i="13" s="1"/>
  <c r="S95" i="13" s="1"/>
  <c r="U95" i="13" s="1"/>
  <c r="AJ95" i="13" s="1"/>
  <c r="AN95" i="13" s="1"/>
  <c r="AX124" i="33"/>
  <c r="BA124" i="33"/>
  <c r="P127" i="24"/>
  <c r="Q127" i="24" s="1"/>
  <c r="S127" i="24" s="1"/>
  <c r="U127" i="24" s="1"/>
  <c r="AT127" i="24" s="1"/>
  <c r="P78" i="4"/>
  <c r="Q78" i="4" s="1"/>
  <c r="S78" i="4" s="1"/>
  <c r="U78" i="4" s="1"/>
  <c r="AQ78" i="4" s="1"/>
  <c r="AU78" i="4" s="1"/>
  <c r="O79" i="4"/>
  <c r="P78" i="22"/>
  <c r="Q78" i="22" s="1"/>
  <c r="S78" i="22" s="1"/>
  <c r="U78" i="22" s="1"/>
  <c r="AQ78" i="22" s="1"/>
  <c r="AU78" i="22" s="1"/>
  <c r="O79" i="22"/>
  <c r="BA125" i="23"/>
  <c r="AX125" i="23"/>
  <c r="P48" i="6"/>
  <c r="Q48" i="6" s="1"/>
  <c r="S48" i="6" s="1"/>
  <c r="U48" i="6" s="1"/>
  <c r="AQ48" i="6" s="1"/>
  <c r="AU48" i="6" s="1"/>
  <c r="P64" i="13"/>
  <c r="Q64" i="13" s="1"/>
  <c r="S64" i="13" s="1"/>
  <c r="U64" i="13" s="1"/>
  <c r="AQ64" i="13" s="1"/>
  <c r="AU64" i="13" s="1"/>
  <c r="O65" i="13"/>
  <c r="P46" i="21"/>
  <c r="Q46" i="21" s="1"/>
  <c r="S46" i="21" s="1"/>
  <c r="U46" i="21" s="1"/>
  <c r="AQ46" i="21" s="1"/>
  <c r="AU46" i="21" s="1"/>
  <c r="O47" i="21"/>
  <c r="O31" i="29"/>
  <c r="O32" i="12"/>
  <c r="P30" i="10"/>
  <c r="Q30" i="10" s="1"/>
  <c r="S30" i="10" s="1"/>
  <c r="U30" i="10" s="1"/>
  <c r="AQ30" i="10" s="1"/>
  <c r="AU30" i="10" s="1"/>
  <c r="O31" i="10"/>
  <c r="O111" i="3"/>
  <c r="P63" i="6"/>
  <c r="Q63" i="6" s="1"/>
  <c r="S63" i="6" s="1"/>
  <c r="U63" i="6" s="1"/>
  <c r="AQ63" i="6" s="1"/>
  <c r="AU63" i="6" s="1"/>
  <c r="O78" i="19"/>
  <c r="O31" i="25"/>
  <c r="N125" i="13"/>
  <c r="O125" i="13" s="1"/>
  <c r="O126" i="31"/>
  <c r="P109" i="1"/>
  <c r="Q109" i="1" s="1"/>
  <c r="S109" i="1" s="1"/>
  <c r="U109" i="1" s="1"/>
  <c r="AT109" i="1" s="1"/>
  <c r="AX109" i="1" s="1"/>
  <c r="O110" i="1"/>
  <c r="P110" i="33"/>
  <c r="Q110" i="33" s="1"/>
  <c r="S110" i="33" s="1"/>
  <c r="U110" i="33" s="1"/>
  <c r="AT110" i="33" s="1"/>
  <c r="AX110" i="33" s="1"/>
  <c r="N46" i="18"/>
  <c r="O46" i="18" s="1"/>
  <c r="N125" i="33"/>
  <c r="O125" i="33" s="1"/>
  <c r="P111" i="26"/>
  <c r="Q111" i="26" s="1"/>
  <c r="S111" i="26" s="1"/>
  <c r="U111" i="26" s="1"/>
  <c r="AT111" i="26" s="1"/>
  <c r="AX111" i="26" s="1"/>
  <c r="N109" i="15"/>
  <c r="O109" i="15" s="1"/>
  <c r="P47" i="17"/>
  <c r="Q47" i="17" s="1"/>
  <c r="S47" i="17" s="1"/>
  <c r="U47" i="17" s="1"/>
  <c r="AQ47" i="17" s="1"/>
  <c r="AU47" i="17" s="1"/>
  <c r="O48" i="17"/>
  <c r="BA126" i="24"/>
  <c r="AX126" i="24"/>
  <c r="P31" i="22"/>
  <c r="Q31" i="22" s="1"/>
  <c r="S31" i="22" s="1"/>
  <c r="U31" i="22" s="1"/>
  <c r="AQ31" i="22" s="1"/>
  <c r="AU31" i="22" s="1"/>
  <c r="P111" i="14"/>
  <c r="Q111" i="14" s="1"/>
  <c r="S111" i="14" s="1"/>
  <c r="U111" i="14" s="1"/>
  <c r="AT111" i="14" s="1"/>
  <c r="AX111" i="14" s="1"/>
  <c r="P78" i="15"/>
  <c r="Q78" i="15" s="1"/>
  <c r="S78" i="15" s="1"/>
  <c r="U78" i="15" s="1"/>
  <c r="AQ78" i="15" s="1"/>
  <c r="AU78" i="15" s="1"/>
  <c r="P140" i="8"/>
  <c r="Q140" i="8" s="1"/>
  <c r="S140" i="8" s="1"/>
  <c r="U140" i="8" s="1"/>
  <c r="AT140" i="8" s="1"/>
  <c r="AX140" i="8" s="1"/>
  <c r="O141" i="8"/>
  <c r="P47" i="30"/>
  <c r="Q47" i="30" s="1"/>
  <c r="S47" i="30" s="1"/>
  <c r="U47" i="30" s="1"/>
  <c r="AQ47" i="30" s="1"/>
  <c r="AU47" i="30" s="1"/>
  <c r="P65" i="7"/>
  <c r="Q65" i="7" s="1"/>
  <c r="S65" i="7" s="1"/>
  <c r="U65" i="7" s="1"/>
  <c r="AQ65" i="7" s="1"/>
  <c r="AU65" i="7" s="1"/>
  <c r="O66" i="7"/>
  <c r="P32" i="13"/>
  <c r="Q32" i="13" s="1"/>
  <c r="S32" i="13" s="1"/>
  <c r="U32" i="13" s="1"/>
  <c r="AQ32" i="13" s="1"/>
  <c r="AU32" i="13" s="1"/>
  <c r="O46" i="29"/>
  <c r="O30" i="1"/>
  <c r="O32" i="21"/>
  <c r="P47" i="28"/>
  <c r="Q47" i="28" s="1"/>
  <c r="S47" i="28" s="1"/>
  <c r="U47" i="28" s="1"/>
  <c r="AQ47" i="28" s="1"/>
  <c r="AU47" i="28" s="1"/>
  <c r="O48" i="28"/>
  <c r="P31" i="3"/>
  <c r="Q31" i="3" s="1"/>
  <c r="S31" i="3" s="1"/>
  <c r="U31" i="3" s="1"/>
  <c r="AQ31" i="3" s="1"/>
  <c r="AU31" i="3" s="1"/>
  <c r="O32" i="3"/>
  <c r="P142" i="14"/>
  <c r="Q142" i="14" s="1"/>
  <c r="S142" i="14" s="1"/>
  <c r="U142" i="14" s="1"/>
  <c r="AT142" i="14" s="1"/>
  <c r="AX142" i="14" s="1"/>
  <c r="O143" i="14"/>
  <c r="P63" i="29"/>
  <c r="Q63" i="29" s="1"/>
  <c r="S63" i="29" s="1"/>
  <c r="U63" i="29" s="1"/>
  <c r="AQ63" i="29" s="1"/>
  <c r="AU63" i="29" s="1"/>
  <c r="O64" i="29"/>
  <c r="P63" i="4"/>
  <c r="Q63" i="4" s="1"/>
  <c r="S63" i="4" s="1"/>
  <c r="U63" i="4" s="1"/>
  <c r="AQ63" i="4" s="1"/>
  <c r="AU63" i="4" s="1"/>
  <c r="O64" i="4"/>
  <c r="P110" i="30"/>
  <c r="Q110" i="30" s="1"/>
  <c r="S110" i="30" s="1"/>
  <c r="U110" i="30" s="1"/>
  <c r="AT110" i="30" s="1"/>
  <c r="AX110" i="30" s="1"/>
  <c r="O111" i="30"/>
  <c r="P30" i="31"/>
  <c r="Q30" i="31" s="1"/>
  <c r="S30" i="31" s="1"/>
  <c r="U30" i="31" s="1"/>
  <c r="AQ30" i="31" s="1"/>
  <c r="AU30" i="31" s="1"/>
  <c r="O31" i="31"/>
  <c r="O127" i="12"/>
  <c r="BA125" i="31"/>
  <c r="AX125" i="31"/>
  <c r="P65" i="1"/>
  <c r="Q65" i="1" s="1"/>
  <c r="S65" i="1" s="1"/>
  <c r="U65" i="1" s="1"/>
  <c r="AQ65" i="1" s="1"/>
  <c r="AU65" i="1" s="1"/>
  <c r="P64" i="27"/>
  <c r="Q64" i="27" s="1"/>
  <c r="S64" i="27" s="1"/>
  <c r="U64" i="27" s="1"/>
  <c r="AQ64" i="27" s="1"/>
  <c r="AU64" i="27" s="1"/>
  <c r="P33" i="8"/>
  <c r="Q33" i="8" s="1"/>
  <c r="S33" i="8" s="1"/>
  <c r="U33" i="8" s="1"/>
  <c r="AQ33" i="8" s="1"/>
  <c r="AU33" i="8" s="1"/>
  <c r="O34" i="8"/>
  <c r="P126" i="7"/>
  <c r="Q126" i="7" s="1"/>
  <c r="S126" i="7" s="1"/>
  <c r="U126" i="7" s="1"/>
  <c r="AT126" i="7" s="1"/>
  <c r="O110" i="16"/>
  <c r="P126" i="29"/>
  <c r="Q126" i="29" s="1"/>
  <c r="S126" i="29" s="1"/>
  <c r="U126" i="29" s="1"/>
  <c r="AT126" i="29" s="1"/>
  <c r="O127" i="29"/>
  <c r="P93" i="28"/>
  <c r="Q93" i="28" s="1"/>
  <c r="S93" i="28" s="1"/>
  <c r="U93" i="28" s="1"/>
  <c r="AJ93" i="28" s="1"/>
  <c r="AN93" i="28" s="1"/>
  <c r="O94" i="11"/>
  <c r="O128" i="8"/>
  <c r="O63" i="19"/>
  <c r="O30" i="19"/>
  <c r="P31" i="33"/>
  <c r="Q31" i="33" s="1"/>
  <c r="S31" i="33" s="1"/>
  <c r="U31" i="33" s="1"/>
  <c r="AQ31" i="33" s="1"/>
  <c r="AU31" i="33" s="1"/>
  <c r="O32" i="33"/>
  <c r="O31" i="2"/>
  <c r="O80" i="18"/>
  <c r="O79" i="1"/>
  <c r="AX126" i="12"/>
  <c r="BA126" i="12"/>
  <c r="O64" i="25"/>
  <c r="O142" i="7"/>
  <c r="O110" i="23"/>
  <c r="O95" i="22"/>
  <c r="O93" i="31"/>
  <c r="AX125" i="7"/>
  <c r="BA125" i="7"/>
  <c r="P110" i="6"/>
  <c r="Q110" i="6" s="1"/>
  <c r="S110" i="6" s="1"/>
  <c r="U110" i="6" s="1"/>
  <c r="AT110" i="6" s="1"/>
  <c r="AX110" i="6" s="1"/>
  <c r="P141" i="2"/>
  <c r="Q141" i="2" s="1"/>
  <c r="S141" i="2" s="1"/>
  <c r="U141" i="2" s="1"/>
  <c r="AT141" i="2" s="1"/>
  <c r="AX141" i="2" s="1"/>
  <c r="BA125" i="29"/>
  <c r="AX125" i="29"/>
  <c r="P141" i="1"/>
  <c r="Q141" i="1" s="1"/>
  <c r="S141" i="1" s="1"/>
  <c r="U141" i="1" s="1"/>
  <c r="AT141" i="1" s="1"/>
  <c r="AX141" i="1" s="1"/>
  <c r="AX127" i="8"/>
  <c r="BA127" i="8"/>
  <c r="P141" i="18"/>
  <c r="Q141" i="18" s="1"/>
  <c r="S141" i="18" s="1"/>
  <c r="U141" i="18" s="1"/>
  <c r="AT141" i="18" s="1"/>
  <c r="AX141" i="18" s="1"/>
  <c r="P47" i="24"/>
  <c r="Q47" i="24" s="1"/>
  <c r="S47" i="24" s="1"/>
  <c r="U47" i="24" s="1"/>
  <c r="AQ47" i="24" s="1"/>
  <c r="AU47" i="24" s="1"/>
  <c r="O48" i="24"/>
  <c r="P111" i="24"/>
  <c r="Q111" i="24" s="1"/>
  <c r="S111" i="24" s="1"/>
  <c r="U111" i="24" s="1"/>
  <c r="AT111" i="24" s="1"/>
  <c r="AX111" i="24" s="1"/>
  <c r="O112" i="24"/>
  <c r="P46" i="23"/>
  <c r="Q46" i="23" s="1"/>
  <c r="S46" i="23" s="1"/>
  <c r="U46" i="23" s="1"/>
  <c r="AQ46" i="23" s="1"/>
  <c r="AU46" i="23" s="1"/>
  <c r="O47" i="23"/>
  <c r="P78" i="20"/>
  <c r="Q78" i="20" s="1"/>
  <c r="S78" i="20" s="1"/>
  <c r="U78" i="20" s="1"/>
  <c r="AQ78" i="20" s="1"/>
  <c r="AU78" i="20" s="1"/>
  <c r="O79" i="20"/>
  <c r="P31" i="15"/>
  <c r="Q31" i="15" s="1"/>
  <c r="S31" i="15" s="1"/>
  <c r="U31" i="15" s="1"/>
  <c r="AQ31" i="15" s="1"/>
  <c r="AU31" i="15" s="1"/>
  <c r="O32" i="15"/>
  <c r="P110" i="7"/>
  <c r="Q110" i="7" s="1"/>
  <c r="S110" i="7" s="1"/>
  <c r="U110" i="7" s="1"/>
  <c r="AT110" i="7" s="1"/>
  <c r="AX110" i="7" s="1"/>
  <c r="O111" i="7"/>
  <c r="P126" i="28"/>
  <c r="Q126" i="28" s="1"/>
  <c r="S126" i="28" s="1"/>
  <c r="U126" i="28" s="1"/>
  <c r="AT126" i="28" s="1"/>
  <c r="P94" i="15"/>
  <c r="Q94" i="15" s="1"/>
  <c r="S94" i="15" s="1"/>
  <c r="U94" i="15" s="1"/>
  <c r="AJ94" i="15" s="1"/>
  <c r="AN94" i="15" s="1"/>
  <c r="O95" i="15"/>
  <c r="O126" i="26"/>
  <c r="O127" i="19"/>
  <c r="P46" i="27"/>
  <c r="Q46" i="27" s="1"/>
  <c r="S46" i="27" s="1"/>
  <c r="U46" i="27" s="1"/>
  <c r="AQ46" i="27" s="1"/>
  <c r="AU46" i="27" s="1"/>
  <c r="O47" i="27"/>
  <c r="O79" i="2"/>
  <c r="O141" i="5"/>
  <c r="O125" i="27"/>
  <c r="P45" i="26"/>
  <c r="Q45" i="26" s="1"/>
  <c r="S45" i="26" s="1"/>
  <c r="U45" i="26" s="1"/>
  <c r="AQ45" i="26" s="1"/>
  <c r="AU45" i="26" s="1"/>
  <c r="N46" i="26"/>
  <c r="N30" i="19"/>
  <c r="O48" i="2"/>
  <c r="O143" i="12"/>
  <c r="AX124" i="25"/>
  <c r="BA124" i="25"/>
  <c r="P31" i="28"/>
  <c r="Q31" i="28" s="1"/>
  <c r="S31" i="28" s="1"/>
  <c r="U31" i="28" s="1"/>
  <c r="AQ31" i="28" s="1"/>
  <c r="AU31" i="28" s="1"/>
  <c r="O32" i="28"/>
  <c r="P110" i="31"/>
  <c r="Q110" i="31" s="1"/>
  <c r="S110" i="31" s="1"/>
  <c r="U110" i="31" s="1"/>
  <c r="AT110" i="31" s="1"/>
  <c r="AX110" i="31" s="1"/>
  <c r="O111" i="31"/>
  <c r="P47" i="1"/>
  <c r="Q47" i="1" s="1"/>
  <c r="S47" i="1" s="1"/>
  <c r="U47" i="1" s="1"/>
  <c r="AQ47" i="1" s="1"/>
  <c r="AU47" i="1" s="1"/>
  <c r="O47" i="14"/>
  <c r="O79" i="13"/>
  <c r="N93" i="31"/>
  <c r="O47" i="11"/>
  <c r="O126" i="4"/>
  <c r="P125" i="34" l="1"/>
  <c r="Q125" i="34" s="1"/>
  <c r="S125" i="34" s="1"/>
  <c r="U125" i="34" s="1"/>
  <c r="AT125" i="34" s="1"/>
  <c r="O126" i="34"/>
  <c r="P95" i="34"/>
  <c r="Q95" i="34" s="1"/>
  <c r="S95" i="34" s="1"/>
  <c r="U95" i="34" s="1"/>
  <c r="AJ95" i="34" s="1"/>
  <c r="AN95" i="34" s="1"/>
  <c r="O96" i="34"/>
  <c r="P31" i="34"/>
  <c r="Q31" i="34" s="1"/>
  <c r="S31" i="34" s="1"/>
  <c r="U31" i="34" s="1"/>
  <c r="AQ31" i="34" s="1"/>
  <c r="AU31" i="34" s="1"/>
  <c r="O32" i="34"/>
  <c r="P109" i="34"/>
  <c r="Q109" i="34" s="1"/>
  <c r="S109" i="34" s="1"/>
  <c r="U109" i="34" s="1"/>
  <c r="AT109" i="34" s="1"/>
  <c r="AX109" i="34" s="1"/>
  <c r="O110" i="34"/>
  <c r="P48" i="34"/>
  <c r="Q48" i="34" s="1"/>
  <c r="S48" i="34" s="1"/>
  <c r="U48" i="34" s="1"/>
  <c r="AQ48" i="34" s="1"/>
  <c r="AU48" i="34" s="1"/>
  <c r="O49" i="34"/>
  <c r="P77" i="34"/>
  <c r="Q77" i="34" s="1"/>
  <c r="S77" i="34" s="1"/>
  <c r="U77" i="34" s="1"/>
  <c r="AQ77" i="34" s="1"/>
  <c r="AU77" i="34" s="1"/>
  <c r="P142" i="34"/>
  <c r="Q142" i="34" s="1"/>
  <c r="S142" i="34" s="1"/>
  <c r="U142" i="34" s="1"/>
  <c r="AT142" i="34" s="1"/>
  <c r="AX142" i="34" s="1"/>
  <c r="O63" i="34"/>
  <c r="P140" i="29"/>
  <c r="Q140" i="29" s="1"/>
  <c r="S140" i="29" s="1"/>
  <c r="U140" i="29" s="1"/>
  <c r="AT140" i="29" s="1"/>
  <c r="AX140" i="29" s="1"/>
  <c r="O141" i="29"/>
  <c r="P93" i="25"/>
  <c r="Q93" i="25" s="1"/>
  <c r="S93" i="25" s="1"/>
  <c r="U93" i="25" s="1"/>
  <c r="AJ93" i="25" s="1"/>
  <c r="AN93" i="25" s="1"/>
  <c r="P125" i="13"/>
  <c r="Q125" i="13" s="1"/>
  <c r="S125" i="13" s="1"/>
  <c r="U125" i="13" s="1"/>
  <c r="AT125" i="13" s="1"/>
  <c r="O126" i="13"/>
  <c r="P77" i="16"/>
  <c r="Q77" i="16" s="1"/>
  <c r="S77" i="16" s="1"/>
  <c r="U77" i="16" s="1"/>
  <c r="AQ77" i="16" s="1"/>
  <c r="AU77" i="16" s="1"/>
  <c r="O78" i="16"/>
  <c r="P62" i="14"/>
  <c r="Q62" i="14" s="1"/>
  <c r="S62" i="14" s="1"/>
  <c r="U62" i="14" s="1"/>
  <c r="AQ62" i="14" s="1"/>
  <c r="AU62" i="14" s="1"/>
  <c r="O63" i="14"/>
  <c r="P77" i="14"/>
  <c r="Q77" i="14" s="1"/>
  <c r="S77" i="14" s="1"/>
  <c r="U77" i="14" s="1"/>
  <c r="AQ77" i="14" s="1"/>
  <c r="AU77" i="14" s="1"/>
  <c r="O78" i="14"/>
  <c r="P46" i="31"/>
  <c r="Q46" i="31" s="1"/>
  <c r="S46" i="31" s="1"/>
  <c r="U46" i="31" s="1"/>
  <c r="AQ46" i="31" s="1"/>
  <c r="AU46" i="31" s="1"/>
  <c r="O47" i="31"/>
  <c r="P30" i="16"/>
  <c r="Q30" i="16" s="1"/>
  <c r="S30" i="16" s="1"/>
  <c r="U30" i="16" s="1"/>
  <c r="AQ30" i="16" s="1"/>
  <c r="AU30" i="16" s="1"/>
  <c r="O31" i="16"/>
  <c r="P109" i="15"/>
  <c r="Q109" i="15" s="1"/>
  <c r="S109" i="15" s="1"/>
  <c r="U109" i="15" s="1"/>
  <c r="AT109" i="15" s="1"/>
  <c r="AX109" i="15" s="1"/>
  <c r="P125" i="33"/>
  <c r="Q125" i="33" s="1"/>
  <c r="S125" i="33" s="1"/>
  <c r="U125" i="33" s="1"/>
  <c r="AT125" i="33" s="1"/>
  <c r="P127" i="21"/>
  <c r="Q127" i="21" s="1"/>
  <c r="S127" i="21" s="1"/>
  <c r="U127" i="21" s="1"/>
  <c r="AT127" i="21" s="1"/>
  <c r="P142" i="4"/>
  <c r="Q142" i="4" s="1"/>
  <c r="S142" i="4" s="1"/>
  <c r="U142" i="4" s="1"/>
  <c r="AT142" i="4" s="1"/>
  <c r="AX142" i="4" s="1"/>
  <c r="P126" i="23"/>
  <c r="Q126" i="23" s="1"/>
  <c r="S126" i="23" s="1"/>
  <c r="U126" i="23" s="1"/>
  <c r="AT126" i="23" s="1"/>
  <c r="P94" i="9"/>
  <c r="Q94" i="9" s="1"/>
  <c r="S94" i="9" s="1"/>
  <c r="U94" i="9" s="1"/>
  <c r="AJ94" i="9" s="1"/>
  <c r="AN94" i="9" s="1"/>
  <c r="O95" i="9"/>
  <c r="P79" i="1"/>
  <c r="Q79" i="1" s="1"/>
  <c r="S79" i="1" s="1"/>
  <c r="U79" i="1" s="1"/>
  <c r="AQ79" i="1" s="1"/>
  <c r="AU79" i="1" s="1"/>
  <c r="P34" i="8"/>
  <c r="Q34" i="8" s="1"/>
  <c r="S34" i="8" s="1"/>
  <c r="U34" i="8" s="1"/>
  <c r="AQ34" i="8" s="1"/>
  <c r="AU34" i="8" s="1"/>
  <c r="O35" i="8"/>
  <c r="P141" i="8"/>
  <c r="Q141" i="8" s="1"/>
  <c r="S141" i="8" s="1"/>
  <c r="U141" i="8" s="1"/>
  <c r="AT141" i="8" s="1"/>
  <c r="AX141" i="8" s="1"/>
  <c r="P31" i="29"/>
  <c r="Q31" i="29" s="1"/>
  <c r="S31" i="29" s="1"/>
  <c r="U31" i="29" s="1"/>
  <c r="AQ31" i="29" s="1"/>
  <c r="AU31" i="29" s="1"/>
  <c r="P95" i="26"/>
  <c r="Q95" i="26" s="1"/>
  <c r="S95" i="26" s="1"/>
  <c r="U95" i="26" s="1"/>
  <c r="AJ95" i="26" s="1"/>
  <c r="AN95" i="26" s="1"/>
  <c r="P127" i="22"/>
  <c r="Q127" i="22" s="1"/>
  <c r="S127" i="22" s="1"/>
  <c r="U127" i="22" s="1"/>
  <c r="AT127" i="22" s="1"/>
  <c r="P111" i="11"/>
  <c r="Q111" i="11" s="1"/>
  <c r="S111" i="11" s="1"/>
  <c r="U111" i="11" s="1"/>
  <c r="AT111" i="11" s="1"/>
  <c r="AX111" i="11" s="1"/>
  <c r="P142" i="19"/>
  <c r="Q142" i="19" s="1"/>
  <c r="S142" i="19" s="1"/>
  <c r="U142" i="19" s="1"/>
  <c r="AT142" i="19" s="1"/>
  <c r="AX142" i="19" s="1"/>
  <c r="O143" i="19"/>
  <c r="P110" i="5"/>
  <c r="Q110" i="5" s="1"/>
  <c r="S110" i="5" s="1"/>
  <c r="U110" i="5" s="1"/>
  <c r="AT110" i="5" s="1"/>
  <c r="AX110" i="5" s="1"/>
  <c r="P94" i="33"/>
  <c r="Q94" i="33" s="1"/>
  <c r="S94" i="33" s="1"/>
  <c r="U94" i="33" s="1"/>
  <c r="AJ94" i="33" s="1"/>
  <c r="AN94" i="33" s="1"/>
  <c r="O95" i="33"/>
  <c r="P64" i="33"/>
  <c r="Q64" i="33" s="1"/>
  <c r="S64" i="33" s="1"/>
  <c r="U64" i="33" s="1"/>
  <c r="AQ64" i="33" s="1"/>
  <c r="AU64" i="33" s="1"/>
  <c r="O65" i="33"/>
  <c r="P48" i="4"/>
  <c r="Q48" i="4" s="1"/>
  <c r="S48" i="4" s="1"/>
  <c r="U48" i="4" s="1"/>
  <c r="AQ48" i="4" s="1"/>
  <c r="AU48" i="4" s="1"/>
  <c r="O49" i="4"/>
  <c r="P31" i="7"/>
  <c r="Q31" i="7" s="1"/>
  <c r="S31" i="7" s="1"/>
  <c r="U31" i="7" s="1"/>
  <c r="AQ31" i="7" s="1"/>
  <c r="AU31" i="7" s="1"/>
  <c r="O32" i="7"/>
  <c r="P63" i="9"/>
  <c r="Q63" i="9" s="1"/>
  <c r="S63" i="9" s="1"/>
  <c r="U63" i="9" s="1"/>
  <c r="AQ63" i="9" s="1"/>
  <c r="AU63" i="9" s="1"/>
  <c r="O64" i="9"/>
  <c r="P94" i="1"/>
  <c r="Q94" i="1" s="1"/>
  <c r="S94" i="1" s="1"/>
  <c r="U94" i="1" s="1"/>
  <c r="AJ94" i="1" s="1"/>
  <c r="AN94" i="1" s="1"/>
  <c r="O95" i="1"/>
  <c r="P125" i="27"/>
  <c r="Q125" i="27" s="1"/>
  <c r="S125" i="27" s="1"/>
  <c r="U125" i="27" s="1"/>
  <c r="AT125" i="27" s="1"/>
  <c r="P79" i="20"/>
  <c r="Q79" i="20" s="1"/>
  <c r="S79" i="20" s="1"/>
  <c r="U79" i="20" s="1"/>
  <c r="AQ79" i="20" s="1"/>
  <c r="AU79" i="20" s="1"/>
  <c r="O80" i="20"/>
  <c r="P80" i="18"/>
  <c r="Q80" i="18" s="1"/>
  <c r="S80" i="18" s="1"/>
  <c r="U80" i="18" s="1"/>
  <c r="AQ80" i="18" s="1"/>
  <c r="AU80" i="18" s="1"/>
  <c r="P143" i="14"/>
  <c r="Q143" i="14" s="1"/>
  <c r="S143" i="14" s="1"/>
  <c r="U143" i="14" s="1"/>
  <c r="AT143" i="14" s="1"/>
  <c r="AX143" i="14" s="1"/>
  <c r="O144" i="14"/>
  <c r="P46" i="18"/>
  <c r="Q46" i="18" s="1"/>
  <c r="S46" i="18" s="1"/>
  <c r="U46" i="18" s="1"/>
  <c r="AQ46" i="18" s="1"/>
  <c r="AU46" i="18" s="1"/>
  <c r="O47" i="18"/>
  <c r="P47" i="21"/>
  <c r="Q47" i="21" s="1"/>
  <c r="S47" i="21" s="1"/>
  <c r="U47" i="21" s="1"/>
  <c r="AQ47" i="21" s="1"/>
  <c r="AU47" i="21" s="1"/>
  <c r="O48" i="21"/>
  <c r="BA126" i="22"/>
  <c r="AX126" i="22"/>
  <c r="O111" i="17"/>
  <c r="O81" i="11"/>
  <c r="O141" i="24"/>
  <c r="O63" i="2"/>
  <c r="P110" i="4"/>
  <c r="Q110" i="4" s="1"/>
  <c r="S110" i="4" s="1"/>
  <c r="U110" i="4" s="1"/>
  <c r="AT110" i="4" s="1"/>
  <c r="AX110" i="4" s="1"/>
  <c r="O111" i="4"/>
  <c r="P144" i="28"/>
  <c r="Q144" i="28" s="1"/>
  <c r="S144" i="28" s="1"/>
  <c r="U144" i="28" s="1"/>
  <c r="AT144" i="28" s="1"/>
  <c r="AX144" i="28" s="1"/>
  <c r="O125" i="6"/>
  <c r="P32" i="17"/>
  <c r="Q32" i="17" s="1"/>
  <c r="S32" i="17" s="1"/>
  <c r="U32" i="17" s="1"/>
  <c r="AQ32" i="17" s="1"/>
  <c r="AU32" i="17" s="1"/>
  <c r="O33" i="17"/>
  <c r="O94" i="2"/>
  <c r="P126" i="25"/>
  <c r="Q126" i="25" s="1"/>
  <c r="S126" i="25" s="1"/>
  <c r="U126" i="25" s="1"/>
  <c r="AT126" i="25" s="1"/>
  <c r="P65" i="26"/>
  <c r="Q65" i="26" s="1"/>
  <c r="S65" i="26" s="1"/>
  <c r="U65" i="26" s="1"/>
  <c r="AQ65" i="26" s="1"/>
  <c r="AU65" i="26" s="1"/>
  <c r="P46" i="16"/>
  <c r="Q46" i="16" s="1"/>
  <c r="S46" i="16" s="1"/>
  <c r="U46" i="16" s="1"/>
  <c r="AQ46" i="16" s="1"/>
  <c r="AU46" i="16" s="1"/>
  <c r="O47" i="16"/>
  <c r="P32" i="20"/>
  <c r="Q32" i="20" s="1"/>
  <c r="S32" i="20" s="1"/>
  <c r="U32" i="20" s="1"/>
  <c r="AQ32" i="20" s="1"/>
  <c r="AU32" i="20" s="1"/>
  <c r="P110" i="10"/>
  <c r="Q110" i="10" s="1"/>
  <c r="S110" i="10" s="1"/>
  <c r="U110" i="10" s="1"/>
  <c r="AT110" i="10" s="1"/>
  <c r="AX110" i="10" s="1"/>
  <c r="O111" i="10"/>
  <c r="P47" i="14"/>
  <c r="Q47" i="14" s="1"/>
  <c r="S47" i="14" s="1"/>
  <c r="U47" i="14" s="1"/>
  <c r="AQ47" i="14" s="1"/>
  <c r="AU47" i="14" s="1"/>
  <c r="O48" i="1"/>
  <c r="P141" i="5"/>
  <c r="Q141" i="5" s="1"/>
  <c r="S141" i="5" s="1"/>
  <c r="U141" i="5" s="1"/>
  <c r="AT141" i="5" s="1"/>
  <c r="AX141" i="5" s="1"/>
  <c r="O142" i="5"/>
  <c r="O142" i="2"/>
  <c r="P31" i="2"/>
  <c r="Q31" i="2" s="1"/>
  <c r="S31" i="2" s="1"/>
  <c r="U31" i="2" s="1"/>
  <c r="AQ31" i="2" s="1"/>
  <c r="AU31" i="2" s="1"/>
  <c r="O65" i="27"/>
  <c r="O79" i="15"/>
  <c r="O111" i="33"/>
  <c r="O96" i="13"/>
  <c r="O143" i="25"/>
  <c r="O47" i="22"/>
  <c r="P95" i="30"/>
  <c r="Q95" i="30" s="1"/>
  <c r="S95" i="30" s="1"/>
  <c r="U95" i="30" s="1"/>
  <c r="AJ95" i="30" s="1"/>
  <c r="AN95" i="30" s="1"/>
  <c r="O96" i="30"/>
  <c r="O31" i="14"/>
  <c r="O79" i="29"/>
  <c r="O112" i="27"/>
  <c r="P141" i="9"/>
  <c r="Q141" i="9" s="1"/>
  <c r="S141" i="9" s="1"/>
  <c r="U141" i="9" s="1"/>
  <c r="AT141" i="9" s="1"/>
  <c r="AX141" i="9" s="1"/>
  <c r="O33" i="23"/>
  <c r="P140" i="30"/>
  <c r="Q140" i="30" s="1"/>
  <c r="S140" i="30" s="1"/>
  <c r="U140" i="30" s="1"/>
  <c r="AT140" i="30" s="1"/>
  <c r="AX140" i="30" s="1"/>
  <c r="O63" i="28"/>
  <c r="BA124" i="6"/>
  <c r="AX124" i="6"/>
  <c r="O96" i="7"/>
  <c r="AX125" i="25"/>
  <c r="BA125" i="25"/>
  <c r="P65" i="13"/>
  <c r="Q65" i="13" s="1"/>
  <c r="S65" i="13" s="1"/>
  <c r="U65" i="13" s="1"/>
  <c r="AQ65" i="13" s="1"/>
  <c r="AU65" i="13" s="1"/>
  <c r="O66" i="13"/>
  <c r="P49" i="9"/>
  <c r="Q49" i="9" s="1"/>
  <c r="S49" i="9" s="1"/>
  <c r="U49" i="9" s="1"/>
  <c r="AQ49" i="9" s="1"/>
  <c r="AU49" i="9" s="1"/>
  <c r="P49" i="25"/>
  <c r="Q49" i="25" s="1"/>
  <c r="S49" i="25" s="1"/>
  <c r="U49" i="25" s="1"/>
  <c r="AQ49" i="25" s="1"/>
  <c r="AU49" i="25" s="1"/>
  <c r="O50" i="25"/>
  <c r="P96" i="17"/>
  <c r="Q96" i="17" s="1"/>
  <c r="S96" i="17" s="1"/>
  <c r="U96" i="17" s="1"/>
  <c r="AJ96" i="17" s="1"/>
  <c r="AN96" i="17" s="1"/>
  <c r="O111" i="6"/>
  <c r="O66" i="1"/>
  <c r="O112" i="14"/>
  <c r="P110" i="1"/>
  <c r="Q110" i="1" s="1"/>
  <c r="S110" i="1" s="1"/>
  <c r="U110" i="1" s="1"/>
  <c r="AT110" i="1" s="1"/>
  <c r="AX110" i="1" s="1"/>
  <c r="O111" i="1"/>
  <c r="P95" i="8"/>
  <c r="Q95" i="8" s="1"/>
  <c r="S95" i="8" s="1"/>
  <c r="U95" i="8" s="1"/>
  <c r="AJ95" i="8" s="1"/>
  <c r="AN95" i="8" s="1"/>
  <c r="P96" i="23"/>
  <c r="Q96" i="23" s="1"/>
  <c r="S96" i="23" s="1"/>
  <c r="U96" i="23" s="1"/>
  <c r="AJ96" i="23" s="1"/>
  <c r="AN96" i="23" s="1"/>
  <c r="O97" i="23"/>
  <c r="P110" i="13"/>
  <c r="Q110" i="13" s="1"/>
  <c r="S110" i="13" s="1"/>
  <c r="U110" i="13" s="1"/>
  <c r="AT110" i="13" s="1"/>
  <c r="AX110" i="13" s="1"/>
  <c r="P63" i="30"/>
  <c r="Q63" i="30" s="1"/>
  <c r="S63" i="30" s="1"/>
  <c r="U63" i="30" s="1"/>
  <c r="AQ63" i="30" s="1"/>
  <c r="AU63" i="30" s="1"/>
  <c r="O64" i="30"/>
  <c r="P64" i="23"/>
  <c r="Q64" i="23" s="1"/>
  <c r="S64" i="23" s="1"/>
  <c r="U64" i="23" s="1"/>
  <c r="AQ64" i="23" s="1"/>
  <c r="AU64" i="23" s="1"/>
  <c r="BA129" i="18"/>
  <c r="AX129" i="18"/>
  <c r="P141" i="11"/>
  <c r="Q141" i="11" s="1"/>
  <c r="S141" i="11" s="1"/>
  <c r="U141" i="11" s="1"/>
  <c r="AT141" i="11" s="1"/>
  <c r="AX141" i="11" s="1"/>
  <c r="O142" i="11"/>
  <c r="P112" i="9"/>
  <c r="Q112" i="9" s="1"/>
  <c r="S112" i="9" s="1"/>
  <c r="U112" i="9" s="1"/>
  <c r="AT112" i="9" s="1"/>
  <c r="AX112" i="9" s="1"/>
  <c r="O113" i="9"/>
  <c r="P48" i="13"/>
  <c r="Q48" i="13" s="1"/>
  <c r="S48" i="13" s="1"/>
  <c r="U48" i="13" s="1"/>
  <c r="AQ48" i="13" s="1"/>
  <c r="AU48" i="13" s="1"/>
  <c r="P79" i="12"/>
  <c r="Q79" i="12" s="1"/>
  <c r="S79" i="12" s="1"/>
  <c r="U79" i="12" s="1"/>
  <c r="AQ79" i="12" s="1"/>
  <c r="AU79" i="12" s="1"/>
  <c r="O80" i="12"/>
  <c r="P127" i="3"/>
  <c r="Q127" i="3" s="1"/>
  <c r="S127" i="3" s="1"/>
  <c r="U127" i="3" s="1"/>
  <c r="AT127" i="3" s="1"/>
  <c r="BA125" i="2"/>
  <c r="AX125" i="2"/>
  <c r="P48" i="28"/>
  <c r="Q48" i="28" s="1"/>
  <c r="S48" i="28" s="1"/>
  <c r="U48" i="28" s="1"/>
  <c r="AQ48" i="28" s="1"/>
  <c r="AU48" i="28" s="1"/>
  <c r="O49" i="6"/>
  <c r="O80" i="21"/>
  <c r="O94" i="12"/>
  <c r="P94" i="14"/>
  <c r="Q94" i="14" s="1"/>
  <c r="S94" i="14" s="1"/>
  <c r="U94" i="14" s="1"/>
  <c r="AJ94" i="14" s="1"/>
  <c r="AN94" i="14" s="1"/>
  <c r="P111" i="18"/>
  <c r="Q111" i="18" s="1"/>
  <c r="S111" i="18" s="1"/>
  <c r="U111" i="18" s="1"/>
  <c r="AT111" i="18" s="1"/>
  <c r="AX111" i="18" s="1"/>
  <c r="O112" i="18"/>
  <c r="P143" i="3"/>
  <c r="Q143" i="3" s="1"/>
  <c r="S143" i="3" s="1"/>
  <c r="U143" i="3" s="1"/>
  <c r="AT143" i="3" s="1"/>
  <c r="AX143" i="3" s="1"/>
  <c r="P95" i="21"/>
  <c r="Q95" i="21" s="1"/>
  <c r="S95" i="21" s="1"/>
  <c r="U95" i="21" s="1"/>
  <c r="AJ95" i="21" s="1"/>
  <c r="AN95" i="21" s="1"/>
  <c r="O96" i="21"/>
  <c r="P95" i="4"/>
  <c r="Q95" i="4" s="1"/>
  <c r="S95" i="4" s="1"/>
  <c r="U95" i="4" s="1"/>
  <c r="AJ95" i="4" s="1"/>
  <c r="AN95" i="4" s="1"/>
  <c r="P80" i="30"/>
  <c r="Q80" i="30" s="1"/>
  <c r="S80" i="30" s="1"/>
  <c r="U80" i="30" s="1"/>
  <c r="AQ80" i="30" s="1"/>
  <c r="AU80" i="30" s="1"/>
  <c r="O81" i="30"/>
  <c r="AX126" i="3"/>
  <c r="BA126" i="3"/>
  <c r="O47" i="7"/>
  <c r="P126" i="5"/>
  <c r="Q126" i="5" s="1"/>
  <c r="S126" i="5" s="1"/>
  <c r="U126" i="5" s="1"/>
  <c r="AT126" i="5" s="1"/>
  <c r="O127" i="5"/>
  <c r="BA127" i="24"/>
  <c r="AX127" i="24"/>
  <c r="P32" i="33"/>
  <c r="Q32" i="33" s="1"/>
  <c r="S32" i="33" s="1"/>
  <c r="U32" i="33" s="1"/>
  <c r="AQ32" i="33" s="1"/>
  <c r="AU32" i="33" s="1"/>
  <c r="P63" i="19"/>
  <c r="Q63" i="19" s="1"/>
  <c r="S63" i="19" s="1"/>
  <c r="U63" i="19" s="1"/>
  <c r="AQ63" i="19" s="1"/>
  <c r="AU63" i="19" s="1"/>
  <c r="O64" i="19"/>
  <c r="P126" i="31"/>
  <c r="Q126" i="31" s="1"/>
  <c r="S126" i="31" s="1"/>
  <c r="U126" i="31" s="1"/>
  <c r="AT126" i="31" s="1"/>
  <c r="P49" i="12"/>
  <c r="Q49" i="12" s="1"/>
  <c r="S49" i="12" s="1"/>
  <c r="U49" i="12" s="1"/>
  <c r="AQ49" i="12" s="1"/>
  <c r="AU49" i="12" s="1"/>
  <c r="O50" i="12"/>
  <c r="P79" i="27"/>
  <c r="Q79" i="27" s="1"/>
  <c r="S79" i="27" s="1"/>
  <c r="U79" i="27" s="1"/>
  <c r="AQ79" i="27" s="1"/>
  <c r="AU79" i="27" s="1"/>
  <c r="P78" i="24"/>
  <c r="Q78" i="24" s="1"/>
  <c r="S78" i="24" s="1"/>
  <c r="U78" i="24" s="1"/>
  <c r="AQ78" i="24" s="1"/>
  <c r="AU78" i="24" s="1"/>
  <c r="O79" i="24"/>
  <c r="P50" i="20"/>
  <c r="Q50" i="20" s="1"/>
  <c r="S50" i="20" s="1"/>
  <c r="U50" i="20" s="1"/>
  <c r="AQ50" i="20" s="1"/>
  <c r="AU50" i="20" s="1"/>
  <c r="O51" i="20"/>
  <c r="P129" i="16"/>
  <c r="Q129" i="16" s="1"/>
  <c r="S129" i="16" s="1"/>
  <c r="U129" i="16" s="1"/>
  <c r="AT129" i="16" s="1"/>
  <c r="O130" i="16"/>
  <c r="P50" i="19"/>
  <c r="Q50" i="19" s="1"/>
  <c r="S50" i="19" s="1"/>
  <c r="U50" i="19" s="1"/>
  <c r="AQ50" i="19" s="1"/>
  <c r="AU50" i="19" s="1"/>
  <c r="P126" i="20"/>
  <c r="Q126" i="20" s="1"/>
  <c r="S126" i="20" s="1"/>
  <c r="U126" i="20" s="1"/>
  <c r="AT126" i="20" s="1"/>
  <c r="O127" i="20"/>
  <c r="P33" i="27"/>
  <c r="Q33" i="27" s="1"/>
  <c r="S33" i="27" s="1"/>
  <c r="U33" i="27" s="1"/>
  <c r="AQ33" i="27" s="1"/>
  <c r="AU33" i="27" s="1"/>
  <c r="P111" i="28"/>
  <c r="Q111" i="28" s="1"/>
  <c r="S111" i="28" s="1"/>
  <c r="U111" i="28" s="1"/>
  <c r="AT111" i="28" s="1"/>
  <c r="AX111" i="28" s="1"/>
  <c r="O112" i="28"/>
  <c r="BA125" i="5"/>
  <c r="AX125" i="5"/>
  <c r="P64" i="29"/>
  <c r="Q64" i="29" s="1"/>
  <c r="S64" i="29" s="1"/>
  <c r="U64" i="29" s="1"/>
  <c r="AQ64" i="29" s="1"/>
  <c r="AU64" i="29" s="1"/>
  <c r="O65" i="29"/>
  <c r="P80" i="9"/>
  <c r="Q80" i="9" s="1"/>
  <c r="S80" i="9" s="1"/>
  <c r="U80" i="9" s="1"/>
  <c r="AQ80" i="9" s="1"/>
  <c r="AU80" i="9" s="1"/>
  <c r="O81" i="9"/>
  <c r="P47" i="27"/>
  <c r="Q47" i="27" s="1"/>
  <c r="S47" i="27" s="1"/>
  <c r="U47" i="27" s="1"/>
  <c r="AQ47" i="27" s="1"/>
  <c r="AU47" i="27" s="1"/>
  <c r="O48" i="27"/>
  <c r="P32" i="28"/>
  <c r="Q32" i="28" s="1"/>
  <c r="S32" i="28" s="1"/>
  <c r="U32" i="28" s="1"/>
  <c r="AQ32" i="28" s="1"/>
  <c r="AU32" i="28" s="1"/>
  <c r="P126" i="26"/>
  <c r="Q126" i="26" s="1"/>
  <c r="S126" i="26" s="1"/>
  <c r="U126" i="26" s="1"/>
  <c r="AT126" i="26" s="1"/>
  <c r="O127" i="26"/>
  <c r="P128" i="8"/>
  <c r="Q128" i="8" s="1"/>
  <c r="S128" i="8" s="1"/>
  <c r="U128" i="8" s="1"/>
  <c r="AT128" i="8" s="1"/>
  <c r="P32" i="21"/>
  <c r="Q32" i="21" s="1"/>
  <c r="S32" i="21" s="1"/>
  <c r="U32" i="21" s="1"/>
  <c r="AQ32" i="21" s="1"/>
  <c r="AU32" i="21" s="1"/>
  <c r="O32" i="22"/>
  <c r="O142" i="31"/>
  <c r="O32" i="26"/>
  <c r="O113" i="29"/>
  <c r="O95" i="5"/>
  <c r="O50" i="10"/>
  <c r="O66" i="12"/>
  <c r="O96" i="6"/>
  <c r="O126" i="10"/>
  <c r="P95" i="10"/>
  <c r="Q95" i="10" s="1"/>
  <c r="S95" i="10" s="1"/>
  <c r="U95" i="10" s="1"/>
  <c r="AJ95" i="10" s="1"/>
  <c r="AN95" i="10" s="1"/>
  <c r="AX128" i="16"/>
  <c r="BA128" i="16"/>
  <c r="P78" i="31"/>
  <c r="Q78" i="31" s="1"/>
  <c r="S78" i="31" s="1"/>
  <c r="U78" i="31" s="1"/>
  <c r="AQ78" i="31" s="1"/>
  <c r="AU78" i="31" s="1"/>
  <c r="O79" i="31"/>
  <c r="P31" i="6"/>
  <c r="Q31" i="6" s="1"/>
  <c r="S31" i="6" s="1"/>
  <c r="U31" i="6" s="1"/>
  <c r="AQ31" i="6" s="1"/>
  <c r="AU31" i="6" s="1"/>
  <c r="O32" i="6"/>
  <c r="O63" i="20"/>
  <c r="P110" i="2"/>
  <c r="Q110" i="2" s="1"/>
  <c r="S110" i="2" s="1"/>
  <c r="U110" i="2" s="1"/>
  <c r="AT110" i="2" s="1"/>
  <c r="AX110" i="2" s="1"/>
  <c r="O111" i="2"/>
  <c r="P130" i="18"/>
  <c r="Q130" i="18" s="1"/>
  <c r="S130" i="18" s="1"/>
  <c r="U130" i="18" s="1"/>
  <c r="AT130" i="18" s="1"/>
  <c r="P48" i="24"/>
  <c r="Q48" i="24" s="1"/>
  <c r="S48" i="24" s="1"/>
  <c r="U48" i="24" s="1"/>
  <c r="AQ48" i="24" s="1"/>
  <c r="AU48" i="24" s="1"/>
  <c r="O49" i="24"/>
  <c r="P31" i="25"/>
  <c r="Q31" i="25" s="1"/>
  <c r="S31" i="25" s="1"/>
  <c r="U31" i="25" s="1"/>
  <c r="AQ31" i="25" s="1"/>
  <c r="AU31" i="25" s="1"/>
  <c r="P33" i="18"/>
  <c r="Q33" i="18" s="1"/>
  <c r="S33" i="18" s="1"/>
  <c r="U33" i="18" s="1"/>
  <c r="AQ33" i="18" s="1"/>
  <c r="AU33" i="18" s="1"/>
  <c r="O34" i="18"/>
  <c r="P143" i="21"/>
  <c r="Q143" i="21" s="1"/>
  <c r="S143" i="21" s="1"/>
  <c r="U143" i="21" s="1"/>
  <c r="AT143" i="21" s="1"/>
  <c r="AX143" i="21" s="1"/>
  <c r="O144" i="21"/>
  <c r="P94" i="3"/>
  <c r="Q94" i="3" s="1"/>
  <c r="S94" i="3" s="1"/>
  <c r="U94" i="3" s="1"/>
  <c r="AJ94" i="3" s="1"/>
  <c r="AN94" i="3" s="1"/>
  <c r="O95" i="3"/>
  <c r="P93" i="29"/>
  <c r="Q93" i="29" s="1"/>
  <c r="S93" i="29" s="1"/>
  <c r="U93" i="29" s="1"/>
  <c r="AJ93" i="29" s="1"/>
  <c r="AN93" i="29" s="1"/>
  <c r="O94" i="29"/>
  <c r="P142" i="10"/>
  <c r="Q142" i="10" s="1"/>
  <c r="S142" i="10" s="1"/>
  <c r="U142" i="10" s="1"/>
  <c r="AT142" i="10" s="1"/>
  <c r="AX142" i="10" s="1"/>
  <c r="O143" i="10"/>
  <c r="AX125" i="10"/>
  <c r="BA125" i="10"/>
  <c r="P63" i="31"/>
  <c r="Q63" i="31" s="1"/>
  <c r="S63" i="31" s="1"/>
  <c r="U63" i="31" s="1"/>
  <c r="AQ63" i="31" s="1"/>
  <c r="AU63" i="31" s="1"/>
  <c r="O64" i="31"/>
  <c r="P47" i="33"/>
  <c r="Q47" i="33" s="1"/>
  <c r="S47" i="33" s="1"/>
  <c r="U47" i="33" s="1"/>
  <c r="AQ47" i="33" s="1"/>
  <c r="AU47" i="33" s="1"/>
  <c r="P79" i="2"/>
  <c r="Q79" i="2" s="1"/>
  <c r="S79" i="2" s="1"/>
  <c r="U79" i="2" s="1"/>
  <c r="AQ79" i="2" s="1"/>
  <c r="AU79" i="2" s="1"/>
  <c r="O80" i="2"/>
  <c r="P79" i="3"/>
  <c r="Q79" i="3" s="1"/>
  <c r="S79" i="3" s="1"/>
  <c r="U79" i="3" s="1"/>
  <c r="AQ79" i="3" s="1"/>
  <c r="AU79" i="3" s="1"/>
  <c r="P94" i="27"/>
  <c r="Q94" i="27" s="1"/>
  <c r="S94" i="27" s="1"/>
  <c r="U94" i="27" s="1"/>
  <c r="AJ94" i="27" s="1"/>
  <c r="AN94" i="27" s="1"/>
  <c r="O95" i="27"/>
  <c r="P95" i="15"/>
  <c r="Q95" i="15" s="1"/>
  <c r="S95" i="15" s="1"/>
  <c r="U95" i="15" s="1"/>
  <c r="AJ95" i="15" s="1"/>
  <c r="AN95" i="15" s="1"/>
  <c r="P94" i="11"/>
  <c r="Q94" i="11" s="1"/>
  <c r="S94" i="11" s="1"/>
  <c r="U94" i="11" s="1"/>
  <c r="AJ94" i="11" s="1"/>
  <c r="AN94" i="11" s="1"/>
  <c r="P127" i="12"/>
  <c r="Q127" i="12" s="1"/>
  <c r="S127" i="12" s="1"/>
  <c r="U127" i="12" s="1"/>
  <c r="AT127" i="12" s="1"/>
  <c r="P95" i="22"/>
  <c r="Q95" i="22" s="1"/>
  <c r="S95" i="22" s="1"/>
  <c r="U95" i="22" s="1"/>
  <c r="AJ95" i="22" s="1"/>
  <c r="AN95" i="22" s="1"/>
  <c r="O96" i="22"/>
  <c r="O94" i="28"/>
  <c r="P31" i="31"/>
  <c r="Q31" i="31" s="1"/>
  <c r="S31" i="31" s="1"/>
  <c r="U31" i="31" s="1"/>
  <c r="AQ31" i="31" s="1"/>
  <c r="AU31" i="31" s="1"/>
  <c r="O32" i="31"/>
  <c r="P46" i="29"/>
  <c r="Q46" i="29" s="1"/>
  <c r="S46" i="29" s="1"/>
  <c r="U46" i="29" s="1"/>
  <c r="AQ46" i="29" s="1"/>
  <c r="AU46" i="29" s="1"/>
  <c r="P78" i="19"/>
  <c r="Q78" i="19" s="1"/>
  <c r="S78" i="19" s="1"/>
  <c r="U78" i="19" s="1"/>
  <c r="AQ78" i="19" s="1"/>
  <c r="AU78" i="19" s="1"/>
  <c r="O79" i="19"/>
  <c r="P79" i="22"/>
  <c r="Q79" i="22" s="1"/>
  <c r="S79" i="22" s="1"/>
  <c r="U79" i="22" s="1"/>
  <c r="AQ79" i="22" s="1"/>
  <c r="AU79" i="22" s="1"/>
  <c r="O80" i="22"/>
  <c r="P93" i="24"/>
  <c r="Q93" i="24" s="1"/>
  <c r="S93" i="24" s="1"/>
  <c r="U93" i="24" s="1"/>
  <c r="AJ93" i="24" s="1"/>
  <c r="AN93" i="24" s="1"/>
  <c r="O94" i="24"/>
  <c r="O127" i="30"/>
  <c r="O111" i="8"/>
  <c r="P31" i="5"/>
  <c r="Q31" i="5" s="1"/>
  <c r="S31" i="5" s="1"/>
  <c r="U31" i="5" s="1"/>
  <c r="AQ31" i="5" s="1"/>
  <c r="AU31" i="5" s="1"/>
  <c r="O32" i="5"/>
  <c r="O64" i="18"/>
  <c r="O144" i="20"/>
  <c r="O63" i="24"/>
  <c r="P78" i="6"/>
  <c r="Q78" i="6" s="1"/>
  <c r="S78" i="6" s="1"/>
  <c r="U78" i="6" s="1"/>
  <c r="AQ78" i="6" s="1"/>
  <c r="AU78" i="6" s="1"/>
  <c r="O79" i="6"/>
  <c r="P127" i="19"/>
  <c r="Q127" i="19" s="1"/>
  <c r="S127" i="19" s="1"/>
  <c r="U127" i="19" s="1"/>
  <c r="AT127" i="19" s="1"/>
  <c r="P93" i="31"/>
  <c r="Q93" i="31" s="1"/>
  <c r="S93" i="31" s="1"/>
  <c r="U93" i="31" s="1"/>
  <c r="AJ93" i="31" s="1"/>
  <c r="AN93" i="31" s="1"/>
  <c r="O94" i="31"/>
  <c r="P30" i="1"/>
  <c r="Q30" i="1" s="1"/>
  <c r="S30" i="1" s="1"/>
  <c r="U30" i="1" s="1"/>
  <c r="AQ30" i="1" s="1"/>
  <c r="AU30" i="1" s="1"/>
  <c r="P143" i="12"/>
  <c r="Q143" i="12" s="1"/>
  <c r="S143" i="12" s="1"/>
  <c r="U143" i="12" s="1"/>
  <c r="AT143" i="12" s="1"/>
  <c r="AX143" i="12" s="1"/>
  <c r="O127" i="28"/>
  <c r="O142" i="18"/>
  <c r="P110" i="23"/>
  <c r="Q110" i="23" s="1"/>
  <c r="S110" i="23" s="1"/>
  <c r="U110" i="23" s="1"/>
  <c r="AT110" i="23" s="1"/>
  <c r="AX110" i="23" s="1"/>
  <c r="O111" i="23"/>
  <c r="O33" i="13"/>
  <c r="O64" i="6"/>
  <c r="O94" i="18"/>
  <c r="P95" i="16"/>
  <c r="Q95" i="16" s="1"/>
  <c r="S95" i="16" s="1"/>
  <c r="U95" i="16" s="1"/>
  <c r="AJ95" i="16" s="1"/>
  <c r="AN95" i="16" s="1"/>
  <c r="O63" i="11"/>
  <c r="P142" i="6"/>
  <c r="Q142" i="6" s="1"/>
  <c r="S142" i="6" s="1"/>
  <c r="U142" i="6" s="1"/>
  <c r="AT142" i="6" s="1"/>
  <c r="AX142" i="6" s="1"/>
  <c r="P126" i="11"/>
  <c r="Q126" i="11" s="1"/>
  <c r="S126" i="11" s="1"/>
  <c r="U126" i="11" s="1"/>
  <c r="AT126" i="11" s="1"/>
  <c r="P64" i="3"/>
  <c r="Q64" i="3" s="1"/>
  <c r="S64" i="3" s="1"/>
  <c r="U64" i="3" s="1"/>
  <c r="AQ64" i="3" s="1"/>
  <c r="AU64" i="3" s="1"/>
  <c r="AX126" i="30"/>
  <c r="BA126" i="30"/>
  <c r="P141" i="15"/>
  <c r="Q141" i="15" s="1"/>
  <c r="S141" i="15" s="1"/>
  <c r="U141" i="15" s="1"/>
  <c r="AT141" i="15" s="1"/>
  <c r="AX141" i="15" s="1"/>
  <c r="O142" i="15"/>
  <c r="P79" i="26"/>
  <c r="Q79" i="26" s="1"/>
  <c r="S79" i="26" s="1"/>
  <c r="U79" i="26" s="1"/>
  <c r="AQ79" i="26" s="1"/>
  <c r="AU79" i="26" s="1"/>
  <c r="P47" i="23"/>
  <c r="Q47" i="23" s="1"/>
  <c r="S47" i="23" s="1"/>
  <c r="U47" i="23" s="1"/>
  <c r="AQ47" i="23" s="1"/>
  <c r="AU47" i="23" s="1"/>
  <c r="O48" i="23"/>
  <c r="P126" i="2"/>
  <c r="Q126" i="2" s="1"/>
  <c r="S126" i="2" s="1"/>
  <c r="U126" i="2" s="1"/>
  <c r="AT126" i="2" s="1"/>
  <c r="P142" i="7"/>
  <c r="Q142" i="7" s="1"/>
  <c r="S142" i="7" s="1"/>
  <c r="U142" i="7" s="1"/>
  <c r="AT142" i="7" s="1"/>
  <c r="AX142" i="7" s="1"/>
  <c r="P127" i="29"/>
  <c r="Q127" i="29" s="1"/>
  <c r="S127" i="29" s="1"/>
  <c r="U127" i="29" s="1"/>
  <c r="AT127" i="29" s="1"/>
  <c r="P111" i="30"/>
  <c r="Q111" i="30" s="1"/>
  <c r="S111" i="30" s="1"/>
  <c r="U111" i="30" s="1"/>
  <c r="AT111" i="30" s="1"/>
  <c r="AX111" i="30" s="1"/>
  <c r="P48" i="17"/>
  <c r="Q48" i="17" s="1"/>
  <c r="S48" i="17" s="1"/>
  <c r="U48" i="17" s="1"/>
  <c r="AQ48" i="17" s="1"/>
  <c r="AU48" i="17" s="1"/>
  <c r="P79" i="4"/>
  <c r="Q79" i="4" s="1"/>
  <c r="S79" i="4" s="1"/>
  <c r="U79" i="4" s="1"/>
  <c r="AQ79" i="4" s="1"/>
  <c r="AU79" i="4" s="1"/>
  <c r="P48" i="8"/>
  <c r="Q48" i="8" s="1"/>
  <c r="S48" i="8" s="1"/>
  <c r="U48" i="8" s="1"/>
  <c r="AQ48" i="8" s="1"/>
  <c r="AU48" i="8" s="1"/>
  <c r="O49" i="8"/>
  <c r="P141" i="23"/>
  <c r="Q141" i="23" s="1"/>
  <c r="S141" i="23" s="1"/>
  <c r="U141" i="23" s="1"/>
  <c r="AT141" i="23" s="1"/>
  <c r="AX141" i="23" s="1"/>
  <c r="P144" i="22"/>
  <c r="Q144" i="22" s="1"/>
  <c r="S144" i="22" s="1"/>
  <c r="U144" i="22" s="1"/>
  <c r="AT144" i="22" s="1"/>
  <c r="AX144" i="22" s="1"/>
  <c r="O145" i="22"/>
  <c r="P78" i="28"/>
  <c r="Q78" i="28" s="1"/>
  <c r="S78" i="28" s="1"/>
  <c r="U78" i="28" s="1"/>
  <c r="AQ78" i="28" s="1"/>
  <c r="AU78" i="28" s="1"/>
  <c r="O79" i="28"/>
  <c r="P126" i="14"/>
  <c r="Q126" i="14" s="1"/>
  <c r="S126" i="14" s="1"/>
  <c r="U126" i="14" s="1"/>
  <c r="AT126" i="14" s="1"/>
  <c r="O127" i="14"/>
  <c r="P78" i="33"/>
  <c r="Q78" i="33" s="1"/>
  <c r="S78" i="33" s="1"/>
  <c r="U78" i="33" s="1"/>
  <c r="AQ78" i="33" s="1"/>
  <c r="AU78" i="33" s="1"/>
  <c r="O79" i="33"/>
  <c r="P144" i="16"/>
  <c r="Q144" i="16" s="1"/>
  <c r="S144" i="16" s="1"/>
  <c r="U144" i="16" s="1"/>
  <c r="AT144" i="16" s="1"/>
  <c r="AX144" i="16" s="1"/>
  <c r="O145" i="16"/>
  <c r="P141" i="27"/>
  <c r="Q141" i="27" s="1"/>
  <c r="S141" i="27" s="1"/>
  <c r="U141" i="27" s="1"/>
  <c r="AT141" i="27" s="1"/>
  <c r="AX141" i="27" s="1"/>
  <c r="P31" i="4"/>
  <c r="Q31" i="4" s="1"/>
  <c r="S31" i="4" s="1"/>
  <c r="U31" i="4" s="1"/>
  <c r="AQ31" i="4" s="1"/>
  <c r="AU31" i="4" s="1"/>
  <c r="O32" i="4"/>
  <c r="P78" i="5"/>
  <c r="Q78" i="5" s="1"/>
  <c r="S78" i="5" s="1"/>
  <c r="U78" i="5" s="1"/>
  <c r="AQ78" i="5" s="1"/>
  <c r="AU78" i="5" s="1"/>
  <c r="P32" i="15"/>
  <c r="Q32" i="15" s="1"/>
  <c r="S32" i="15" s="1"/>
  <c r="U32" i="15" s="1"/>
  <c r="AQ32" i="15" s="1"/>
  <c r="AU32" i="15" s="1"/>
  <c r="O33" i="15"/>
  <c r="P81" i="8"/>
  <c r="Q81" i="8" s="1"/>
  <c r="S81" i="8" s="1"/>
  <c r="U81" i="8" s="1"/>
  <c r="AQ81" i="8" s="1"/>
  <c r="AU81" i="8" s="1"/>
  <c r="P32" i="3"/>
  <c r="Q32" i="3" s="1"/>
  <c r="S32" i="3" s="1"/>
  <c r="U32" i="3" s="1"/>
  <c r="AQ32" i="3" s="1"/>
  <c r="AU32" i="3" s="1"/>
  <c r="O33" i="3"/>
  <c r="P111" i="31"/>
  <c r="Q111" i="31" s="1"/>
  <c r="S111" i="31" s="1"/>
  <c r="U111" i="31" s="1"/>
  <c r="AT111" i="31" s="1"/>
  <c r="AX111" i="31" s="1"/>
  <c r="O112" i="31"/>
  <c r="P112" i="24"/>
  <c r="Q112" i="24" s="1"/>
  <c r="S112" i="24" s="1"/>
  <c r="U112" i="24" s="1"/>
  <c r="AT112" i="24" s="1"/>
  <c r="AX112" i="24" s="1"/>
  <c r="O113" i="24"/>
  <c r="P111" i="7"/>
  <c r="Q111" i="7" s="1"/>
  <c r="S111" i="7" s="1"/>
  <c r="U111" i="7" s="1"/>
  <c r="AT111" i="7" s="1"/>
  <c r="AX111" i="7" s="1"/>
  <c r="AX126" i="29"/>
  <c r="BA126" i="29"/>
  <c r="P66" i="7"/>
  <c r="Q66" i="7" s="1"/>
  <c r="S66" i="7" s="1"/>
  <c r="U66" i="7" s="1"/>
  <c r="AQ66" i="7" s="1"/>
  <c r="AU66" i="7" s="1"/>
  <c r="P111" i="3"/>
  <c r="Q111" i="3" s="1"/>
  <c r="S111" i="3" s="1"/>
  <c r="U111" i="3" s="1"/>
  <c r="AT111" i="3" s="1"/>
  <c r="AX111" i="3" s="1"/>
  <c r="O112" i="3"/>
  <c r="P143" i="26"/>
  <c r="Q143" i="26" s="1"/>
  <c r="S143" i="26" s="1"/>
  <c r="U143" i="26" s="1"/>
  <c r="AT143" i="26" s="1"/>
  <c r="AX143" i="26" s="1"/>
  <c r="P78" i="7"/>
  <c r="Q78" i="7" s="1"/>
  <c r="S78" i="7" s="1"/>
  <c r="U78" i="7" s="1"/>
  <c r="AQ78" i="7" s="1"/>
  <c r="AU78" i="7" s="1"/>
  <c r="O79" i="7"/>
  <c r="P93" i="19"/>
  <c r="Q93" i="19" s="1"/>
  <c r="S93" i="19" s="1"/>
  <c r="U93" i="19" s="1"/>
  <c r="AJ93" i="19" s="1"/>
  <c r="AN93" i="19" s="1"/>
  <c r="O94" i="19"/>
  <c r="P30" i="24"/>
  <c r="Q30" i="24" s="1"/>
  <c r="S30" i="24" s="1"/>
  <c r="U30" i="24" s="1"/>
  <c r="AQ30" i="24" s="1"/>
  <c r="AU30" i="24" s="1"/>
  <c r="O31" i="24"/>
  <c r="P79" i="10"/>
  <c r="Q79" i="10" s="1"/>
  <c r="S79" i="10" s="1"/>
  <c r="U79" i="10" s="1"/>
  <c r="AQ79" i="10" s="1"/>
  <c r="AU79" i="10" s="1"/>
  <c r="P48" i="3"/>
  <c r="Q48" i="3" s="1"/>
  <c r="S48" i="3" s="1"/>
  <c r="U48" i="3" s="1"/>
  <c r="AQ48" i="3" s="1"/>
  <c r="AU48" i="3" s="1"/>
  <c r="O49" i="3"/>
  <c r="P95" i="20"/>
  <c r="Q95" i="20" s="1"/>
  <c r="S95" i="20" s="1"/>
  <c r="U95" i="20" s="1"/>
  <c r="AJ95" i="20" s="1"/>
  <c r="AN95" i="20" s="1"/>
  <c r="P126" i="9"/>
  <c r="Q126" i="9" s="1"/>
  <c r="S126" i="9" s="1"/>
  <c r="U126" i="9" s="1"/>
  <c r="AT126" i="9" s="1"/>
  <c r="O127" i="9"/>
  <c r="P50" i="15"/>
  <c r="Q50" i="15" s="1"/>
  <c r="S50" i="15" s="1"/>
  <c r="U50" i="15" s="1"/>
  <c r="AQ50" i="15" s="1"/>
  <c r="AU50" i="15" s="1"/>
  <c r="P31" i="9"/>
  <c r="Q31" i="9" s="1"/>
  <c r="S31" i="9" s="1"/>
  <c r="U31" i="9" s="1"/>
  <c r="AQ31" i="9" s="1"/>
  <c r="AU31" i="9" s="1"/>
  <c r="BA126" i="7"/>
  <c r="AX126" i="7"/>
  <c r="P63" i="10"/>
  <c r="Q63" i="10" s="1"/>
  <c r="S63" i="10" s="1"/>
  <c r="U63" i="10" s="1"/>
  <c r="AQ63" i="10" s="1"/>
  <c r="AU63" i="10" s="1"/>
  <c r="O64" i="10"/>
  <c r="P30" i="19"/>
  <c r="Q30" i="19" s="1"/>
  <c r="S30" i="19" s="1"/>
  <c r="U30" i="19" s="1"/>
  <c r="AQ30" i="19" s="1"/>
  <c r="AU30" i="19" s="1"/>
  <c r="P48" i="2"/>
  <c r="Q48" i="2" s="1"/>
  <c r="S48" i="2" s="1"/>
  <c r="U48" i="2" s="1"/>
  <c r="AQ48" i="2" s="1"/>
  <c r="AU48" i="2" s="1"/>
  <c r="O49" i="2"/>
  <c r="P126" i="4"/>
  <c r="Q126" i="4" s="1"/>
  <c r="S126" i="4" s="1"/>
  <c r="U126" i="4" s="1"/>
  <c r="AT126" i="4" s="1"/>
  <c r="P47" i="11"/>
  <c r="Q47" i="11" s="1"/>
  <c r="S47" i="11" s="1"/>
  <c r="U47" i="11" s="1"/>
  <c r="AQ47" i="11" s="1"/>
  <c r="AU47" i="11" s="1"/>
  <c r="O48" i="11"/>
  <c r="P64" i="25"/>
  <c r="Q64" i="25" s="1"/>
  <c r="S64" i="25" s="1"/>
  <c r="U64" i="25" s="1"/>
  <c r="AQ64" i="25" s="1"/>
  <c r="AU64" i="25" s="1"/>
  <c r="P110" i="16"/>
  <c r="Q110" i="16" s="1"/>
  <c r="S110" i="16" s="1"/>
  <c r="U110" i="16" s="1"/>
  <c r="AT110" i="16" s="1"/>
  <c r="AX110" i="16" s="1"/>
  <c r="P64" i="4"/>
  <c r="Q64" i="4" s="1"/>
  <c r="S64" i="4" s="1"/>
  <c r="U64" i="4" s="1"/>
  <c r="AQ64" i="4" s="1"/>
  <c r="AU64" i="4" s="1"/>
  <c r="P31" i="10"/>
  <c r="Q31" i="10" s="1"/>
  <c r="S31" i="10" s="1"/>
  <c r="U31" i="10" s="1"/>
  <c r="AQ31" i="10" s="1"/>
  <c r="AU31" i="10" s="1"/>
  <c r="O32" i="10"/>
  <c r="P32" i="11"/>
  <c r="Q32" i="11" s="1"/>
  <c r="S32" i="11" s="1"/>
  <c r="U32" i="11" s="1"/>
  <c r="AQ32" i="11" s="1"/>
  <c r="AU32" i="11" s="1"/>
  <c r="N62" i="21"/>
  <c r="O62" i="21" s="1"/>
  <c r="O111" i="21"/>
  <c r="O143" i="17"/>
  <c r="P127" i="1"/>
  <c r="Q127" i="1" s="1"/>
  <c r="S127" i="1" s="1"/>
  <c r="U127" i="1" s="1"/>
  <c r="AT127" i="1" s="1"/>
  <c r="O128" i="1"/>
  <c r="P47" i="5"/>
  <c r="Q47" i="5" s="1"/>
  <c r="S47" i="5" s="1"/>
  <c r="U47" i="5" s="1"/>
  <c r="AQ47" i="5" s="1"/>
  <c r="AU47" i="5" s="1"/>
  <c r="N109" i="19"/>
  <c r="O109" i="19" s="1"/>
  <c r="P143" i="33"/>
  <c r="Q143" i="33" s="1"/>
  <c r="S143" i="33" s="1"/>
  <c r="U143" i="33" s="1"/>
  <c r="AT143" i="33" s="1"/>
  <c r="AX143" i="33" s="1"/>
  <c r="P63" i="8"/>
  <c r="Q63" i="8" s="1"/>
  <c r="S63" i="8" s="1"/>
  <c r="U63" i="8" s="1"/>
  <c r="AQ63" i="8" s="1"/>
  <c r="AU63" i="8" s="1"/>
  <c r="P127" i="15"/>
  <c r="Q127" i="15" s="1"/>
  <c r="S127" i="15" s="1"/>
  <c r="U127" i="15" s="1"/>
  <c r="AT127" i="15" s="1"/>
  <c r="O128" i="15"/>
  <c r="O31" i="30"/>
  <c r="O110" i="12"/>
  <c r="P63" i="15"/>
  <c r="Q63" i="15" s="1"/>
  <c r="S63" i="15" s="1"/>
  <c r="U63" i="15" s="1"/>
  <c r="AQ63" i="15" s="1"/>
  <c r="AU63" i="15" s="1"/>
  <c r="O64" i="15"/>
  <c r="P79" i="13"/>
  <c r="Q79" i="13" s="1"/>
  <c r="S79" i="13" s="1"/>
  <c r="U79" i="13" s="1"/>
  <c r="AQ79" i="13" s="1"/>
  <c r="AU79" i="13" s="1"/>
  <c r="P32" i="12"/>
  <c r="Q32" i="12" s="1"/>
  <c r="S32" i="12" s="1"/>
  <c r="U32" i="12" s="1"/>
  <c r="AQ32" i="12" s="1"/>
  <c r="AU32" i="12" s="1"/>
  <c r="O33" i="12"/>
  <c r="P64" i="5"/>
  <c r="Q64" i="5" s="1"/>
  <c r="S64" i="5" s="1"/>
  <c r="U64" i="5" s="1"/>
  <c r="AQ64" i="5" s="1"/>
  <c r="AU64" i="5" s="1"/>
  <c r="AX126" i="28"/>
  <c r="BA126" i="28"/>
  <c r="O46" i="26"/>
  <c r="O142" i="1"/>
  <c r="O127" i="7"/>
  <c r="O48" i="30"/>
  <c r="O112" i="26"/>
  <c r="O128" i="24"/>
  <c r="O79" i="17"/>
  <c r="O114" i="22"/>
  <c r="O80" i="23"/>
  <c r="P62" i="17"/>
  <c r="Q62" i="17" s="1"/>
  <c r="S62" i="17" s="1"/>
  <c r="U62" i="17" s="1"/>
  <c r="AQ62" i="17" s="1"/>
  <c r="AU62" i="17" s="1"/>
  <c r="O63" i="17"/>
  <c r="P110" i="20"/>
  <c r="Q110" i="20" s="1"/>
  <c r="S110" i="20" s="1"/>
  <c r="U110" i="20" s="1"/>
  <c r="AT110" i="20" s="1"/>
  <c r="AX110" i="20" s="1"/>
  <c r="P141" i="13"/>
  <c r="Q141" i="13" s="1"/>
  <c r="S141" i="13" s="1"/>
  <c r="U141" i="13" s="1"/>
  <c r="AT141" i="13" s="1"/>
  <c r="AX141" i="13" s="1"/>
  <c r="O142" i="13"/>
  <c r="P64" i="16"/>
  <c r="Q64" i="16" s="1"/>
  <c r="S64" i="16" s="1"/>
  <c r="U64" i="16" s="1"/>
  <c r="AQ64" i="16" s="1"/>
  <c r="AU64" i="16" s="1"/>
  <c r="O65" i="16"/>
  <c r="P128" i="17"/>
  <c r="Q128" i="17" s="1"/>
  <c r="S128" i="17" s="1"/>
  <c r="U128" i="17" s="1"/>
  <c r="AT128" i="17" s="1"/>
  <c r="O129" i="17"/>
  <c r="O113" i="25"/>
  <c r="O64" i="22"/>
  <c r="P77" i="25"/>
  <c r="Q77" i="25" s="1"/>
  <c r="S77" i="25" s="1"/>
  <c r="U77" i="25" s="1"/>
  <c r="AQ77" i="25" s="1"/>
  <c r="AU77" i="25" s="1"/>
  <c r="O78" i="25"/>
  <c r="P63" i="34" l="1"/>
  <c r="Q63" i="34" s="1"/>
  <c r="S63" i="34" s="1"/>
  <c r="U63" i="34" s="1"/>
  <c r="AQ63" i="34" s="1"/>
  <c r="AU63" i="34" s="1"/>
  <c r="O64" i="34"/>
  <c r="O143" i="34"/>
  <c r="O78" i="34"/>
  <c r="P49" i="34"/>
  <c r="Q49" i="34" s="1"/>
  <c r="S49" i="34" s="1"/>
  <c r="U49" i="34" s="1"/>
  <c r="AQ49" i="34" s="1"/>
  <c r="AU49" i="34" s="1"/>
  <c r="O50" i="34"/>
  <c r="P110" i="34"/>
  <c r="Q110" i="34" s="1"/>
  <c r="S110" i="34" s="1"/>
  <c r="U110" i="34" s="1"/>
  <c r="AT110" i="34" s="1"/>
  <c r="AX110" i="34" s="1"/>
  <c r="O111" i="34"/>
  <c r="P32" i="34"/>
  <c r="Q32" i="34" s="1"/>
  <c r="S32" i="34" s="1"/>
  <c r="U32" i="34" s="1"/>
  <c r="AQ32" i="34" s="1"/>
  <c r="AU32" i="34" s="1"/>
  <c r="O33" i="34"/>
  <c r="P96" i="34"/>
  <c r="Q96" i="34" s="1"/>
  <c r="S96" i="34" s="1"/>
  <c r="U96" i="34" s="1"/>
  <c r="AJ96" i="34" s="1"/>
  <c r="AN96" i="34" s="1"/>
  <c r="O97" i="34"/>
  <c r="P126" i="34"/>
  <c r="Q126" i="34" s="1"/>
  <c r="S126" i="34" s="1"/>
  <c r="U126" i="34" s="1"/>
  <c r="AT126" i="34" s="1"/>
  <c r="BA125" i="34"/>
  <c r="AX125" i="34"/>
  <c r="P111" i="21"/>
  <c r="Q111" i="21" s="1"/>
  <c r="S111" i="21" s="1"/>
  <c r="U111" i="21" s="1"/>
  <c r="AT111" i="21" s="1"/>
  <c r="AX111" i="21" s="1"/>
  <c r="P31" i="16"/>
  <c r="Q31" i="16" s="1"/>
  <c r="S31" i="16" s="1"/>
  <c r="U31" i="16" s="1"/>
  <c r="AQ31" i="16" s="1"/>
  <c r="AU31" i="16" s="1"/>
  <c r="O32" i="16"/>
  <c r="P78" i="25"/>
  <c r="Q78" i="25" s="1"/>
  <c r="S78" i="25" s="1"/>
  <c r="U78" i="25" s="1"/>
  <c r="AQ78" i="25" s="1"/>
  <c r="AU78" i="25" s="1"/>
  <c r="O79" i="25"/>
  <c r="P79" i="17"/>
  <c r="Q79" i="17" s="1"/>
  <c r="S79" i="17" s="1"/>
  <c r="U79" i="17" s="1"/>
  <c r="AQ79" i="17" s="1"/>
  <c r="AU79" i="17" s="1"/>
  <c r="O80" i="17"/>
  <c r="P49" i="3"/>
  <c r="Q49" i="3" s="1"/>
  <c r="S49" i="3" s="1"/>
  <c r="U49" i="3" s="1"/>
  <c r="AQ49" i="3" s="1"/>
  <c r="AU49" i="3" s="1"/>
  <c r="P32" i="4"/>
  <c r="Q32" i="4" s="1"/>
  <c r="S32" i="4" s="1"/>
  <c r="U32" i="4" s="1"/>
  <c r="AQ32" i="4" s="1"/>
  <c r="AU32" i="4" s="1"/>
  <c r="O33" i="4"/>
  <c r="P49" i="8"/>
  <c r="Q49" i="8" s="1"/>
  <c r="S49" i="8" s="1"/>
  <c r="U49" i="8" s="1"/>
  <c r="AQ49" i="8" s="1"/>
  <c r="AU49" i="8" s="1"/>
  <c r="O50" i="8"/>
  <c r="P94" i="18"/>
  <c r="Q94" i="18" s="1"/>
  <c r="S94" i="18" s="1"/>
  <c r="U94" i="18" s="1"/>
  <c r="AJ94" i="18" s="1"/>
  <c r="AN94" i="18" s="1"/>
  <c r="O95" i="18"/>
  <c r="P32" i="31"/>
  <c r="Q32" i="31" s="1"/>
  <c r="S32" i="31" s="1"/>
  <c r="U32" i="31" s="1"/>
  <c r="AQ32" i="31" s="1"/>
  <c r="AU32" i="31" s="1"/>
  <c r="P127" i="26"/>
  <c r="Q127" i="26" s="1"/>
  <c r="S127" i="26" s="1"/>
  <c r="U127" i="26" s="1"/>
  <c r="AT127" i="26" s="1"/>
  <c r="O128" i="26"/>
  <c r="P127" i="20"/>
  <c r="Q127" i="20" s="1"/>
  <c r="S127" i="20" s="1"/>
  <c r="U127" i="20" s="1"/>
  <c r="AT127" i="20" s="1"/>
  <c r="P64" i="19"/>
  <c r="Q64" i="19" s="1"/>
  <c r="S64" i="19" s="1"/>
  <c r="U64" i="19" s="1"/>
  <c r="AQ64" i="19" s="1"/>
  <c r="AU64" i="19" s="1"/>
  <c r="O65" i="19"/>
  <c r="P80" i="12"/>
  <c r="Q80" i="12" s="1"/>
  <c r="S80" i="12" s="1"/>
  <c r="U80" i="12" s="1"/>
  <c r="AQ80" i="12" s="1"/>
  <c r="AU80" i="12" s="1"/>
  <c r="P97" i="23"/>
  <c r="Q97" i="23" s="1"/>
  <c r="S97" i="23" s="1"/>
  <c r="U97" i="23" s="1"/>
  <c r="AJ97" i="23" s="1"/>
  <c r="AN97" i="23" s="1"/>
  <c r="O98" i="23"/>
  <c r="P111" i="4"/>
  <c r="Q111" i="4" s="1"/>
  <c r="S111" i="4" s="1"/>
  <c r="U111" i="4" s="1"/>
  <c r="AT111" i="4" s="1"/>
  <c r="AX111" i="4" s="1"/>
  <c r="O112" i="4"/>
  <c r="P80" i="20"/>
  <c r="Q80" i="20" s="1"/>
  <c r="S80" i="20" s="1"/>
  <c r="U80" i="20" s="1"/>
  <c r="AQ80" i="20" s="1"/>
  <c r="AU80" i="20" s="1"/>
  <c r="O81" i="20"/>
  <c r="N36" i="8"/>
  <c r="P35" i="8"/>
  <c r="Q35" i="8" s="1"/>
  <c r="S35" i="8" s="1"/>
  <c r="U35" i="8" s="1"/>
  <c r="AQ35" i="8" s="1"/>
  <c r="AU35" i="8" s="1"/>
  <c r="O36" i="8"/>
  <c r="P62" i="21"/>
  <c r="Q62" i="21" s="1"/>
  <c r="S62" i="21" s="1"/>
  <c r="U62" i="21" s="1"/>
  <c r="AQ62" i="21" s="1"/>
  <c r="AU62" i="21" s="1"/>
  <c r="O63" i="21"/>
  <c r="P128" i="24"/>
  <c r="Q128" i="24" s="1"/>
  <c r="S128" i="24" s="1"/>
  <c r="U128" i="24" s="1"/>
  <c r="AT128" i="24" s="1"/>
  <c r="O129" i="24"/>
  <c r="P110" i="12"/>
  <c r="Q110" i="12" s="1"/>
  <c r="S110" i="12" s="1"/>
  <c r="U110" i="12" s="1"/>
  <c r="AT110" i="12" s="1"/>
  <c r="AX110" i="12" s="1"/>
  <c r="O111" i="12"/>
  <c r="O33" i="11"/>
  <c r="O31" i="19"/>
  <c r="O80" i="26"/>
  <c r="P64" i="6"/>
  <c r="Q64" i="6" s="1"/>
  <c r="S64" i="6" s="1"/>
  <c r="U64" i="6" s="1"/>
  <c r="AQ64" i="6" s="1"/>
  <c r="AU64" i="6" s="1"/>
  <c r="O65" i="6"/>
  <c r="P63" i="24"/>
  <c r="Q63" i="24" s="1"/>
  <c r="S63" i="24" s="1"/>
  <c r="U63" i="24" s="1"/>
  <c r="AQ63" i="24" s="1"/>
  <c r="AU63" i="24" s="1"/>
  <c r="O64" i="24"/>
  <c r="O48" i="33"/>
  <c r="O32" i="25"/>
  <c r="O96" i="10"/>
  <c r="AX126" i="26"/>
  <c r="BA126" i="26"/>
  <c r="AX126" i="20"/>
  <c r="BA126" i="20"/>
  <c r="O144" i="3"/>
  <c r="P47" i="22"/>
  <c r="Q47" i="22" s="1"/>
  <c r="S47" i="22" s="1"/>
  <c r="U47" i="22" s="1"/>
  <c r="AQ47" i="22" s="1"/>
  <c r="AU47" i="22" s="1"/>
  <c r="O33" i="20"/>
  <c r="O111" i="5"/>
  <c r="O80" i="1"/>
  <c r="P47" i="31"/>
  <c r="Q47" i="31" s="1"/>
  <c r="S47" i="31" s="1"/>
  <c r="U47" i="31" s="1"/>
  <c r="AQ47" i="31" s="1"/>
  <c r="AU47" i="31" s="1"/>
  <c r="N115" i="22"/>
  <c r="P114" i="22"/>
  <c r="Q114" i="22" s="1"/>
  <c r="S114" i="22" s="1"/>
  <c r="U114" i="22" s="1"/>
  <c r="AT114" i="22" s="1"/>
  <c r="AX114" i="22" s="1"/>
  <c r="AX128" i="8"/>
  <c r="BA128" i="8"/>
  <c r="P95" i="33"/>
  <c r="Q95" i="33" s="1"/>
  <c r="S95" i="33" s="1"/>
  <c r="U95" i="33" s="1"/>
  <c r="AJ95" i="33" s="1"/>
  <c r="AN95" i="33" s="1"/>
  <c r="P64" i="22"/>
  <c r="Q64" i="22" s="1"/>
  <c r="S64" i="22" s="1"/>
  <c r="U64" i="22" s="1"/>
  <c r="AQ64" i="22" s="1"/>
  <c r="AU64" i="22" s="1"/>
  <c r="O65" i="22"/>
  <c r="P112" i="26"/>
  <c r="Q112" i="26" s="1"/>
  <c r="S112" i="26" s="1"/>
  <c r="U112" i="26" s="1"/>
  <c r="AT112" i="26" s="1"/>
  <c r="AX112" i="26" s="1"/>
  <c r="P31" i="30"/>
  <c r="Q31" i="30" s="1"/>
  <c r="S31" i="30" s="1"/>
  <c r="U31" i="30" s="1"/>
  <c r="AQ31" i="30" s="1"/>
  <c r="AU31" i="30" s="1"/>
  <c r="O80" i="10"/>
  <c r="O112" i="7"/>
  <c r="O142" i="27"/>
  <c r="O80" i="4"/>
  <c r="P33" i="13"/>
  <c r="Q33" i="13" s="1"/>
  <c r="S33" i="13" s="1"/>
  <c r="U33" i="13" s="1"/>
  <c r="AQ33" i="13" s="1"/>
  <c r="AU33" i="13" s="1"/>
  <c r="P144" i="20"/>
  <c r="Q144" i="20" s="1"/>
  <c r="S144" i="20" s="1"/>
  <c r="U144" i="20" s="1"/>
  <c r="AT144" i="20" s="1"/>
  <c r="AX144" i="20" s="1"/>
  <c r="O145" i="20"/>
  <c r="P94" i="28"/>
  <c r="Q94" i="28" s="1"/>
  <c r="S94" i="28" s="1"/>
  <c r="U94" i="28" s="1"/>
  <c r="AJ94" i="28" s="1"/>
  <c r="AN94" i="28" s="1"/>
  <c r="O33" i="28"/>
  <c r="O51" i="19"/>
  <c r="O33" i="33"/>
  <c r="O49" i="13"/>
  <c r="O96" i="8"/>
  <c r="P143" i="25"/>
  <c r="Q143" i="25" s="1"/>
  <c r="S143" i="25" s="1"/>
  <c r="U143" i="25" s="1"/>
  <c r="AT143" i="25" s="1"/>
  <c r="AX143" i="25" s="1"/>
  <c r="O144" i="25"/>
  <c r="P63" i="2"/>
  <c r="Q63" i="2" s="1"/>
  <c r="S63" i="2" s="1"/>
  <c r="U63" i="2" s="1"/>
  <c r="AQ63" i="2" s="1"/>
  <c r="AU63" i="2" s="1"/>
  <c r="O126" i="27"/>
  <c r="P96" i="13"/>
  <c r="Q96" i="13" s="1"/>
  <c r="S96" i="13" s="1"/>
  <c r="U96" i="13" s="1"/>
  <c r="AJ96" i="13" s="1"/>
  <c r="AN96" i="13" s="1"/>
  <c r="P31" i="24"/>
  <c r="Q31" i="24" s="1"/>
  <c r="S31" i="24" s="1"/>
  <c r="U31" i="24" s="1"/>
  <c r="AQ31" i="24" s="1"/>
  <c r="AU31" i="24" s="1"/>
  <c r="O32" i="24"/>
  <c r="P113" i="24"/>
  <c r="Q113" i="24" s="1"/>
  <c r="S113" i="24" s="1"/>
  <c r="U113" i="24" s="1"/>
  <c r="AT113" i="24" s="1"/>
  <c r="AX113" i="24" s="1"/>
  <c r="N146" i="16"/>
  <c r="P145" i="16"/>
  <c r="Q145" i="16" s="1"/>
  <c r="S145" i="16" s="1"/>
  <c r="U145" i="16" s="1"/>
  <c r="AT145" i="16" s="1"/>
  <c r="AX145" i="16" s="1"/>
  <c r="O146" i="16"/>
  <c r="P32" i="5"/>
  <c r="Q32" i="5" s="1"/>
  <c r="S32" i="5" s="1"/>
  <c r="U32" i="5" s="1"/>
  <c r="AQ32" i="5" s="1"/>
  <c r="AU32" i="5" s="1"/>
  <c r="O33" i="5"/>
  <c r="P96" i="6"/>
  <c r="Q96" i="6" s="1"/>
  <c r="S96" i="6" s="1"/>
  <c r="U96" i="6" s="1"/>
  <c r="AJ96" i="6" s="1"/>
  <c r="AN96" i="6" s="1"/>
  <c r="O97" i="6"/>
  <c r="P48" i="27"/>
  <c r="Q48" i="27" s="1"/>
  <c r="S48" i="27" s="1"/>
  <c r="U48" i="27" s="1"/>
  <c r="AQ48" i="27" s="1"/>
  <c r="AU48" i="27" s="1"/>
  <c r="N131" i="16"/>
  <c r="P130" i="16"/>
  <c r="Q130" i="16" s="1"/>
  <c r="S130" i="16" s="1"/>
  <c r="U130" i="16" s="1"/>
  <c r="AT130" i="16" s="1"/>
  <c r="P113" i="9"/>
  <c r="Q113" i="9" s="1"/>
  <c r="S113" i="9" s="1"/>
  <c r="U113" i="9" s="1"/>
  <c r="AT113" i="9" s="1"/>
  <c r="AX113" i="9" s="1"/>
  <c r="P111" i="1"/>
  <c r="Q111" i="1" s="1"/>
  <c r="S111" i="1" s="1"/>
  <c r="U111" i="1" s="1"/>
  <c r="AT111" i="1" s="1"/>
  <c r="AX111" i="1" s="1"/>
  <c r="P111" i="33"/>
  <c r="Q111" i="33" s="1"/>
  <c r="S111" i="33" s="1"/>
  <c r="U111" i="33" s="1"/>
  <c r="AT111" i="33" s="1"/>
  <c r="AX111" i="33" s="1"/>
  <c r="O112" i="33"/>
  <c r="P81" i="11"/>
  <c r="Q81" i="11" s="1"/>
  <c r="S81" i="11" s="1"/>
  <c r="U81" i="11" s="1"/>
  <c r="AQ81" i="11" s="1"/>
  <c r="AU81" i="11" s="1"/>
  <c r="P95" i="1"/>
  <c r="Q95" i="1" s="1"/>
  <c r="S95" i="1" s="1"/>
  <c r="U95" i="1" s="1"/>
  <c r="AJ95" i="1" s="1"/>
  <c r="AN95" i="1" s="1"/>
  <c r="O96" i="1"/>
  <c r="AX126" i="31"/>
  <c r="BA126" i="31"/>
  <c r="P113" i="25"/>
  <c r="Q113" i="25" s="1"/>
  <c r="S113" i="25" s="1"/>
  <c r="U113" i="25" s="1"/>
  <c r="AT113" i="25" s="1"/>
  <c r="AX113" i="25" s="1"/>
  <c r="O114" i="25"/>
  <c r="P141" i="24"/>
  <c r="Q141" i="24" s="1"/>
  <c r="S141" i="24" s="1"/>
  <c r="U141" i="24" s="1"/>
  <c r="AT141" i="24" s="1"/>
  <c r="AX141" i="24" s="1"/>
  <c r="BA128" i="17"/>
  <c r="AX128" i="17"/>
  <c r="P142" i="1"/>
  <c r="Q142" i="1" s="1"/>
  <c r="S142" i="1" s="1"/>
  <c r="U142" i="1" s="1"/>
  <c r="AT142" i="1" s="1"/>
  <c r="AX142" i="1" s="1"/>
  <c r="O64" i="8"/>
  <c r="O65" i="4"/>
  <c r="O49" i="17"/>
  <c r="P142" i="18"/>
  <c r="Q142" i="18" s="1"/>
  <c r="S142" i="18" s="1"/>
  <c r="U142" i="18" s="1"/>
  <c r="AT142" i="18" s="1"/>
  <c r="AX142" i="18" s="1"/>
  <c r="O143" i="18"/>
  <c r="O128" i="12"/>
  <c r="P66" i="12"/>
  <c r="Q66" i="12" s="1"/>
  <c r="S66" i="12" s="1"/>
  <c r="U66" i="12" s="1"/>
  <c r="AQ66" i="12" s="1"/>
  <c r="AU66" i="12" s="1"/>
  <c r="BA129" i="16"/>
  <c r="AX129" i="16"/>
  <c r="O95" i="14"/>
  <c r="P79" i="15"/>
  <c r="Q79" i="15" s="1"/>
  <c r="S79" i="15" s="1"/>
  <c r="U79" i="15" s="1"/>
  <c r="AQ79" i="15" s="1"/>
  <c r="AU79" i="15" s="1"/>
  <c r="O66" i="26"/>
  <c r="P111" i="17"/>
  <c r="Q111" i="17" s="1"/>
  <c r="S111" i="17" s="1"/>
  <c r="U111" i="17" s="1"/>
  <c r="AT111" i="17" s="1"/>
  <c r="AX111" i="17" s="1"/>
  <c r="O112" i="17"/>
  <c r="O112" i="11"/>
  <c r="O127" i="23"/>
  <c r="P63" i="14"/>
  <c r="Q63" i="14" s="1"/>
  <c r="S63" i="14" s="1"/>
  <c r="U63" i="14" s="1"/>
  <c r="AQ63" i="14" s="1"/>
  <c r="AU63" i="14" s="1"/>
  <c r="O64" i="14"/>
  <c r="P64" i="15"/>
  <c r="Q64" i="15" s="1"/>
  <c r="S64" i="15" s="1"/>
  <c r="U64" i="15" s="1"/>
  <c r="AQ64" i="15" s="1"/>
  <c r="AU64" i="15" s="1"/>
  <c r="O65" i="15"/>
  <c r="P79" i="6"/>
  <c r="Q79" i="6" s="1"/>
  <c r="S79" i="6" s="1"/>
  <c r="U79" i="6" s="1"/>
  <c r="AQ79" i="6" s="1"/>
  <c r="AU79" i="6" s="1"/>
  <c r="P94" i="19"/>
  <c r="Q94" i="19" s="1"/>
  <c r="S94" i="19" s="1"/>
  <c r="U94" i="19" s="1"/>
  <c r="AJ94" i="19" s="1"/>
  <c r="AN94" i="19" s="1"/>
  <c r="P112" i="31"/>
  <c r="Q112" i="31" s="1"/>
  <c r="S112" i="31" s="1"/>
  <c r="U112" i="31" s="1"/>
  <c r="AT112" i="31" s="1"/>
  <c r="AX112" i="31" s="1"/>
  <c r="O113" i="31"/>
  <c r="P79" i="33"/>
  <c r="Q79" i="33" s="1"/>
  <c r="S79" i="33" s="1"/>
  <c r="U79" i="33" s="1"/>
  <c r="AQ79" i="33" s="1"/>
  <c r="AU79" i="33" s="1"/>
  <c r="O80" i="33"/>
  <c r="P127" i="28"/>
  <c r="Q127" i="28" s="1"/>
  <c r="S127" i="28" s="1"/>
  <c r="U127" i="28" s="1"/>
  <c r="AT127" i="28" s="1"/>
  <c r="O128" i="28"/>
  <c r="P111" i="8"/>
  <c r="Q111" i="8" s="1"/>
  <c r="S111" i="8" s="1"/>
  <c r="U111" i="8" s="1"/>
  <c r="AT111" i="8" s="1"/>
  <c r="AX111" i="8" s="1"/>
  <c r="O112" i="8"/>
  <c r="BA127" i="12"/>
  <c r="AX127" i="12"/>
  <c r="AX130" i="18"/>
  <c r="BA130" i="18"/>
  <c r="O51" i="10"/>
  <c r="P50" i="10"/>
  <c r="Q50" i="10" s="1"/>
  <c r="S50" i="10" s="1"/>
  <c r="U50" i="10" s="1"/>
  <c r="AQ50" i="10" s="1"/>
  <c r="AU50" i="10" s="1"/>
  <c r="P81" i="9"/>
  <c r="Q81" i="9" s="1"/>
  <c r="S81" i="9" s="1"/>
  <c r="U81" i="9" s="1"/>
  <c r="AQ81" i="9" s="1"/>
  <c r="AU81" i="9" s="1"/>
  <c r="P51" i="20"/>
  <c r="Q51" i="20" s="1"/>
  <c r="S51" i="20" s="1"/>
  <c r="U51" i="20" s="1"/>
  <c r="AQ51" i="20" s="1"/>
  <c r="AU51" i="20" s="1"/>
  <c r="P127" i="5"/>
  <c r="Q127" i="5" s="1"/>
  <c r="S127" i="5" s="1"/>
  <c r="U127" i="5" s="1"/>
  <c r="AT127" i="5" s="1"/>
  <c r="P142" i="11"/>
  <c r="Q142" i="11" s="1"/>
  <c r="S142" i="11" s="1"/>
  <c r="U142" i="11" s="1"/>
  <c r="AT142" i="11" s="1"/>
  <c r="AX142" i="11" s="1"/>
  <c r="O143" i="11"/>
  <c r="P112" i="14"/>
  <c r="Q112" i="14" s="1"/>
  <c r="S112" i="14" s="1"/>
  <c r="U112" i="14" s="1"/>
  <c r="AT112" i="14" s="1"/>
  <c r="AX112" i="14" s="1"/>
  <c r="P63" i="28"/>
  <c r="Q63" i="28" s="1"/>
  <c r="S63" i="28" s="1"/>
  <c r="U63" i="28" s="1"/>
  <c r="AQ63" i="28" s="1"/>
  <c r="AU63" i="28" s="1"/>
  <c r="O64" i="28"/>
  <c r="P65" i="27"/>
  <c r="Q65" i="27" s="1"/>
  <c r="S65" i="27" s="1"/>
  <c r="U65" i="27" s="1"/>
  <c r="AQ65" i="27" s="1"/>
  <c r="AU65" i="27" s="1"/>
  <c r="O66" i="27"/>
  <c r="P64" i="9"/>
  <c r="Q64" i="9" s="1"/>
  <c r="S64" i="9" s="1"/>
  <c r="U64" i="9" s="1"/>
  <c r="AQ64" i="9" s="1"/>
  <c r="AU64" i="9" s="1"/>
  <c r="O65" i="9"/>
  <c r="BA126" i="23"/>
  <c r="AX126" i="23"/>
  <c r="P34" i="18"/>
  <c r="Q34" i="18" s="1"/>
  <c r="S34" i="18" s="1"/>
  <c r="U34" i="18" s="1"/>
  <c r="AQ34" i="18" s="1"/>
  <c r="AU34" i="18" s="1"/>
  <c r="P49" i="24"/>
  <c r="Q49" i="24" s="1"/>
  <c r="S49" i="24" s="1"/>
  <c r="U49" i="24" s="1"/>
  <c r="AQ49" i="24" s="1"/>
  <c r="AU49" i="24" s="1"/>
  <c r="P143" i="19"/>
  <c r="Q143" i="19" s="1"/>
  <c r="S143" i="19" s="1"/>
  <c r="U143" i="19" s="1"/>
  <c r="AT143" i="19" s="1"/>
  <c r="AX143" i="19" s="1"/>
  <c r="O144" i="19"/>
  <c r="P46" i="26"/>
  <c r="Q46" i="26" s="1"/>
  <c r="S46" i="26" s="1"/>
  <c r="U46" i="26" s="1"/>
  <c r="AQ46" i="26" s="1"/>
  <c r="AU46" i="26" s="1"/>
  <c r="O144" i="33"/>
  <c r="O111" i="16"/>
  <c r="O32" i="9"/>
  <c r="O112" i="30"/>
  <c r="O65" i="3"/>
  <c r="O144" i="12"/>
  <c r="P127" i="30"/>
  <c r="Q127" i="30" s="1"/>
  <c r="S127" i="30" s="1"/>
  <c r="U127" i="30" s="1"/>
  <c r="AT127" i="30" s="1"/>
  <c r="O95" i="11"/>
  <c r="P143" i="10"/>
  <c r="Q143" i="10" s="1"/>
  <c r="S143" i="10" s="1"/>
  <c r="U143" i="10" s="1"/>
  <c r="AT143" i="10" s="1"/>
  <c r="AX143" i="10" s="1"/>
  <c r="O144" i="10"/>
  <c r="N131" i="18"/>
  <c r="O131" i="18" s="1"/>
  <c r="P95" i="5"/>
  <c r="Q95" i="5" s="1"/>
  <c r="S95" i="5" s="1"/>
  <c r="U95" i="5" s="1"/>
  <c r="AJ95" i="5" s="1"/>
  <c r="AN95" i="5" s="1"/>
  <c r="AX126" i="5"/>
  <c r="BA126" i="5"/>
  <c r="P94" i="12"/>
  <c r="Q94" i="12" s="1"/>
  <c r="S94" i="12" s="1"/>
  <c r="U94" i="12" s="1"/>
  <c r="AJ94" i="12" s="1"/>
  <c r="AN94" i="12" s="1"/>
  <c r="P66" i="1"/>
  <c r="Q66" i="1" s="1"/>
  <c r="S66" i="1" s="1"/>
  <c r="U66" i="1" s="1"/>
  <c r="AQ66" i="1" s="1"/>
  <c r="AU66" i="1" s="1"/>
  <c r="O67" i="1"/>
  <c r="O141" i="30"/>
  <c r="O32" i="2"/>
  <c r="O127" i="25"/>
  <c r="O128" i="22"/>
  <c r="O143" i="4"/>
  <c r="P78" i="16"/>
  <c r="Q78" i="16" s="1"/>
  <c r="S78" i="16" s="1"/>
  <c r="U78" i="16" s="1"/>
  <c r="AQ78" i="16" s="1"/>
  <c r="AU78" i="16" s="1"/>
  <c r="O79" i="16"/>
  <c r="BA127" i="3"/>
  <c r="AX127" i="3"/>
  <c r="P48" i="30"/>
  <c r="Q48" i="30" s="1"/>
  <c r="S48" i="30" s="1"/>
  <c r="U48" i="30" s="1"/>
  <c r="AQ48" i="30" s="1"/>
  <c r="AU48" i="30" s="1"/>
  <c r="O49" i="30"/>
  <c r="BA125" i="27"/>
  <c r="AX125" i="27"/>
  <c r="P79" i="7"/>
  <c r="Q79" i="7" s="1"/>
  <c r="S79" i="7" s="1"/>
  <c r="U79" i="7" s="1"/>
  <c r="AQ79" i="7" s="1"/>
  <c r="AU79" i="7" s="1"/>
  <c r="O80" i="7"/>
  <c r="P33" i="3"/>
  <c r="Q33" i="3" s="1"/>
  <c r="S33" i="3" s="1"/>
  <c r="U33" i="3" s="1"/>
  <c r="AQ33" i="3" s="1"/>
  <c r="AU33" i="3" s="1"/>
  <c r="P127" i="14"/>
  <c r="Q127" i="14" s="1"/>
  <c r="S127" i="14" s="1"/>
  <c r="U127" i="14" s="1"/>
  <c r="AT127" i="14" s="1"/>
  <c r="P94" i="24"/>
  <c r="Q94" i="24" s="1"/>
  <c r="S94" i="24" s="1"/>
  <c r="U94" i="24" s="1"/>
  <c r="AJ94" i="24" s="1"/>
  <c r="AN94" i="24" s="1"/>
  <c r="O95" i="24"/>
  <c r="P111" i="2"/>
  <c r="Q111" i="2" s="1"/>
  <c r="S111" i="2" s="1"/>
  <c r="U111" i="2" s="1"/>
  <c r="AT111" i="2" s="1"/>
  <c r="AX111" i="2" s="1"/>
  <c r="O112" i="2"/>
  <c r="P113" i="29"/>
  <c r="Q113" i="29" s="1"/>
  <c r="S113" i="29" s="1"/>
  <c r="U113" i="29" s="1"/>
  <c r="AT113" i="29" s="1"/>
  <c r="AX113" i="29" s="1"/>
  <c r="O114" i="29"/>
  <c r="P65" i="29"/>
  <c r="Q65" i="29" s="1"/>
  <c r="S65" i="29" s="1"/>
  <c r="U65" i="29" s="1"/>
  <c r="AQ65" i="29" s="1"/>
  <c r="AU65" i="29" s="1"/>
  <c r="O66" i="29"/>
  <c r="P79" i="24"/>
  <c r="Q79" i="24" s="1"/>
  <c r="S79" i="24" s="1"/>
  <c r="U79" i="24" s="1"/>
  <c r="AQ79" i="24" s="1"/>
  <c r="AU79" i="24" s="1"/>
  <c r="O80" i="24"/>
  <c r="P47" i="7"/>
  <c r="Q47" i="7" s="1"/>
  <c r="S47" i="7" s="1"/>
  <c r="U47" i="7" s="1"/>
  <c r="AQ47" i="7" s="1"/>
  <c r="AU47" i="7" s="1"/>
  <c r="P80" i="21"/>
  <c r="Q80" i="21" s="1"/>
  <c r="S80" i="21" s="1"/>
  <c r="U80" i="21" s="1"/>
  <c r="AQ80" i="21" s="1"/>
  <c r="AU80" i="21" s="1"/>
  <c r="P111" i="6"/>
  <c r="Q111" i="6" s="1"/>
  <c r="S111" i="6" s="1"/>
  <c r="U111" i="6" s="1"/>
  <c r="AT111" i="6" s="1"/>
  <c r="AX111" i="6" s="1"/>
  <c r="BA126" i="25"/>
  <c r="AX126" i="25"/>
  <c r="P48" i="21"/>
  <c r="Q48" i="21" s="1"/>
  <c r="S48" i="21" s="1"/>
  <c r="U48" i="21" s="1"/>
  <c r="AQ48" i="21" s="1"/>
  <c r="AU48" i="21" s="1"/>
  <c r="O49" i="21"/>
  <c r="P32" i="7"/>
  <c r="Q32" i="7" s="1"/>
  <c r="S32" i="7" s="1"/>
  <c r="U32" i="7" s="1"/>
  <c r="AQ32" i="7" s="1"/>
  <c r="AU32" i="7" s="1"/>
  <c r="O33" i="7"/>
  <c r="AX127" i="22"/>
  <c r="BA127" i="22"/>
  <c r="P49" i="2"/>
  <c r="Q49" i="2" s="1"/>
  <c r="S49" i="2" s="1"/>
  <c r="U49" i="2" s="1"/>
  <c r="AQ49" i="2" s="1"/>
  <c r="AU49" i="2" s="1"/>
  <c r="O50" i="2"/>
  <c r="P80" i="2"/>
  <c r="Q80" i="2" s="1"/>
  <c r="S80" i="2" s="1"/>
  <c r="U80" i="2" s="1"/>
  <c r="AQ80" i="2" s="1"/>
  <c r="AU80" i="2" s="1"/>
  <c r="P47" i="16"/>
  <c r="Q47" i="16" s="1"/>
  <c r="S47" i="16" s="1"/>
  <c r="U47" i="16" s="1"/>
  <c r="AQ47" i="16" s="1"/>
  <c r="AU47" i="16" s="1"/>
  <c r="P127" i="7"/>
  <c r="Q127" i="7" s="1"/>
  <c r="S127" i="7" s="1"/>
  <c r="U127" i="7" s="1"/>
  <c r="AT127" i="7" s="1"/>
  <c r="O65" i="5"/>
  <c r="P109" i="19"/>
  <c r="Q109" i="19" s="1"/>
  <c r="S109" i="19" s="1"/>
  <c r="U109" i="19" s="1"/>
  <c r="AT109" i="19" s="1"/>
  <c r="AX109" i="19" s="1"/>
  <c r="O110" i="19"/>
  <c r="O65" i="25"/>
  <c r="O51" i="15"/>
  <c r="AX126" i="14"/>
  <c r="BA126" i="14"/>
  <c r="O128" i="29"/>
  <c r="O127" i="11"/>
  <c r="O31" i="1"/>
  <c r="O96" i="15"/>
  <c r="P94" i="29"/>
  <c r="Q94" i="29" s="1"/>
  <c r="S94" i="29" s="1"/>
  <c r="U94" i="29" s="1"/>
  <c r="AJ94" i="29" s="1"/>
  <c r="AN94" i="29" s="1"/>
  <c r="O95" i="29"/>
  <c r="P32" i="26"/>
  <c r="Q32" i="26" s="1"/>
  <c r="S32" i="26" s="1"/>
  <c r="U32" i="26" s="1"/>
  <c r="AQ32" i="26" s="1"/>
  <c r="AU32" i="26" s="1"/>
  <c r="O33" i="26"/>
  <c r="P49" i="6"/>
  <c r="Q49" i="6" s="1"/>
  <c r="S49" i="6" s="1"/>
  <c r="U49" i="6" s="1"/>
  <c r="AQ49" i="6" s="1"/>
  <c r="AU49" i="6" s="1"/>
  <c r="O97" i="17"/>
  <c r="P33" i="23"/>
  <c r="Q33" i="23" s="1"/>
  <c r="S33" i="23" s="1"/>
  <c r="U33" i="23" s="1"/>
  <c r="AQ33" i="23" s="1"/>
  <c r="AU33" i="23" s="1"/>
  <c r="O34" i="23"/>
  <c r="P142" i="2"/>
  <c r="Q142" i="2" s="1"/>
  <c r="S142" i="2" s="1"/>
  <c r="U142" i="2" s="1"/>
  <c r="AT142" i="2" s="1"/>
  <c r="AX142" i="2" s="1"/>
  <c r="O143" i="2"/>
  <c r="P94" i="2"/>
  <c r="Q94" i="2" s="1"/>
  <c r="S94" i="2" s="1"/>
  <c r="U94" i="2" s="1"/>
  <c r="AJ94" i="2" s="1"/>
  <c r="AN94" i="2" s="1"/>
  <c r="O95" i="2"/>
  <c r="O96" i="26"/>
  <c r="O128" i="21"/>
  <c r="P126" i="13"/>
  <c r="Q126" i="13" s="1"/>
  <c r="S126" i="13" s="1"/>
  <c r="U126" i="13" s="1"/>
  <c r="AT126" i="13" s="1"/>
  <c r="P96" i="21"/>
  <c r="Q96" i="21" s="1"/>
  <c r="S96" i="21" s="1"/>
  <c r="U96" i="21" s="1"/>
  <c r="AJ96" i="21" s="1"/>
  <c r="AN96" i="21" s="1"/>
  <c r="P142" i="15"/>
  <c r="Q142" i="15" s="1"/>
  <c r="S142" i="15" s="1"/>
  <c r="U142" i="15" s="1"/>
  <c r="AT142" i="15" s="1"/>
  <c r="AX142" i="15" s="1"/>
  <c r="P78" i="14"/>
  <c r="Q78" i="14" s="1"/>
  <c r="S78" i="14" s="1"/>
  <c r="U78" i="14" s="1"/>
  <c r="AQ78" i="14" s="1"/>
  <c r="AU78" i="14" s="1"/>
  <c r="O79" i="14"/>
  <c r="O111" i="20"/>
  <c r="O48" i="5"/>
  <c r="O144" i="26"/>
  <c r="O82" i="8"/>
  <c r="P79" i="28"/>
  <c r="Q79" i="28" s="1"/>
  <c r="S79" i="28" s="1"/>
  <c r="U79" i="28" s="1"/>
  <c r="AQ79" i="28" s="1"/>
  <c r="AU79" i="28" s="1"/>
  <c r="O80" i="28"/>
  <c r="BA127" i="29"/>
  <c r="AX127" i="29"/>
  <c r="AX126" i="11"/>
  <c r="BA126" i="11"/>
  <c r="P80" i="22"/>
  <c r="Q80" i="22" s="1"/>
  <c r="S80" i="22" s="1"/>
  <c r="U80" i="22" s="1"/>
  <c r="AQ80" i="22" s="1"/>
  <c r="AU80" i="22" s="1"/>
  <c r="P63" i="20"/>
  <c r="Q63" i="20" s="1"/>
  <c r="S63" i="20" s="1"/>
  <c r="U63" i="20" s="1"/>
  <c r="AQ63" i="20" s="1"/>
  <c r="AU63" i="20" s="1"/>
  <c r="P142" i="31"/>
  <c r="Q142" i="31" s="1"/>
  <c r="S142" i="31" s="1"/>
  <c r="U142" i="31" s="1"/>
  <c r="AT142" i="31" s="1"/>
  <c r="AX142" i="31" s="1"/>
  <c r="O143" i="31"/>
  <c r="O80" i="27"/>
  <c r="O49" i="28"/>
  <c r="O65" i="23"/>
  <c r="O142" i="9"/>
  <c r="P142" i="5"/>
  <c r="Q142" i="5" s="1"/>
  <c r="S142" i="5" s="1"/>
  <c r="U142" i="5" s="1"/>
  <c r="AT142" i="5" s="1"/>
  <c r="AX142" i="5" s="1"/>
  <c r="O143" i="5"/>
  <c r="P33" i="17"/>
  <c r="Q33" i="17" s="1"/>
  <c r="S33" i="17" s="1"/>
  <c r="U33" i="17" s="1"/>
  <c r="AQ33" i="17" s="1"/>
  <c r="AU33" i="17" s="1"/>
  <c r="O34" i="17"/>
  <c r="P47" i="18"/>
  <c r="Q47" i="18" s="1"/>
  <c r="S47" i="18" s="1"/>
  <c r="U47" i="18" s="1"/>
  <c r="AQ47" i="18" s="1"/>
  <c r="AU47" i="18" s="1"/>
  <c r="P49" i="4"/>
  <c r="Q49" i="4" s="1"/>
  <c r="S49" i="4" s="1"/>
  <c r="U49" i="4" s="1"/>
  <c r="AQ49" i="4" s="1"/>
  <c r="AU49" i="4" s="1"/>
  <c r="BA127" i="21"/>
  <c r="AX127" i="21"/>
  <c r="AX125" i="13"/>
  <c r="BA125" i="13"/>
  <c r="P48" i="23"/>
  <c r="Q48" i="23" s="1"/>
  <c r="S48" i="23" s="1"/>
  <c r="U48" i="23" s="1"/>
  <c r="AQ48" i="23" s="1"/>
  <c r="AU48" i="23" s="1"/>
  <c r="O49" i="23"/>
  <c r="P111" i="10"/>
  <c r="Q111" i="10" s="1"/>
  <c r="S111" i="10" s="1"/>
  <c r="U111" i="10" s="1"/>
  <c r="AT111" i="10" s="1"/>
  <c r="AX111" i="10" s="1"/>
  <c r="O112" i="10"/>
  <c r="P64" i="10"/>
  <c r="Q64" i="10" s="1"/>
  <c r="S64" i="10" s="1"/>
  <c r="U64" i="10" s="1"/>
  <c r="AQ64" i="10" s="1"/>
  <c r="AU64" i="10" s="1"/>
  <c r="P111" i="23"/>
  <c r="Q111" i="23" s="1"/>
  <c r="S111" i="23" s="1"/>
  <c r="U111" i="23" s="1"/>
  <c r="AT111" i="23" s="1"/>
  <c r="AX111" i="23" s="1"/>
  <c r="O112" i="23"/>
  <c r="P64" i="31"/>
  <c r="Q64" i="31" s="1"/>
  <c r="S64" i="31" s="1"/>
  <c r="U64" i="31" s="1"/>
  <c r="AQ64" i="31" s="1"/>
  <c r="AU64" i="31" s="1"/>
  <c r="P126" i="10"/>
  <c r="Q126" i="10" s="1"/>
  <c r="S126" i="10" s="1"/>
  <c r="U126" i="10" s="1"/>
  <c r="AT126" i="10" s="1"/>
  <c r="P112" i="18"/>
  <c r="Q112" i="18" s="1"/>
  <c r="S112" i="18" s="1"/>
  <c r="U112" i="18" s="1"/>
  <c r="AT112" i="18" s="1"/>
  <c r="AX112" i="18" s="1"/>
  <c r="P33" i="12"/>
  <c r="Q33" i="12" s="1"/>
  <c r="S33" i="12" s="1"/>
  <c r="U33" i="12" s="1"/>
  <c r="AQ33" i="12" s="1"/>
  <c r="AU33" i="12" s="1"/>
  <c r="O34" i="12"/>
  <c r="P48" i="11"/>
  <c r="Q48" i="11" s="1"/>
  <c r="S48" i="11" s="1"/>
  <c r="U48" i="11" s="1"/>
  <c r="AQ48" i="11" s="1"/>
  <c r="AU48" i="11" s="1"/>
  <c r="O49" i="11"/>
  <c r="P127" i="9"/>
  <c r="Q127" i="9" s="1"/>
  <c r="S127" i="9" s="1"/>
  <c r="U127" i="9" s="1"/>
  <c r="AT127" i="9" s="1"/>
  <c r="O143" i="7"/>
  <c r="O143" i="6"/>
  <c r="P94" i="31"/>
  <c r="Q94" i="31" s="1"/>
  <c r="S94" i="31" s="1"/>
  <c r="U94" i="31" s="1"/>
  <c r="AJ94" i="31" s="1"/>
  <c r="AN94" i="31" s="1"/>
  <c r="P95" i="27"/>
  <c r="Q95" i="27" s="1"/>
  <c r="S95" i="27" s="1"/>
  <c r="U95" i="27" s="1"/>
  <c r="AJ95" i="27" s="1"/>
  <c r="AN95" i="27" s="1"/>
  <c r="P95" i="3"/>
  <c r="Q95" i="3" s="1"/>
  <c r="S95" i="3" s="1"/>
  <c r="U95" i="3" s="1"/>
  <c r="AJ95" i="3" s="1"/>
  <c r="AN95" i="3" s="1"/>
  <c r="P32" i="6"/>
  <c r="Q32" i="6" s="1"/>
  <c r="S32" i="6" s="1"/>
  <c r="U32" i="6" s="1"/>
  <c r="AQ32" i="6" s="1"/>
  <c r="AU32" i="6" s="1"/>
  <c r="P32" i="22"/>
  <c r="Q32" i="22" s="1"/>
  <c r="S32" i="22" s="1"/>
  <c r="U32" i="22" s="1"/>
  <c r="AQ32" i="22" s="1"/>
  <c r="AU32" i="22" s="1"/>
  <c r="O33" i="22"/>
  <c r="P81" i="30"/>
  <c r="Q81" i="30" s="1"/>
  <c r="S81" i="30" s="1"/>
  <c r="U81" i="30" s="1"/>
  <c r="AQ81" i="30" s="1"/>
  <c r="AU81" i="30" s="1"/>
  <c r="O82" i="30"/>
  <c r="P50" i="25"/>
  <c r="Q50" i="25" s="1"/>
  <c r="S50" i="25" s="1"/>
  <c r="U50" i="25" s="1"/>
  <c r="AQ50" i="25" s="1"/>
  <c r="AU50" i="25" s="1"/>
  <c r="O32" i="29"/>
  <c r="O126" i="33"/>
  <c r="O94" i="25"/>
  <c r="P96" i="30"/>
  <c r="Q96" i="30" s="1"/>
  <c r="S96" i="30" s="1"/>
  <c r="U96" i="30" s="1"/>
  <c r="AJ96" i="30" s="1"/>
  <c r="AN96" i="30" s="1"/>
  <c r="O97" i="30"/>
  <c r="P128" i="15"/>
  <c r="Q128" i="15" s="1"/>
  <c r="S128" i="15" s="1"/>
  <c r="U128" i="15" s="1"/>
  <c r="AT128" i="15" s="1"/>
  <c r="O129" i="15"/>
  <c r="P96" i="22"/>
  <c r="Q96" i="22" s="1"/>
  <c r="S96" i="22" s="1"/>
  <c r="U96" i="22" s="1"/>
  <c r="AJ96" i="22" s="1"/>
  <c r="AN96" i="22" s="1"/>
  <c r="O97" i="22"/>
  <c r="P95" i="9"/>
  <c r="Q95" i="9" s="1"/>
  <c r="S95" i="9" s="1"/>
  <c r="U95" i="9" s="1"/>
  <c r="AJ95" i="9" s="1"/>
  <c r="AN95" i="9" s="1"/>
  <c r="P65" i="16"/>
  <c r="Q65" i="16" s="1"/>
  <c r="S65" i="16" s="1"/>
  <c r="U65" i="16" s="1"/>
  <c r="AQ65" i="16" s="1"/>
  <c r="AU65" i="16" s="1"/>
  <c r="O66" i="16"/>
  <c r="P128" i="1"/>
  <c r="Q128" i="1" s="1"/>
  <c r="S128" i="1" s="1"/>
  <c r="U128" i="1" s="1"/>
  <c r="AT128" i="1" s="1"/>
  <c r="AX126" i="9"/>
  <c r="BA126" i="9"/>
  <c r="P112" i="3"/>
  <c r="Q112" i="3" s="1"/>
  <c r="S112" i="3" s="1"/>
  <c r="U112" i="3" s="1"/>
  <c r="AT112" i="3" s="1"/>
  <c r="AX112" i="3" s="1"/>
  <c r="P33" i="15"/>
  <c r="Q33" i="15" s="1"/>
  <c r="S33" i="15" s="1"/>
  <c r="U33" i="15" s="1"/>
  <c r="AQ33" i="15" s="1"/>
  <c r="AU33" i="15" s="1"/>
  <c r="O34" i="15"/>
  <c r="P145" i="22"/>
  <c r="Q145" i="22" s="1"/>
  <c r="S145" i="22" s="1"/>
  <c r="U145" i="22" s="1"/>
  <c r="AT145" i="22" s="1"/>
  <c r="AX145" i="22" s="1"/>
  <c r="N146" i="22"/>
  <c r="O146" i="22" s="1"/>
  <c r="P79" i="19"/>
  <c r="Q79" i="19" s="1"/>
  <c r="S79" i="19" s="1"/>
  <c r="U79" i="19" s="1"/>
  <c r="AQ79" i="19" s="1"/>
  <c r="AU79" i="19" s="1"/>
  <c r="O33" i="21"/>
  <c r="P112" i="28"/>
  <c r="Q112" i="28" s="1"/>
  <c r="S112" i="28" s="1"/>
  <c r="U112" i="28" s="1"/>
  <c r="AT112" i="28" s="1"/>
  <c r="AX112" i="28" s="1"/>
  <c r="O113" i="28"/>
  <c r="P50" i="12"/>
  <c r="Q50" i="12" s="1"/>
  <c r="S50" i="12" s="1"/>
  <c r="U50" i="12" s="1"/>
  <c r="AQ50" i="12" s="1"/>
  <c r="AU50" i="12" s="1"/>
  <c r="P64" i="30"/>
  <c r="Q64" i="30" s="1"/>
  <c r="S64" i="30" s="1"/>
  <c r="U64" i="30" s="1"/>
  <c r="AQ64" i="30" s="1"/>
  <c r="AU64" i="30" s="1"/>
  <c r="O65" i="30"/>
  <c r="P112" i="27"/>
  <c r="Q112" i="27" s="1"/>
  <c r="S112" i="27" s="1"/>
  <c r="U112" i="27" s="1"/>
  <c r="AT112" i="27" s="1"/>
  <c r="AX112" i="27" s="1"/>
  <c r="P48" i="1"/>
  <c r="Q48" i="1" s="1"/>
  <c r="S48" i="1" s="1"/>
  <c r="U48" i="1" s="1"/>
  <c r="AQ48" i="1" s="1"/>
  <c r="AU48" i="1" s="1"/>
  <c r="O49" i="1"/>
  <c r="P125" i="6"/>
  <c r="Q125" i="6" s="1"/>
  <c r="S125" i="6" s="1"/>
  <c r="U125" i="6" s="1"/>
  <c r="AT125" i="6" s="1"/>
  <c r="O126" i="6"/>
  <c r="P144" i="14"/>
  <c r="Q144" i="14" s="1"/>
  <c r="S144" i="14" s="1"/>
  <c r="U144" i="14" s="1"/>
  <c r="AT144" i="14" s="1"/>
  <c r="AX144" i="14" s="1"/>
  <c r="O145" i="14"/>
  <c r="P65" i="33"/>
  <c r="Q65" i="33" s="1"/>
  <c r="S65" i="33" s="1"/>
  <c r="U65" i="33" s="1"/>
  <c r="AQ65" i="33" s="1"/>
  <c r="AU65" i="33" s="1"/>
  <c r="AX125" i="33"/>
  <c r="BA125" i="33"/>
  <c r="P66" i="13"/>
  <c r="Q66" i="13" s="1"/>
  <c r="S66" i="13" s="1"/>
  <c r="U66" i="13" s="1"/>
  <c r="AQ66" i="13" s="1"/>
  <c r="AU66" i="13" s="1"/>
  <c r="P32" i="10"/>
  <c r="Q32" i="10" s="1"/>
  <c r="S32" i="10" s="1"/>
  <c r="U32" i="10" s="1"/>
  <c r="AQ32" i="10" s="1"/>
  <c r="AU32" i="10" s="1"/>
  <c r="O33" i="10"/>
  <c r="P64" i="18"/>
  <c r="Q64" i="18" s="1"/>
  <c r="S64" i="18" s="1"/>
  <c r="U64" i="18" s="1"/>
  <c r="AQ64" i="18" s="1"/>
  <c r="AU64" i="18" s="1"/>
  <c r="P96" i="7"/>
  <c r="Q96" i="7" s="1"/>
  <c r="S96" i="7" s="1"/>
  <c r="U96" i="7" s="1"/>
  <c r="AJ96" i="7" s="1"/>
  <c r="AN96" i="7" s="1"/>
  <c r="O97" i="7"/>
  <c r="P129" i="17"/>
  <c r="Q129" i="17" s="1"/>
  <c r="S129" i="17" s="1"/>
  <c r="U129" i="17" s="1"/>
  <c r="AT129" i="17" s="1"/>
  <c r="O130" i="17"/>
  <c r="P63" i="17"/>
  <c r="Q63" i="17" s="1"/>
  <c r="S63" i="17" s="1"/>
  <c r="U63" i="17" s="1"/>
  <c r="AQ63" i="17" s="1"/>
  <c r="AU63" i="17" s="1"/>
  <c r="O64" i="17"/>
  <c r="O80" i="13"/>
  <c r="BA127" i="1"/>
  <c r="AX127" i="1"/>
  <c r="O127" i="4"/>
  <c r="O127" i="2"/>
  <c r="P63" i="11"/>
  <c r="Q63" i="11" s="1"/>
  <c r="S63" i="11" s="1"/>
  <c r="U63" i="11" s="1"/>
  <c r="AQ63" i="11" s="1"/>
  <c r="AU63" i="11" s="1"/>
  <c r="O128" i="19"/>
  <c r="O80" i="3"/>
  <c r="P144" i="21"/>
  <c r="Q144" i="21" s="1"/>
  <c r="S144" i="21" s="1"/>
  <c r="U144" i="21" s="1"/>
  <c r="AT144" i="21" s="1"/>
  <c r="AX144" i="21" s="1"/>
  <c r="O145" i="21"/>
  <c r="P79" i="31"/>
  <c r="Q79" i="31" s="1"/>
  <c r="S79" i="31" s="1"/>
  <c r="U79" i="31" s="1"/>
  <c r="AQ79" i="31" s="1"/>
  <c r="AU79" i="31" s="1"/>
  <c r="O96" i="4"/>
  <c r="O50" i="9"/>
  <c r="P79" i="29"/>
  <c r="Q79" i="29" s="1"/>
  <c r="S79" i="29" s="1"/>
  <c r="U79" i="29" s="1"/>
  <c r="AQ79" i="29" s="1"/>
  <c r="AU79" i="29" s="1"/>
  <c r="O48" i="14"/>
  <c r="O142" i="8"/>
  <c r="O110" i="15"/>
  <c r="P141" i="29"/>
  <c r="Q141" i="29" s="1"/>
  <c r="S141" i="29" s="1"/>
  <c r="U141" i="29" s="1"/>
  <c r="AT141" i="29" s="1"/>
  <c r="AX141" i="29" s="1"/>
  <c r="O142" i="29"/>
  <c r="BA127" i="15"/>
  <c r="AX127" i="15"/>
  <c r="P142" i="13"/>
  <c r="Q142" i="13" s="1"/>
  <c r="S142" i="13" s="1"/>
  <c r="U142" i="13" s="1"/>
  <c r="AT142" i="13" s="1"/>
  <c r="AX142" i="13" s="1"/>
  <c r="P80" i="23"/>
  <c r="Q80" i="23" s="1"/>
  <c r="S80" i="23" s="1"/>
  <c r="U80" i="23" s="1"/>
  <c r="AQ80" i="23" s="1"/>
  <c r="AU80" i="23" s="1"/>
  <c r="O81" i="23"/>
  <c r="P143" i="17"/>
  <c r="Q143" i="17" s="1"/>
  <c r="S143" i="17" s="1"/>
  <c r="U143" i="17" s="1"/>
  <c r="AT143" i="17" s="1"/>
  <c r="AX143" i="17" s="1"/>
  <c r="O144" i="17"/>
  <c r="AX126" i="4"/>
  <c r="BA126" i="4"/>
  <c r="O96" i="20"/>
  <c r="O67" i="7"/>
  <c r="O79" i="5"/>
  <c r="O142" i="23"/>
  <c r="BA126" i="2"/>
  <c r="AX126" i="2"/>
  <c r="O96" i="16"/>
  <c r="AX127" i="19"/>
  <c r="BA127" i="19"/>
  <c r="O47" i="29"/>
  <c r="O129" i="8"/>
  <c r="O34" i="27"/>
  <c r="O127" i="31"/>
  <c r="O128" i="3"/>
  <c r="O111" i="13"/>
  <c r="P31" i="14"/>
  <c r="Q31" i="14" s="1"/>
  <c r="S31" i="14" s="1"/>
  <c r="U31" i="14" s="1"/>
  <c r="AQ31" i="14" s="1"/>
  <c r="AU31" i="14" s="1"/>
  <c r="O145" i="28"/>
  <c r="O81" i="18"/>
  <c r="O127" i="34" l="1"/>
  <c r="BA126" i="34"/>
  <c r="AX126" i="34"/>
  <c r="P97" i="34"/>
  <c r="Q97" i="34" s="1"/>
  <c r="S97" i="34" s="1"/>
  <c r="U97" i="34" s="1"/>
  <c r="AJ97" i="34" s="1"/>
  <c r="AN97" i="34" s="1"/>
  <c r="P33" i="34"/>
  <c r="Q33" i="34" s="1"/>
  <c r="S33" i="34" s="1"/>
  <c r="U33" i="34" s="1"/>
  <c r="AQ33" i="34" s="1"/>
  <c r="AU33" i="34" s="1"/>
  <c r="O34" i="34"/>
  <c r="P111" i="34"/>
  <c r="Q111" i="34" s="1"/>
  <c r="S111" i="34" s="1"/>
  <c r="U111" i="34" s="1"/>
  <c r="AT111" i="34" s="1"/>
  <c r="AX111" i="34" s="1"/>
  <c r="P50" i="34"/>
  <c r="Q50" i="34" s="1"/>
  <c r="S50" i="34" s="1"/>
  <c r="U50" i="34" s="1"/>
  <c r="AQ50" i="34" s="1"/>
  <c r="AU50" i="34" s="1"/>
  <c r="P78" i="34"/>
  <c r="Q78" i="34" s="1"/>
  <c r="S78" i="34" s="1"/>
  <c r="U78" i="34" s="1"/>
  <c r="AQ78" i="34" s="1"/>
  <c r="AU78" i="34" s="1"/>
  <c r="O79" i="34"/>
  <c r="P143" i="34"/>
  <c r="Q143" i="34" s="1"/>
  <c r="S143" i="34" s="1"/>
  <c r="U143" i="34" s="1"/>
  <c r="AT143" i="34" s="1"/>
  <c r="AX143" i="34" s="1"/>
  <c r="O144" i="34"/>
  <c r="P64" i="34"/>
  <c r="Q64" i="34" s="1"/>
  <c r="S64" i="34" s="1"/>
  <c r="U64" i="34" s="1"/>
  <c r="AQ64" i="34" s="1"/>
  <c r="AU64" i="34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P131" i="18"/>
  <c r="Q131" i="18" s="1"/>
  <c r="S131" i="18" s="1"/>
  <c r="U131" i="18" s="1"/>
  <c r="AT131" i="18" s="1"/>
  <c r="P126" i="27"/>
  <c r="Q126" i="27" s="1"/>
  <c r="S126" i="27" s="1"/>
  <c r="U126" i="27" s="1"/>
  <c r="AT126" i="27" s="1"/>
  <c r="O127" i="27"/>
  <c r="P80" i="4"/>
  <c r="Q80" i="4" s="1"/>
  <c r="S80" i="4" s="1"/>
  <c r="U80" i="4" s="1"/>
  <c r="AQ80" i="4" s="1"/>
  <c r="AU80" i="4" s="1"/>
  <c r="O81" i="4"/>
  <c r="P64" i="24"/>
  <c r="Q64" i="24" s="1"/>
  <c r="S64" i="24" s="1"/>
  <c r="U64" i="24" s="1"/>
  <c r="AQ64" i="24" s="1"/>
  <c r="AU64" i="24" s="1"/>
  <c r="O65" i="24"/>
  <c r="P81" i="20"/>
  <c r="Q81" i="20" s="1"/>
  <c r="S81" i="20" s="1"/>
  <c r="U81" i="20" s="1"/>
  <c r="AQ81" i="20" s="1"/>
  <c r="AU81" i="20" s="1"/>
  <c r="O82" i="20"/>
  <c r="P95" i="18"/>
  <c r="Q95" i="18" s="1"/>
  <c r="S95" i="18" s="1"/>
  <c r="U95" i="18" s="1"/>
  <c r="AJ95" i="18" s="1"/>
  <c r="AN95" i="18" s="1"/>
  <c r="O96" i="18"/>
  <c r="P111" i="13"/>
  <c r="Q111" i="13" s="1"/>
  <c r="S111" i="13" s="1"/>
  <c r="U111" i="13" s="1"/>
  <c r="AT111" i="13" s="1"/>
  <c r="AX111" i="13" s="1"/>
  <c r="O112" i="13"/>
  <c r="P50" i="9"/>
  <c r="Q50" i="9" s="1"/>
  <c r="S50" i="9" s="1"/>
  <c r="U50" i="9" s="1"/>
  <c r="AQ50" i="9" s="1"/>
  <c r="AU50" i="9" s="1"/>
  <c r="O51" i="9"/>
  <c r="O96" i="3"/>
  <c r="O127" i="10"/>
  <c r="O50" i="4"/>
  <c r="O81" i="22"/>
  <c r="O97" i="21"/>
  <c r="O48" i="16"/>
  <c r="O81" i="21"/>
  <c r="O34" i="3"/>
  <c r="P141" i="30"/>
  <c r="Q141" i="30" s="1"/>
  <c r="S141" i="30" s="1"/>
  <c r="U141" i="30" s="1"/>
  <c r="AT141" i="30" s="1"/>
  <c r="AX141" i="30" s="1"/>
  <c r="O142" i="30"/>
  <c r="P65" i="3"/>
  <c r="Q65" i="3" s="1"/>
  <c r="S65" i="3" s="1"/>
  <c r="U65" i="3" s="1"/>
  <c r="AQ65" i="3" s="1"/>
  <c r="AU65" i="3" s="1"/>
  <c r="O66" i="3"/>
  <c r="O80" i="6"/>
  <c r="O67" i="12"/>
  <c r="O49" i="27"/>
  <c r="O64" i="2"/>
  <c r="P142" i="27"/>
  <c r="Q142" i="27" s="1"/>
  <c r="S142" i="27" s="1"/>
  <c r="U142" i="27" s="1"/>
  <c r="AT142" i="27" s="1"/>
  <c r="AX142" i="27" s="1"/>
  <c r="O48" i="31"/>
  <c r="P144" i="12"/>
  <c r="Q144" i="12" s="1"/>
  <c r="S144" i="12" s="1"/>
  <c r="U144" i="12" s="1"/>
  <c r="AT144" i="12" s="1"/>
  <c r="AX144" i="12" s="1"/>
  <c r="O145" i="12"/>
  <c r="O80" i="31"/>
  <c r="BA129" i="17"/>
  <c r="AX129" i="17"/>
  <c r="AX125" i="6"/>
  <c r="BA125" i="6"/>
  <c r="BA128" i="15"/>
  <c r="AX128" i="15"/>
  <c r="O96" i="27"/>
  <c r="O65" i="31"/>
  <c r="O48" i="18"/>
  <c r="O127" i="13"/>
  <c r="O81" i="2"/>
  <c r="O48" i="7"/>
  <c r="P80" i="7"/>
  <c r="Q80" i="7" s="1"/>
  <c r="S80" i="7" s="1"/>
  <c r="U80" i="7" s="1"/>
  <c r="AQ80" i="7" s="1"/>
  <c r="AU80" i="7" s="1"/>
  <c r="O81" i="7"/>
  <c r="P32" i="9"/>
  <c r="Q32" i="9" s="1"/>
  <c r="S32" i="9" s="1"/>
  <c r="U32" i="9" s="1"/>
  <c r="AQ32" i="9" s="1"/>
  <c r="AU32" i="9" s="1"/>
  <c r="P65" i="15"/>
  <c r="Q65" i="15" s="1"/>
  <c r="S65" i="15" s="1"/>
  <c r="U65" i="15" s="1"/>
  <c r="AQ65" i="15" s="1"/>
  <c r="AU65" i="15" s="1"/>
  <c r="P97" i="6"/>
  <c r="Q97" i="6" s="1"/>
  <c r="S97" i="6" s="1"/>
  <c r="U97" i="6" s="1"/>
  <c r="AJ97" i="6" s="1"/>
  <c r="AN97" i="6" s="1"/>
  <c r="O98" i="6"/>
  <c r="P144" i="25"/>
  <c r="Q144" i="25" s="1"/>
  <c r="S144" i="25" s="1"/>
  <c r="U144" i="25" s="1"/>
  <c r="AT144" i="25" s="1"/>
  <c r="AX144" i="25" s="1"/>
  <c r="O145" i="25"/>
  <c r="P80" i="10"/>
  <c r="Q80" i="10" s="1"/>
  <c r="S80" i="10" s="1"/>
  <c r="U80" i="10" s="1"/>
  <c r="AQ80" i="10" s="1"/>
  <c r="AU80" i="10" s="1"/>
  <c r="P80" i="1"/>
  <c r="Q80" i="1" s="1"/>
  <c r="S80" i="1" s="1"/>
  <c r="U80" i="1" s="1"/>
  <c r="AQ80" i="1" s="1"/>
  <c r="AU80" i="1" s="1"/>
  <c r="O81" i="1"/>
  <c r="P128" i="3"/>
  <c r="Q128" i="3" s="1"/>
  <c r="S128" i="3" s="1"/>
  <c r="U128" i="3" s="1"/>
  <c r="AT128" i="3" s="1"/>
  <c r="P126" i="6"/>
  <c r="Q126" i="6" s="1"/>
  <c r="S126" i="6" s="1"/>
  <c r="U126" i="6" s="1"/>
  <c r="AT126" i="6" s="1"/>
  <c r="O127" i="6"/>
  <c r="P95" i="29"/>
  <c r="Q95" i="29" s="1"/>
  <c r="S95" i="29" s="1"/>
  <c r="U95" i="29" s="1"/>
  <c r="AJ95" i="29" s="1"/>
  <c r="AN95" i="29" s="1"/>
  <c r="P97" i="7"/>
  <c r="Q97" i="7" s="1"/>
  <c r="S97" i="7" s="1"/>
  <c r="U97" i="7" s="1"/>
  <c r="AJ97" i="7" s="1"/>
  <c r="AN97" i="7" s="1"/>
  <c r="P49" i="1"/>
  <c r="Q49" i="1" s="1"/>
  <c r="S49" i="1" s="1"/>
  <c r="U49" i="1" s="1"/>
  <c r="AQ49" i="1" s="1"/>
  <c r="AU49" i="1" s="1"/>
  <c r="O50" i="1"/>
  <c r="P34" i="15"/>
  <c r="Q34" i="15" s="1"/>
  <c r="S34" i="15" s="1"/>
  <c r="U34" i="15" s="1"/>
  <c r="AQ34" i="15" s="1"/>
  <c r="AU34" i="15" s="1"/>
  <c r="O35" i="15"/>
  <c r="P97" i="30"/>
  <c r="Q97" i="30" s="1"/>
  <c r="S97" i="30" s="1"/>
  <c r="U97" i="30" s="1"/>
  <c r="AJ97" i="30" s="1"/>
  <c r="AN97" i="30" s="1"/>
  <c r="AX126" i="13"/>
  <c r="BA126" i="13"/>
  <c r="P96" i="15"/>
  <c r="Q96" i="15" s="1"/>
  <c r="S96" i="15" s="1"/>
  <c r="U96" i="15" s="1"/>
  <c r="AJ96" i="15" s="1"/>
  <c r="AN96" i="15" s="1"/>
  <c r="O95" i="12"/>
  <c r="P111" i="16"/>
  <c r="Q111" i="16" s="1"/>
  <c r="S111" i="16" s="1"/>
  <c r="U111" i="16" s="1"/>
  <c r="AT111" i="16" s="1"/>
  <c r="AX111" i="16" s="1"/>
  <c r="O112" i="16"/>
  <c r="P64" i="28"/>
  <c r="Q64" i="28" s="1"/>
  <c r="S64" i="28" s="1"/>
  <c r="U64" i="28" s="1"/>
  <c r="AQ64" i="28" s="1"/>
  <c r="AU64" i="28" s="1"/>
  <c r="O65" i="28"/>
  <c r="P128" i="12"/>
  <c r="Q128" i="12" s="1"/>
  <c r="S128" i="12" s="1"/>
  <c r="U128" i="12" s="1"/>
  <c r="AT128" i="12" s="1"/>
  <c r="O129" i="12"/>
  <c r="P96" i="1"/>
  <c r="Q96" i="1" s="1"/>
  <c r="S96" i="1" s="1"/>
  <c r="U96" i="1" s="1"/>
  <c r="AJ96" i="1" s="1"/>
  <c r="AN96" i="1" s="1"/>
  <c r="O32" i="30"/>
  <c r="P111" i="5"/>
  <c r="Q111" i="5" s="1"/>
  <c r="S111" i="5" s="1"/>
  <c r="U111" i="5" s="1"/>
  <c r="AT111" i="5" s="1"/>
  <c r="AX111" i="5" s="1"/>
  <c r="P80" i="26"/>
  <c r="Q80" i="26" s="1"/>
  <c r="S80" i="26" s="1"/>
  <c r="U80" i="26" s="1"/>
  <c r="AQ80" i="26" s="1"/>
  <c r="AU80" i="26" s="1"/>
  <c r="N99" i="23"/>
  <c r="P98" i="23"/>
  <c r="Q98" i="23" s="1"/>
  <c r="S98" i="23" s="1"/>
  <c r="U98" i="23" s="1"/>
  <c r="AJ98" i="23" s="1"/>
  <c r="AN98" i="23" s="1"/>
  <c r="O99" i="23"/>
  <c r="P33" i="4"/>
  <c r="Q33" i="4" s="1"/>
  <c r="S33" i="4" s="1"/>
  <c r="U33" i="4" s="1"/>
  <c r="AQ33" i="4" s="1"/>
  <c r="AU33" i="4" s="1"/>
  <c r="O34" i="4"/>
  <c r="P145" i="14"/>
  <c r="Q145" i="14" s="1"/>
  <c r="S145" i="14" s="1"/>
  <c r="U145" i="14" s="1"/>
  <c r="AT145" i="14" s="1"/>
  <c r="AX145" i="14" s="1"/>
  <c r="P33" i="26"/>
  <c r="Q33" i="26" s="1"/>
  <c r="S33" i="26" s="1"/>
  <c r="U33" i="26" s="1"/>
  <c r="AQ33" i="26" s="1"/>
  <c r="AU33" i="26" s="1"/>
  <c r="O34" i="26"/>
  <c r="BA126" i="10"/>
  <c r="AX126" i="10"/>
  <c r="O95" i="31"/>
  <c r="P112" i="23"/>
  <c r="Q112" i="23" s="1"/>
  <c r="S112" i="23" s="1"/>
  <c r="U112" i="23" s="1"/>
  <c r="AT112" i="23" s="1"/>
  <c r="AX112" i="23" s="1"/>
  <c r="P34" i="17"/>
  <c r="Q34" i="17" s="1"/>
  <c r="S34" i="17" s="1"/>
  <c r="U34" i="17" s="1"/>
  <c r="AQ34" i="17" s="1"/>
  <c r="AU34" i="17" s="1"/>
  <c r="O35" i="17"/>
  <c r="P128" i="21"/>
  <c r="Q128" i="21" s="1"/>
  <c r="S128" i="21" s="1"/>
  <c r="U128" i="21" s="1"/>
  <c r="AT128" i="21" s="1"/>
  <c r="O129" i="21"/>
  <c r="P31" i="1"/>
  <c r="Q31" i="1" s="1"/>
  <c r="S31" i="1" s="1"/>
  <c r="U31" i="1" s="1"/>
  <c r="AQ31" i="1" s="1"/>
  <c r="AU31" i="1" s="1"/>
  <c r="P50" i="2"/>
  <c r="Q50" i="2" s="1"/>
  <c r="S50" i="2" s="1"/>
  <c r="U50" i="2" s="1"/>
  <c r="AQ50" i="2" s="1"/>
  <c r="AU50" i="2" s="1"/>
  <c r="O51" i="2"/>
  <c r="P80" i="24"/>
  <c r="Q80" i="24" s="1"/>
  <c r="S80" i="24" s="1"/>
  <c r="U80" i="24" s="1"/>
  <c r="AQ80" i="24" s="1"/>
  <c r="AU80" i="24" s="1"/>
  <c r="O81" i="24"/>
  <c r="P144" i="33"/>
  <c r="Q144" i="33" s="1"/>
  <c r="S144" i="33" s="1"/>
  <c r="U144" i="33" s="1"/>
  <c r="AT144" i="33" s="1"/>
  <c r="AX144" i="33" s="1"/>
  <c r="P64" i="14"/>
  <c r="Q64" i="14" s="1"/>
  <c r="S64" i="14" s="1"/>
  <c r="U64" i="14" s="1"/>
  <c r="AQ64" i="14" s="1"/>
  <c r="AU64" i="14" s="1"/>
  <c r="P143" i="18"/>
  <c r="Q143" i="18" s="1"/>
  <c r="S143" i="18" s="1"/>
  <c r="U143" i="18" s="1"/>
  <c r="AT143" i="18" s="1"/>
  <c r="AX143" i="18" s="1"/>
  <c r="P33" i="5"/>
  <c r="Q33" i="5" s="1"/>
  <c r="S33" i="5" s="1"/>
  <c r="U33" i="5" s="1"/>
  <c r="AQ33" i="5" s="1"/>
  <c r="AU33" i="5" s="1"/>
  <c r="O34" i="5"/>
  <c r="P96" i="8"/>
  <c r="Q96" i="8" s="1"/>
  <c r="S96" i="8" s="1"/>
  <c r="U96" i="8" s="1"/>
  <c r="AJ96" i="8" s="1"/>
  <c r="AN96" i="8" s="1"/>
  <c r="O97" i="8"/>
  <c r="P33" i="20"/>
  <c r="Q33" i="20" s="1"/>
  <c r="S33" i="20" s="1"/>
  <c r="U33" i="20" s="1"/>
  <c r="AQ33" i="20" s="1"/>
  <c r="AU33" i="20" s="1"/>
  <c r="P31" i="19"/>
  <c r="Q31" i="19" s="1"/>
  <c r="S31" i="19" s="1"/>
  <c r="U31" i="19" s="1"/>
  <c r="AQ31" i="19" s="1"/>
  <c r="AU31" i="19" s="1"/>
  <c r="O32" i="19"/>
  <c r="BA127" i="14"/>
  <c r="AX127" i="14"/>
  <c r="P96" i="4"/>
  <c r="Q96" i="4" s="1"/>
  <c r="S96" i="4" s="1"/>
  <c r="U96" i="4" s="1"/>
  <c r="AJ96" i="4" s="1"/>
  <c r="AN96" i="4" s="1"/>
  <c r="P81" i="23"/>
  <c r="Q81" i="23" s="1"/>
  <c r="S81" i="23" s="1"/>
  <c r="U81" i="23" s="1"/>
  <c r="AQ81" i="23" s="1"/>
  <c r="AU81" i="23" s="1"/>
  <c r="P129" i="8"/>
  <c r="Q129" i="8" s="1"/>
  <c r="S129" i="8" s="1"/>
  <c r="U129" i="8" s="1"/>
  <c r="AT129" i="8" s="1"/>
  <c r="P145" i="21"/>
  <c r="Q145" i="21" s="1"/>
  <c r="S145" i="21" s="1"/>
  <c r="U145" i="21" s="1"/>
  <c r="AT145" i="21" s="1"/>
  <c r="AX145" i="21" s="1"/>
  <c r="P47" i="29"/>
  <c r="Q47" i="29" s="1"/>
  <c r="S47" i="29" s="1"/>
  <c r="U47" i="29" s="1"/>
  <c r="AQ47" i="29" s="1"/>
  <c r="AU47" i="29" s="1"/>
  <c r="O48" i="29"/>
  <c r="O143" i="13"/>
  <c r="O65" i="18"/>
  <c r="O113" i="27"/>
  <c r="O113" i="3"/>
  <c r="P94" i="25"/>
  <c r="Q94" i="25" s="1"/>
  <c r="S94" i="25" s="1"/>
  <c r="U94" i="25" s="1"/>
  <c r="AJ94" i="25" s="1"/>
  <c r="AN94" i="25" s="1"/>
  <c r="O95" i="25"/>
  <c r="P96" i="26"/>
  <c r="Q96" i="26" s="1"/>
  <c r="S96" i="26" s="1"/>
  <c r="U96" i="26" s="1"/>
  <c r="AJ96" i="26" s="1"/>
  <c r="AN96" i="26" s="1"/>
  <c r="O97" i="26"/>
  <c r="P127" i="11"/>
  <c r="Q127" i="11" s="1"/>
  <c r="S127" i="11" s="1"/>
  <c r="U127" i="11" s="1"/>
  <c r="AT127" i="11" s="1"/>
  <c r="O47" i="26"/>
  <c r="O113" i="14"/>
  <c r="O82" i="11"/>
  <c r="P49" i="13"/>
  <c r="Q49" i="13" s="1"/>
  <c r="S49" i="13" s="1"/>
  <c r="U49" i="13" s="1"/>
  <c r="AQ49" i="13" s="1"/>
  <c r="AU49" i="13" s="1"/>
  <c r="O50" i="13"/>
  <c r="O113" i="26"/>
  <c r="O48" i="22"/>
  <c r="P33" i="11"/>
  <c r="Q33" i="11" s="1"/>
  <c r="S33" i="11" s="1"/>
  <c r="U33" i="11" s="1"/>
  <c r="AQ33" i="11" s="1"/>
  <c r="AU33" i="11" s="1"/>
  <c r="O34" i="11"/>
  <c r="O81" i="12"/>
  <c r="O50" i="3"/>
  <c r="P64" i="17"/>
  <c r="Q64" i="17" s="1"/>
  <c r="S64" i="17" s="1"/>
  <c r="U64" i="17" s="1"/>
  <c r="AQ64" i="17" s="1"/>
  <c r="AU64" i="17" s="1"/>
  <c r="P129" i="15"/>
  <c r="Q129" i="15" s="1"/>
  <c r="S129" i="15" s="1"/>
  <c r="U129" i="15" s="1"/>
  <c r="AT129" i="15" s="1"/>
  <c r="P112" i="30"/>
  <c r="Q112" i="30" s="1"/>
  <c r="S112" i="30" s="1"/>
  <c r="U112" i="30" s="1"/>
  <c r="AT112" i="30" s="1"/>
  <c r="AX112" i="30" s="1"/>
  <c r="P126" i="33"/>
  <c r="Q126" i="33" s="1"/>
  <c r="S126" i="33" s="1"/>
  <c r="U126" i="33" s="1"/>
  <c r="AT126" i="33" s="1"/>
  <c r="O127" i="33"/>
  <c r="P143" i="6"/>
  <c r="Q143" i="6" s="1"/>
  <c r="S143" i="6" s="1"/>
  <c r="U143" i="6" s="1"/>
  <c r="AT143" i="6" s="1"/>
  <c r="AX143" i="6" s="1"/>
  <c r="O144" i="6"/>
  <c r="O65" i="10"/>
  <c r="P143" i="5"/>
  <c r="Q143" i="5" s="1"/>
  <c r="S143" i="5" s="1"/>
  <c r="U143" i="5" s="1"/>
  <c r="AT143" i="5" s="1"/>
  <c r="AX143" i="5" s="1"/>
  <c r="O144" i="5"/>
  <c r="P80" i="28"/>
  <c r="Q80" i="28" s="1"/>
  <c r="S80" i="28" s="1"/>
  <c r="U80" i="28" s="1"/>
  <c r="AQ80" i="28" s="1"/>
  <c r="AU80" i="28" s="1"/>
  <c r="P95" i="2"/>
  <c r="Q95" i="2" s="1"/>
  <c r="S95" i="2" s="1"/>
  <c r="U95" i="2" s="1"/>
  <c r="AJ95" i="2" s="1"/>
  <c r="AN95" i="2" s="1"/>
  <c r="O96" i="2"/>
  <c r="P128" i="29"/>
  <c r="Q128" i="29" s="1"/>
  <c r="S128" i="29" s="1"/>
  <c r="U128" i="29" s="1"/>
  <c r="AT128" i="29" s="1"/>
  <c r="O129" i="29"/>
  <c r="P66" i="29"/>
  <c r="Q66" i="29" s="1"/>
  <c r="S66" i="29" s="1"/>
  <c r="U66" i="29" s="1"/>
  <c r="AQ66" i="29" s="1"/>
  <c r="AU66" i="29" s="1"/>
  <c r="P49" i="30"/>
  <c r="Q49" i="30" s="1"/>
  <c r="S49" i="30" s="1"/>
  <c r="U49" i="30" s="1"/>
  <c r="AQ49" i="30" s="1"/>
  <c r="AU49" i="30" s="1"/>
  <c r="O50" i="30"/>
  <c r="P112" i="8"/>
  <c r="Q112" i="8" s="1"/>
  <c r="S112" i="8" s="1"/>
  <c r="U112" i="8" s="1"/>
  <c r="AT112" i="8" s="1"/>
  <c r="AX112" i="8" s="1"/>
  <c r="O113" i="8"/>
  <c r="P127" i="23"/>
  <c r="Q127" i="23" s="1"/>
  <c r="S127" i="23" s="1"/>
  <c r="U127" i="23" s="1"/>
  <c r="AT127" i="23" s="1"/>
  <c r="O128" i="23"/>
  <c r="P49" i="17"/>
  <c r="Q49" i="17" s="1"/>
  <c r="S49" i="17" s="1"/>
  <c r="U49" i="17" s="1"/>
  <c r="AQ49" i="17" s="1"/>
  <c r="AU49" i="17" s="1"/>
  <c r="O50" i="17"/>
  <c r="P146" i="16"/>
  <c r="Q146" i="16" s="1"/>
  <c r="S146" i="16" s="1"/>
  <c r="U146" i="16" s="1"/>
  <c r="AT146" i="16" s="1"/>
  <c r="AX146" i="16" s="1"/>
  <c r="P33" i="33"/>
  <c r="Q33" i="33" s="1"/>
  <c r="S33" i="33" s="1"/>
  <c r="U33" i="33" s="1"/>
  <c r="AQ33" i="33" s="1"/>
  <c r="AU33" i="33" s="1"/>
  <c r="O34" i="33"/>
  <c r="P111" i="12"/>
  <c r="Q111" i="12" s="1"/>
  <c r="S111" i="12" s="1"/>
  <c r="U111" i="12" s="1"/>
  <c r="AT111" i="12" s="1"/>
  <c r="AX111" i="12" s="1"/>
  <c r="O112" i="12"/>
  <c r="P65" i="9"/>
  <c r="Q65" i="9" s="1"/>
  <c r="S65" i="9" s="1"/>
  <c r="U65" i="9" s="1"/>
  <c r="AQ65" i="9" s="1"/>
  <c r="AU65" i="9" s="1"/>
  <c r="P65" i="6"/>
  <c r="Q65" i="6" s="1"/>
  <c r="S65" i="6" s="1"/>
  <c r="U65" i="6" s="1"/>
  <c r="AQ65" i="6" s="1"/>
  <c r="AU65" i="6" s="1"/>
  <c r="P33" i="10"/>
  <c r="Q33" i="10" s="1"/>
  <c r="S33" i="10" s="1"/>
  <c r="U33" i="10" s="1"/>
  <c r="AQ33" i="10" s="1"/>
  <c r="AU33" i="10" s="1"/>
  <c r="P65" i="30"/>
  <c r="Q65" i="30" s="1"/>
  <c r="S65" i="30" s="1"/>
  <c r="U65" i="30" s="1"/>
  <c r="AQ65" i="30" s="1"/>
  <c r="AU65" i="30" s="1"/>
  <c r="O66" i="30"/>
  <c r="P32" i="29"/>
  <c r="Q32" i="29" s="1"/>
  <c r="S32" i="29" s="1"/>
  <c r="U32" i="29" s="1"/>
  <c r="AQ32" i="29" s="1"/>
  <c r="AU32" i="29" s="1"/>
  <c r="P143" i="7"/>
  <c r="Q143" i="7" s="1"/>
  <c r="S143" i="7" s="1"/>
  <c r="U143" i="7" s="1"/>
  <c r="AT143" i="7" s="1"/>
  <c r="AX143" i="7" s="1"/>
  <c r="O96" i="5"/>
  <c r="P144" i="19"/>
  <c r="Q144" i="19" s="1"/>
  <c r="S144" i="19" s="1"/>
  <c r="U144" i="19" s="1"/>
  <c r="AT144" i="19" s="1"/>
  <c r="AX144" i="19" s="1"/>
  <c r="P143" i="11"/>
  <c r="Q143" i="11" s="1"/>
  <c r="S143" i="11" s="1"/>
  <c r="U143" i="11" s="1"/>
  <c r="AT143" i="11" s="1"/>
  <c r="AX143" i="11" s="1"/>
  <c r="P112" i="11"/>
  <c r="Q112" i="11" s="1"/>
  <c r="S112" i="11" s="1"/>
  <c r="U112" i="11" s="1"/>
  <c r="AT112" i="11" s="1"/>
  <c r="AX112" i="11" s="1"/>
  <c r="P65" i="4"/>
  <c r="Q65" i="4" s="1"/>
  <c r="S65" i="4" s="1"/>
  <c r="U65" i="4" s="1"/>
  <c r="AQ65" i="4" s="1"/>
  <c r="AU65" i="4" s="1"/>
  <c r="O66" i="4"/>
  <c r="P112" i="33"/>
  <c r="Q112" i="33" s="1"/>
  <c r="S112" i="33" s="1"/>
  <c r="U112" i="33" s="1"/>
  <c r="AT112" i="33" s="1"/>
  <c r="AX112" i="33" s="1"/>
  <c r="O113" i="33"/>
  <c r="P51" i="19"/>
  <c r="Q51" i="19" s="1"/>
  <c r="S51" i="19" s="1"/>
  <c r="U51" i="19" s="1"/>
  <c r="AQ51" i="19" s="1"/>
  <c r="AU51" i="19" s="1"/>
  <c r="P65" i="22"/>
  <c r="Q65" i="22" s="1"/>
  <c r="S65" i="22" s="1"/>
  <c r="U65" i="22" s="1"/>
  <c r="AQ65" i="22" s="1"/>
  <c r="AU65" i="22" s="1"/>
  <c r="P144" i="3"/>
  <c r="Q144" i="3" s="1"/>
  <c r="S144" i="3" s="1"/>
  <c r="U144" i="3" s="1"/>
  <c r="AT144" i="3" s="1"/>
  <c r="AX144" i="3" s="1"/>
  <c r="O145" i="3"/>
  <c r="P65" i="19"/>
  <c r="Q65" i="19" s="1"/>
  <c r="S65" i="19" s="1"/>
  <c r="U65" i="19" s="1"/>
  <c r="AQ65" i="19" s="1"/>
  <c r="AU65" i="19" s="1"/>
  <c r="O66" i="19"/>
  <c r="P80" i="17"/>
  <c r="Q80" i="17" s="1"/>
  <c r="S80" i="17" s="1"/>
  <c r="U80" i="17" s="1"/>
  <c r="AQ80" i="17" s="1"/>
  <c r="AU80" i="17" s="1"/>
  <c r="P112" i="4"/>
  <c r="Q112" i="4" s="1"/>
  <c r="S112" i="4" s="1"/>
  <c r="U112" i="4" s="1"/>
  <c r="AT112" i="4" s="1"/>
  <c r="AX112" i="4" s="1"/>
  <c r="P80" i="3"/>
  <c r="Q80" i="3" s="1"/>
  <c r="S80" i="3" s="1"/>
  <c r="U80" i="3" s="1"/>
  <c r="AQ80" i="3" s="1"/>
  <c r="AU80" i="3" s="1"/>
  <c r="P128" i="19"/>
  <c r="Q128" i="19" s="1"/>
  <c r="S128" i="19" s="1"/>
  <c r="U128" i="19" s="1"/>
  <c r="AT128" i="19" s="1"/>
  <c r="O129" i="19"/>
  <c r="P96" i="16"/>
  <c r="Q96" i="16" s="1"/>
  <c r="S96" i="16" s="1"/>
  <c r="U96" i="16" s="1"/>
  <c r="AJ96" i="16" s="1"/>
  <c r="AN96" i="16" s="1"/>
  <c r="O64" i="11"/>
  <c r="O51" i="25"/>
  <c r="O128" i="9"/>
  <c r="P112" i="10"/>
  <c r="Q112" i="10" s="1"/>
  <c r="S112" i="10" s="1"/>
  <c r="U112" i="10" s="1"/>
  <c r="AT112" i="10" s="1"/>
  <c r="AX112" i="10" s="1"/>
  <c r="P142" i="9"/>
  <c r="Q142" i="9" s="1"/>
  <c r="S142" i="9" s="1"/>
  <c r="U142" i="9" s="1"/>
  <c r="AT142" i="9" s="1"/>
  <c r="AX142" i="9" s="1"/>
  <c r="N83" i="8"/>
  <c r="P82" i="8"/>
  <c r="Q82" i="8" s="1"/>
  <c r="S82" i="8" s="1"/>
  <c r="U82" i="8" s="1"/>
  <c r="AQ82" i="8" s="1"/>
  <c r="AU82" i="8" s="1"/>
  <c r="P143" i="2"/>
  <c r="Q143" i="2" s="1"/>
  <c r="S143" i="2" s="1"/>
  <c r="U143" i="2" s="1"/>
  <c r="AT143" i="2" s="1"/>
  <c r="AX143" i="2" s="1"/>
  <c r="P33" i="7"/>
  <c r="Q33" i="7" s="1"/>
  <c r="S33" i="7" s="1"/>
  <c r="U33" i="7" s="1"/>
  <c r="AQ33" i="7" s="1"/>
  <c r="AU33" i="7" s="1"/>
  <c r="O34" i="7"/>
  <c r="P114" i="29"/>
  <c r="Q114" i="29" s="1"/>
  <c r="S114" i="29" s="1"/>
  <c r="U114" i="29" s="1"/>
  <c r="AT114" i="29" s="1"/>
  <c r="AX114" i="29" s="1"/>
  <c r="P128" i="28"/>
  <c r="Q128" i="28" s="1"/>
  <c r="S128" i="28" s="1"/>
  <c r="U128" i="28" s="1"/>
  <c r="AT128" i="28" s="1"/>
  <c r="O129" i="28"/>
  <c r="P112" i="17"/>
  <c r="Q112" i="17" s="1"/>
  <c r="S112" i="17" s="1"/>
  <c r="U112" i="17" s="1"/>
  <c r="AT112" i="17" s="1"/>
  <c r="AX112" i="17" s="1"/>
  <c r="P64" i="8"/>
  <c r="Q64" i="8" s="1"/>
  <c r="S64" i="8" s="1"/>
  <c r="U64" i="8" s="1"/>
  <c r="AQ64" i="8" s="1"/>
  <c r="AU64" i="8" s="1"/>
  <c r="P33" i="28"/>
  <c r="Q33" i="28" s="1"/>
  <c r="S33" i="28" s="1"/>
  <c r="U33" i="28" s="1"/>
  <c r="AQ33" i="28" s="1"/>
  <c r="AU33" i="28" s="1"/>
  <c r="P129" i="24"/>
  <c r="Q129" i="24" s="1"/>
  <c r="S129" i="24" s="1"/>
  <c r="U129" i="24" s="1"/>
  <c r="AT129" i="24" s="1"/>
  <c r="O130" i="24"/>
  <c r="P144" i="17"/>
  <c r="Q144" i="17" s="1"/>
  <c r="S144" i="17" s="1"/>
  <c r="U144" i="17" s="1"/>
  <c r="AT144" i="17" s="1"/>
  <c r="AX144" i="17" s="1"/>
  <c r="O145" i="17"/>
  <c r="N68" i="1"/>
  <c r="P67" i="1"/>
  <c r="Q67" i="1" s="1"/>
  <c r="S67" i="1" s="1"/>
  <c r="U67" i="1" s="1"/>
  <c r="AQ67" i="1" s="1"/>
  <c r="AU67" i="1" s="1"/>
  <c r="P112" i="7"/>
  <c r="Q112" i="7" s="1"/>
  <c r="S112" i="7" s="1"/>
  <c r="U112" i="7" s="1"/>
  <c r="AT112" i="7" s="1"/>
  <c r="AX112" i="7" s="1"/>
  <c r="P142" i="29"/>
  <c r="Q142" i="29" s="1"/>
  <c r="S142" i="29" s="1"/>
  <c r="U142" i="29" s="1"/>
  <c r="AT142" i="29" s="1"/>
  <c r="AX142" i="29" s="1"/>
  <c r="O143" i="29"/>
  <c r="O67" i="13"/>
  <c r="O51" i="12"/>
  <c r="O129" i="1"/>
  <c r="AX127" i="9"/>
  <c r="BA127" i="9"/>
  <c r="P65" i="23"/>
  <c r="Q65" i="23" s="1"/>
  <c r="S65" i="23" s="1"/>
  <c r="U65" i="23" s="1"/>
  <c r="AQ65" i="23" s="1"/>
  <c r="AU65" i="23" s="1"/>
  <c r="O66" i="23"/>
  <c r="P144" i="26"/>
  <c r="Q144" i="26" s="1"/>
  <c r="S144" i="26" s="1"/>
  <c r="U144" i="26" s="1"/>
  <c r="AT144" i="26" s="1"/>
  <c r="AX144" i="26" s="1"/>
  <c r="O145" i="26"/>
  <c r="P51" i="15"/>
  <c r="Q51" i="15" s="1"/>
  <c r="S51" i="15" s="1"/>
  <c r="U51" i="15" s="1"/>
  <c r="AQ51" i="15" s="1"/>
  <c r="AU51" i="15" s="1"/>
  <c r="O50" i="24"/>
  <c r="O128" i="5"/>
  <c r="AX127" i="28"/>
  <c r="BA127" i="28"/>
  <c r="O143" i="1"/>
  <c r="O112" i="1"/>
  <c r="O114" i="24"/>
  <c r="O95" i="28"/>
  <c r="O96" i="33"/>
  <c r="BA128" i="24"/>
  <c r="AX128" i="24"/>
  <c r="O128" i="20"/>
  <c r="P79" i="25"/>
  <c r="Q79" i="25" s="1"/>
  <c r="S79" i="25" s="1"/>
  <c r="U79" i="25" s="1"/>
  <c r="AQ79" i="25" s="1"/>
  <c r="AU79" i="25" s="1"/>
  <c r="O80" i="25"/>
  <c r="P97" i="22"/>
  <c r="Q97" i="22" s="1"/>
  <c r="S97" i="22" s="1"/>
  <c r="U97" i="22" s="1"/>
  <c r="AJ97" i="22" s="1"/>
  <c r="AN97" i="22" s="1"/>
  <c r="P32" i="2"/>
  <c r="Q32" i="2" s="1"/>
  <c r="S32" i="2" s="1"/>
  <c r="U32" i="2" s="1"/>
  <c r="AQ32" i="2" s="1"/>
  <c r="AU32" i="2" s="1"/>
  <c r="BA128" i="1"/>
  <c r="AX128" i="1"/>
  <c r="P82" i="30"/>
  <c r="Q82" i="30" s="1"/>
  <c r="S82" i="30" s="1"/>
  <c r="U82" i="30" s="1"/>
  <c r="AQ82" i="30" s="1"/>
  <c r="AU82" i="30" s="1"/>
  <c r="P49" i="11"/>
  <c r="Q49" i="11" s="1"/>
  <c r="S49" i="11" s="1"/>
  <c r="U49" i="11" s="1"/>
  <c r="AQ49" i="11" s="1"/>
  <c r="AU49" i="11" s="1"/>
  <c r="P49" i="23"/>
  <c r="Q49" i="23" s="1"/>
  <c r="S49" i="23" s="1"/>
  <c r="U49" i="23" s="1"/>
  <c r="AQ49" i="23" s="1"/>
  <c r="AU49" i="23" s="1"/>
  <c r="O50" i="23"/>
  <c r="P49" i="28"/>
  <c r="Q49" i="28" s="1"/>
  <c r="S49" i="28" s="1"/>
  <c r="U49" i="28" s="1"/>
  <c r="AQ49" i="28" s="1"/>
  <c r="AU49" i="28" s="1"/>
  <c r="O50" i="28"/>
  <c r="P48" i="5"/>
  <c r="Q48" i="5" s="1"/>
  <c r="S48" i="5" s="1"/>
  <c r="U48" i="5" s="1"/>
  <c r="AQ48" i="5" s="1"/>
  <c r="AU48" i="5" s="1"/>
  <c r="P34" i="23"/>
  <c r="Q34" i="23" s="1"/>
  <c r="S34" i="23" s="1"/>
  <c r="U34" i="23" s="1"/>
  <c r="AQ34" i="23" s="1"/>
  <c r="AU34" i="23" s="1"/>
  <c r="O35" i="23"/>
  <c r="P65" i="25"/>
  <c r="Q65" i="25" s="1"/>
  <c r="S65" i="25" s="1"/>
  <c r="U65" i="25" s="1"/>
  <c r="AQ65" i="25" s="1"/>
  <c r="AU65" i="25" s="1"/>
  <c r="O66" i="25"/>
  <c r="P49" i="21"/>
  <c r="Q49" i="21" s="1"/>
  <c r="S49" i="21" s="1"/>
  <c r="U49" i="21" s="1"/>
  <c r="AQ49" i="21" s="1"/>
  <c r="AU49" i="21" s="1"/>
  <c r="P112" i="2"/>
  <c r="Q112" i="2" s="1"/>
  <c r="S112" i="2" s="1"/>
  <c r="U112" i="2" s="1"/>
  <c r="AT112" i="2" s="1"/>
  <c r="AX112" i="2" s="1"/>
  <c r="P79" i="16"/>
  <c r="Q79" i="16" s="1"/>
  <c r="S79" i="16" s="1"/>
  <c r="U79" i="16" s="1"/>
  <c r="AQ79" i="16" s="1"/>
  <c r="AU79" i="16" s="1"/>
  <c r="P144" i="10"/>
  <c r="Q144" i="10" s="1"/>
  <c r="S144" i="10" s="1"/>
  <c r="U144" i="10" s="1"/>
  <c r="AT144" i="10" s="1"/>
  <c r="AX144" i="10" s="1"/>
  <c r="O145" i="10"/>
  <c r="AX127" i="5"/>
  <c r="BA127" i="5"/>
  <c r="P80" i="33"/>
  <c r="Q80" i="33" s="1"/>
  <c r="S80" i="33" s="1"/>
  <c r="U80" i="33" s="1"/>
  <c r="AQ80" i="33" s="1"/>
  <c r="AU80" i="33" s="1"/>
  <c r="P66" i="26"/>
  <c r="Q66" i="26" s="1"/>
  <c r="S66" i="26" s="1"/>
  <c r="U66" i="26" s="1"/>
  <c r="AQ66" i="26" s="1"/>
  <c r="AU66" i="26" s="1"/>
  <c r="O67" i="26"/>
  <c r="P63" i="21"/>
  <c r="Q63" i="21" s="1"/>
  <c r="S63" i="21" s="1"/>
  <c r="U63" i="21" s="1"/>
  <c r="AQ63" i="21" s="1"/>
  <c r="AU63" i="21" s="1"/>
  <c r="O64" i="21"/>
  <c r="BA127" i="20"/>
  <c r="AX127" i="20"/>
  <c r="P127" i="31"/>
  <c r="Q127" i="31" s="1"/>
  <c r="S127" i="31" s="1"/>
  <c r="U127" i="31" s="1"/>
  <c r="AT127" i="31" s="1"/>
  <c r="P80" i="27"/>
  <c r="Q80" i="27" s="1"/>
  <c r="S80" i="27" s="1"/>
  <c r="U80" i="27" s="1"/>
  <c r="AQ80" i="27" s="1"/>
  <c r="AU80" i="27" s="1"/>
  <c r="P111" i="20"/>
  <c r="Q111" i="20" s="1"/>
  <c r="S111" i="20" s="1"/>
  <c r="U111" i="20" s="1"/>
  <c r="AT111" i="20" s="1"/>
  <c r="AX111" i="20" s="1"/>
  <c r="O112" i="20"/>
  <c r="P110" i="19"/>
  <c r="Q110" i="19" s="1"/>
  <c r="S110" i="19" s="1"/>
  <c r="U110" i="19" s="1"/>
  <c r="AT110" i="19" s="1"/>
  <c r="AX110" i="19" s="1"/>
  <c r="O111" i="19"/>
  <c r="O35" i="18"/>
  <c r="O80" i="15"/>
  <c r="O114" i="9"/>
  <c r="P32" i="24"/>
  <c r="Q32" i="24" s="1"/>
  <c r="S32" i="24" s="1"/>
  <c r="U32" i="24" s="1"/>
  <c r="AQ32" i="24" s="1"/>
  <c r="AU32" i="24" s="1"/>
  <c r="O33" i="24"/>
  <c r="P145" i="20"/>
  <c r="Q145" i="20" s="1"/>
  <c r="S145" i="20" s="1"/>
  <c r="U145" i="20" s="1"/>
  <c r="AT145" i="20" s="1"/>
  <c r="AX145" i="20" s="1"/>
  <c r="P128" i="26"/>
  <c r="Q128" i="26" s="1"/>
  <c r="S128" i="26" s="1"/>
  <c r="U128" i="26" s="1"/>
  <c r="AT128" i="26" s="1"/>
  <c r="O129" i="26"/>
  <c r="P32" i="16"/>
  <c r="Q32" i="16" s="1"/>
  <c r="S32" i="16" s="1"/>
  <c r="U32" i="16" s="1"/>
  <c r="AQ32" i="16" s="1"/>
  <c r="AU32" i="16" s="1"/>
  <c r="O33" i="16"/>
  <c r="P50" i="8"/>
  <c r="Q50" i="8" s="1"/>
  <c r="S50" i="8" s="1"/>
  <c r="U50" i="8" s="1"/>
  <c r="AQ50" i="8" s="1"/>
  <c r="AU50" i="8" s="1"/>
  <c r="O51" i="8"/>
  <c r="P34" i="27"/>
  <c r="Q34" i="27" s="1"/>
  <c r="S34" i="27" s="1"/>
  <c r="U34" i="27" s="1"/>
  <c r="AQ34" i="27" s="1"/>
  <c r="AU34" i="27" s="1"/>
  <c r="O35" i="27"/>
  <c r="P142" i="8"/>
  <c r="Q142" i="8" s="1"/>
  <c r="S142" i="8" s="1"/>
  <c r="U142" i="8" s="1"/>
  <c r="AT142" i="8" s="1"/>
  <c r="AX142" i="8" s="1"/>
  <c r="P33" i="22"/>
  <c r="Q33" i="22" s="1"/>
  <c r="S33" i="22" s="1"/>
  <c r="U33" i="22" s="1"/>
  <c r="AQ33" i="22" s="1"/>
  <c r="AU33" i="22" s="1"/>
  <c r="P34" i="12"/>
  <c r="Q34" i="12" s="1"/>
  <c r="S34" i="12" s="1"/>
  <c r="U34" i="12" s="1"/>
  <c r="AQ34" i="12" s="1"/>
  <c r="AU34" i="12" s="1"/>
  <c r="O35" i="12"/>
  <c r="P143" i="31"/>
  <c r="Q143" i="31" s="1"/>
  <c r="S143" i="31" s="1"/>
  <c r="U143" i="31" s="1"/>
  <c r="AT143" i="31" s="1"/>
  <c r="AX143" i="31" s="1"/>
  <c r="O144" i="31"/>
  <c r="P79" i="14"/>
  <c r="Q79" i="14" s="1"/>
  <c r="S79" i="14" s="1"/>
  <c r="U79" i="14" s="1"/>
  <c r="AQ79" i="14" s="1"/>
  <c r="AU79" i="14" s="1"/>
  <c r="P97" i="17"/>
  <c r="Q97" i="17" s="1"/>
  <c r="S97" i="17" s="1"/>
  <c r="U97" i="17" s="1"/>
  <c r="AJ97" i="17" s="1"/>
  <c r="AN97" i="17" s="1"/>
  <c r="O98" i="17"/>
  <c r="P95" i="24"/>
  <c r="Q95" i="24" s="1"/>
  <c r="S95" i="24" s="1"/>
  <c r="U95" i="24" s="1"/>
  <c r="AJ95" i="24" s="1"/>
  <c r="AN95" i="24" s="1"/>
  <c r="O96" i="24"/>
  <c r="P143" i="4"/>
  <c r="Q143" i="4" s="1"/>
  <c r="S143" i="4" s="1"/>
  <c r="U143" i="4" s="1"/>
  <c r="AT143" i="4" s="1"/>
  <c r="AX143" i="4" s="1"/>
  <c r="O144" i="4"/>
  <c r="P95" i="11"/>
  <c r="Q95" i="11" s="1"/>
  <c r="S95" i="11" s="1"/>
  <c r="U95" i="11" s="1"/>
  <c r="AJ95" i="11" s="1"/>
  <c r="AN95" i="11" s="1"/>
  <c r="P113" i="31"/>
  <c r="Q113" i="31" s="1"/>
  <c r="S113" i="31" s="1"/>
  <c r="U113" i="31" s="1"/>
  <c r="AT113" i="31" s="1"/>
  <c r="AX113" i="31" s="1"/>
  <c r="P96" i="10"/>
  <c r="Q96" i="10" s="1"/>
  <c r="S96" i="10" s="1"/>
  <c r="U96" i="10" s="1"/>
  <c r="AJ96" i="10" s="1"/>
  <c r="AN96" i="10" s="1"/>
  <c r="O97" i="10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AX127" i="26"/>
  <c r="BA127" i="26"/>
  <c r="P114" i="25"/>
  <c r="Q114" i="25" s="1"/>
  <c r="S114" i="25" s="1"/>
  <c r="U114" i="25" s="1"/>
  <c r="AT114" i="25" s="1"/>
  <c r="AX114" i="25" s="1"/>
  <c r="N115" i="25"/>
  <c r="O115" i="25"/>
  <c r="P130" i="17"/>
  <c r="Q130" i="17" s="1"/>
  <c r="S130" i="17" s="1"/>
  <c r="U130" i="17" s="1"/>
  <c r="AT130" i="17" s="1"/>
  <c r="N52" i="10"/>
  <c r="P51" i="10"/>
  <c r="Q51" i="10" s="1"/>
  <c r="S51" i="10" s="1"/>
  <c r="U51" i="10" s="1"/>
  <c r="AQ51" i="10" s="1"/>
  <c r="AU51" i="10" s="1"/>
  <c r="O52" i="10"/>
  <c r="P127" i="2"/>
  <c r="Q127" i="2" s="1"/>
  <c r="S127" i="2" s="1"/>
  <c r="U127" i="2" s="1"/>
  <c r="AT127" i="2" s="1"/>
  <c r="O128" i="2"/>
  <c r="P110" i="15"/>
  <c r="Q110" i="15" s="1"/>
  <c r="S110" i="15" s="1"/>
  <c r="U110" i="15" s="1"/>
  <c r="AT110" i="15" s="1"/>
  <c r="AX110" i="15" s="1"/>
  <c r="P113" i="28"/>
  <c r="Q113" i="28" s="1"/>
  <c r="S113" i="28" s="1"/>
  <c r="U113" i="28" s="1"/>
  <c r="AT113" i="28" s="1"/>
  <c r="AX113" i="28" s="1"/>
  <c r="P79" i="5"/>
  <c r="Q79" i="5" s="1"/>
  <c r="S79" i="5" s="1"/>
  <c r="U79" i="5" s="1"/>
  <c r="AQ79" i="5" s="1"/>
  <c r="AU79" i="5" s="1"/>
  <c r="P145" i="28"/>
  <c r="Q145" i="28" s="1"/>
  <c r="S145" i="28" s="1"/>
  <c r="U145" i="28" s="1"/>
  <c r="AT145" i="28" s="1"/>
  <c r="AX145" i="28" s="1"/>
  <c r="P67" i="7"/>
  <c r="Q67" i="7" s="1"/>
  <c r="S67" i="7" s="1"/>
  <c r="U67" i="7" s="1"/>
  <c r="AQ67" i="7" s="1"/>
  <c r="AU67" i="7" s="1"/>
  <c r="N68" i="7"/>
  <c r="P48" i="14"/>
  <c r="Q48" i="14" s="1"/>
  <c r="S48" i="14" s="1"/>
  <c r="U48" i="14" s="1"/>
  <c r="AQ48" i="14" s="1"/>
  <c r="AU48" i="14" s="1"/>
  <c r="O49" i="14"/>
  <c r="O66" i="33"/>
  <c r="P33" i="21"/>
  <c r="Q33" i="21" s="1"/>
  <c r="S33" i="21" s="1"/>
  <c r="U33" i="21" s="1"/>
  <c r="AQ33" i="21" s="1"/>
  <c r="AU33" i="21" s="1"/>
  <c r="O34" i="21"/>
  <c r="O96" i="9"/>
  <c r="O50" i="6"/>
  <c r="P65" i="5"/>
  <c r="Q65" i="5" s="1"/>
  <c r="S65" i="5" s="1"/>
  <c r="U65" i="5" s="1"/>
  <c r="AQ65" i="5" s="1"/>
  <c r="AU65" i="5" s="1"/>
  <c r="P128" i="22"/>
  <c r="Q128" i="22" s="1"/>
  <c r="S128" i="22" s="1"/>
  <c r="U128" i="22" s="1"/>
  <c r="AT128" i="22" s="1"/>
  <c r="O128" i="30"/>
  <c r="N52" i="20"/>
  <c r="O52" i="20" s="1"/>
  <c r="P95" i="14"/>
  <c r="Q95" i="14" s="1"/>
  <c r="S95" i="14" s="1"/>
  <c r="U95" i="14" s="1"/>
  <c r="AJ95" i="14" s="1"/>
  <c r="AN95" i="14" s="1"/>
  <c r="O142" i="24"/>
  <c r="O131" i="16"/>
  <c r="O97" i="13"/>
  <c r="O34" i="13"/>
  <c r="O115" i="22"/>
  <c r="P32" i="25"/>
  <c r="Q32" i="25" s="1"/>
  <c r="S32" i="25" s="1"/>
  <c r="U32" i="25" s="1"/>
  <c r="AQ32" i="25" s="1"/>
  <c r="AU32" i="25" s="1"/>
  <c r="O33" i="31"/>
  <c r="O112" i="21"/>
  <c r="AX127" i="7"/>
  <c r="BA127" i="7"/>
  <c r="P66" i="27"/>
  <c r="Q66" i="27" s="1"/>
  <c r="S66" i="27" s="1"/>
  <c r="U66" i="27" s="1"/>
  <c r="AQ66" i="27" s="1"/>
  <c r="AU66" i="27" s="1"/>
  <c r="O67" i="27"/>
  <c r="P142" i="23"/>
  <c r="Q142" i="23" s="1"/>
  <c r="S142" i="23" s="1"/>
  <c r="U142" i="23" s="1"/>
  <c r="AT142" i="23" s="1"/>
  <c r="AX142" i="23" s="1"/>
  <c r="O143" i="23"/>
  <c r="P127" i="4"/>
  <c r="Q127" i="4" s="1"/>
  <c r="S127" i="4" s="1"/>
  <c r="U127" i="4" s="1"/>
  <c r="AT127" i="4" s="1"/>
  <c r="P66" i="16"/>
  <c r="Q66" i="16" s="1"/>
  <c r="S66" i="16" s="1"/>
  <c r="U66" i="16" s="1"/>
  <c r="AQ66" i="16" s="1"/>
  <c r="AU66" i="16" s="1"/>
  <c r="O67" i="16"/>
  <c r="P81" i="18"/>
  <c r="Q81" i="18" s="1"/>
  <c r="S81" i="18" s="1"/>
  <c r="U81" i="18" s="1"/>
  <c r="AQ81" i="18" s="1"/>
  <c r="AU81" i="18" s="1"/>
  <c r="O82" i="18"/>
  <c r="O32" i="14"/>
  <c r="P96" i="20"/>
  <c r="Q96" i="20" s="1"/>
  <c r="S96" i="20" s="1"/>
  <c r="U96" i="20" s="1"/>
  <c r="AJ96" i="20" s="1"/>
  <c r="AN96" i="20" s="1"/>
  <c r="O97" i="20"/>
  <c r="O80" i="29"/>
  <c r="P80" i="13"/>
  <c r="Q80" i="13" s="1"/>
  <c r="S80" i="13" s="1"/>
  <c r="U80" i="13" s="1"/>
  <c r="AQ80" i="13" s="1"/>
  <c r="AU80" i="13" s="1"/>
  <c r="O80" i="19"/>
  <c r="O33" i="6"/>
  <c r="O113" i="18"/>
  <c r="O64" i="20"/>
  <c r="O143" i="15"/>
  <c r="O128" i="7"/>
  <c r="O112" i="6"/>
  <c r="O128" i="14"/>
  <c r="P127" i="25"/>
  <c r="Q127" i="25" s="1"/>
  <c r="S127" i="25" s="1"/>
  <c r="U127" i="25" s="1"/>
  <c r="AT127" i="25" s="1"/>
  <c r="O128" i="25"/>
  <c r="AX127" i="30"/>
  <c r="BA127" i="30"/>
  <c r="O82" i="9"/>
  <c r="O95" i="19"/>
  <c r="BA130" i="16"/>
  <c r="AX130" i="16"/>
  <c r="P48" i="33"/>
  <c r="Q48" i="33" s="1"/>
  <c r="S48" i="33" s="1"/>
  <c r="U48" i="33" s="1"/>
  <c r="AQ48" i="33" s="1"/>
  <c r="AU48" i="33" s="1"/>
  <c r="O49" i="33"/>
  <c r="P79" i="34" l="1"/>
  <c r="Q79" i="34" s="1"/>
  <c r="S79" i="34" s="1"/>
  <c r="U79" i="34" s="1"/>
  <c r="AQ79" i="34" s="1"/>
  <c r="AU79" i="34" s="1"/>
  <c r="O80" i="34"/>
  <c r="O51" i="34"/>
  <c r="P144" i="34"/>
  <c r="Q144" i="34" s="1"/>
  <c r="S144" i="34" s="1"/>
  <c r="U144" i="34" s="1"/>
  <c r="AT144" i="34" s="1"/>
  <c r="AX144" i="34" s="1"/>
  <c r="O112" i="34"/>
  <c r="P34" i="34"/>
  <c r="Q34" i="34" s="1"/>
  <c r="S34" i="34" s="1"/>
  <c r="U34" i="34" s="1"/>
  <c r="AQ34" i="34" s="1"/>
  <c r="AU34" i="34" s="1"/>
  <c r="O35" i="34"/>
  <c r="O98" i="34"/>
  <c r="O65" i="34"/>
  <c r="P127" i="34"/>
  <c r="Q127" i="34" s="1"/>
  <c r="S127" i="34" s="1"/>
  <c r="U127" i="34" s="1"/>
  <c r="AT127" i="34" s="1"/>
  <c r="O128" i="34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P66" i="19"/>
  <c r="Q66" i="19" s="1"/>
  <c r="S66" i="19" s="1"/>
  <c r="U66" i="19" s="1"/>
  <c r="AQ66" i="19" s="1"/>
  <c r="AU66" i="19" s="1"/>
  <c r="O67" i="19"/>
  <c r="P82" i="20"/>
  <c r="Q82" i="20" s="1"/>
  <c r="S82" i="20" s="1"/>
  <c r="U82" i="20" s="1"/>
  <c r="AQ82" i="20" s="1"/>
  <c r="AU82" i="20" s="1"/>
  <c r="P33" i="24"/>
  <c r="Q33" i="24" s="1"/>
  <c r="S33" i="24" s="1"/>
  <c r="U33" i="24" s="1"/>
  <c r="AQ33" i="24" s="1"/>
  <c r="AU33" i="24" s="1"/>
  <c r="O34" i="24"/>
  <c r="P129" i="28"/>
  <c r="Q129" i="28" s="1"/>
  <c r="S129" i="28" s="1"/>
  <c r="U129" i="28" s="1"/>
  <c r="AT129" i="28" s="1"/>
  <c r="O130" i="28"/>
  <c r="P96" i="5"/>
  <c r="Q96" i="5" s="1"/>
  <c r="S96" i="5" s="1"/>
  <c r="U96" i="5" s="1"/>
  <c r="AJ96" i="5" s="1"/>
  <c r="AN96" i="5" s="1"/>
  <c r="P50" i="3"/>
  <c r="Q50" i="3" s="1"/>
  <c r="S50" i="3" s="1"/>
  <c r="U50" i="3" s="1"/>
  <c r="AQ50" i="3" s="1"/>
  <c r="AU50" i="3" s="1"/>
  <c r="O66" i="5"/>
  <c r="O80" i="14"/>
  <c r="P129" i="26"/>
  <c r="Q129" i="26" s="1"/>
  <c r="S129" i="26" s="1"/>
  <c r="U129" i="26" s="1"/>
  <c r="AT129" i="26" s="1"/>
  <c r="P95" i="28"/>
  <c r="Q95" i="28" s="1"/>
  <c r="S95" i="28" s="1"/>
  <c r="U95" i="28" s="1"/>
  <c r="AJ95" i="28" s="1"/>
  <c r="AN95" i="28" s="1"/>
  <c r="O96" i="28"/>
  <c r="O81" i="17"/>
  <c r="O66" i="9"/>
  <c r="O67" i="29"/>
  <c r="O128" i="11"/>
  <c r="BA129" i="8"/>
  <c r="AX129" i="8"/>
  <c r="O112" i="5"/>
  <c r="O98" i="30"/>
  <c r="O81" i="10"/>
  <c r="P65" i="31"/>
  <c r="Q65" i="31" s="1"/>
  <c r="S65" i="31" s="1"/>
  <c r="U65" i="31" s="1"/>
  <c r="AQ65" i="31" s="1"/>
  <c r="AU65" i="31" s="1"/>
  <c r="O66" i="31"/>
  <c r="P67" i="12"/>
  <c r="Q67" i="12" s="1"/>
  <c r="S67" i="12" s="1"/>
  <c r="U67" i="12" s="1"/>
  <c r="AQ67" i="12" s="1"/>
  <c r="AU67" i="12" s="1"/>
  <c r="N68" i="12"/>
  <c r="O68" i="12" s="1"/>
  <c r="P112" i="13"/>
  <c r="Q112" i="13" s="1"/>
  <c r="S112" i="13" s="1"/>
  <c r="U112" i="13" s="1"/>
  <c r="AT112" i="13" s="1"/>
  <c r="AX112" i="13" s="1"/>
  <c r="P97" i="20"/>
  <c r="Q97" i="20" s="1"/>
  <c r="S97" i="20" s="1"/>
  <c r="U97" i="20" s="1"/>
  <c r="AJ97" i="20" s="1"/>
  <c r="AN97" i="20" s="1"/>
  <c r="P112" i="1"/>
  <c r="Q112" i="1" s="1"/>
  <c r="S112" i="1" s="1"/>
  <c r="U112" i="1" s="1"/>
  <c r="AT112" i="1" s="1"/>
  <c r="AX112" i="1" s="1"/>
  <c r="O113" i="1"/>
  <c r="P32" i="14"/>
  <c r="Q32" i="14" s="1"/>
  <c r="S32" i="14" s="1"/>
  <c r="U32" i="14" s="1"/>
  <c r="AQ32" i="14" s="1"/>
  <c r="AU32" i="14" s="1"/>
  <c r="O33" i="14"/>
  <c r="P142" i="30"/>
  <c r="Q142" i="30" s="1"/>
  <c r="S142" i="30" s="1"/>
  <c r="U142" i="30" s="1"/>
  <c r="AT142" i="30" s="1"/>
  <c r="AX142" i="30" s="1"/>
  <c r="P115" i="22"/>
  <c r="Q115" i="22" s="1"/>
  <c r="S115" i="22" s="1"/>
  <c r="U115" i="22" s="1"/>
  <c r="AT115" i="22" s="1"/>
  <c r="AX115" i="22" s="1"/>
  <c r="P95" i="19"/>
  <c r="Q95" i="19" s="1"/>
  <c r="S95" i="19" s="1"/>
  <c r="U95" i="19" s="1"/>
  <c r="AJ95" i="19" s="1"/>
  <c r="AN95" i="19" s="1"/>
  <c r="P80" i="29"/>
  <c r="Q80" i="29" s="1"/>
  <c r="S80" i="29" s="1"/>
  <c r="U80" i="29" s="1"/>
  <c r="AQ80" i="29" s="1"/>
  <c r="AU80" i="29" s="1"/>
  <c r="P112" i="21"/>
  <c r="Q112" i="21" s="1"/>
  <c r="S112" i="21" s="1"/>
  <c r="U112" i="21" s="1"/>
  <c r="AT112" i="21" s="1"/>
  <c r="AX112" i="21" s="1"/>
  <c r="O114" i="28"/>
  <c r="AX128" i="26"/>
  <c r="BA128" i="26"/>
  <c r="O128" i="31"/>
  <c r="O113" i="2"/>
  <c r="O83" i="30"/>
  <c r="N115" i="24"/>
  <c r="O115" i="24" s="1"/>
  <c r="P114" i="24"/>
  <c r="Q114" i="24" s="1"/>
  <c r="S114" i="24" s="1"/>
  <c r="U114" i="24" s="1"/>
  <c r="AT114" i="24" s="1"/>
  <c r="AX114" i="24" s="1"/>
  <c r="P129" i="1"/>
  <c r="Q129" i="1" s="1"/>
  <c r="S129" i="1" s="1"/>
  <c r="U129" i="1" s="1"/>
  <c r="AT129" i="1" s="1"/>
  <c r="O130" i="1"/>
  <c r="O65" i="8"/>
  <c r="O143" i="9"/>
  <c r="O144" i="11"/>
  <c r="O130" i="15"/>
  <c r="BA127" i="11"/>
  <c r="AX127" i="11"/>
  <c r="O82" i="23"/>
  <c r="O65" i="14"/>
  <c r="P95" i="31"/>
  <c r="Q95" i="31" s="1"/>
  <c r="S95" i="31" s="1"/>
  <c r="U95" i="31" s="1"/>
  <c r="AJ95" i="31" s="1"/>
  <c r="AN95" i="31" s="1"/>
  <c r="O96" i="31"/>
  <c r="P96" i="27"/>
  <c r="Q96" i="27" s="1"/>
  <c r="S96" i="27" s="1"/>
  <c r="U96" i="27" s="1"/>
  <c r="AJ96" i="27" s="1"/>
  <c r="AN96" i="27" s="1"/>
  <c r="O97" i="27"/>
  <c r="P80" i="6"/>
  <c r="Q80" i="6" s="1"/>
  <c r="S80" i="6" s="1"/>
  <c r="U80" i="6" s="1"/>
  <c r="AQ80" i="6" s="1"/>
  <c r="AU80" i="6" s="1"/>
  <c r="O81" i="6"/>
  <c r="AX129" i="15"/>
  <c r="BA129" i="15"/>
  <c r="P97" i="26"/>
  <c r="Q97" i="26" s="1"/>
  <c r="S97" i="26" s="1"/>
  <c r="U97" i="26" s="1"/>
  <c r="AJ97" i="26" s="1"/>
  <c r="AN97" i="26" s="1"/>
  <c r="O98" i="26"/>
  <c r="P32" i="30"/>
  <c r="Q32" i="30" s="1"/>
  <c r="S32" i="30" s="1"/>
  <c r="U32" i="30" s="1"/>
  <c r="AQ32" i="30" s="1"/>
  <c r="AU32" i="30" s="1"/>
  <c r="O33" i="30"/>
  <c r="P35" i="15"/>
  <c r="Q35" i="15" s="1"/>
  <c r="S35" i="15" s="1"/>
  <c r="U35" i="15" s="1"/>
  <c r="AQ35" i="15" s="1"/>
  <c r="AU35" i="15" s="1"/>
  <c r="P145" i="25"/>
  <c r="Q145" i="25" s="1"/>
  <c r="S145" i="25" s="1"/>
  <c r="U145" i="25" s="1"/>
  <c r="AT145" i="25" s="1"/>
  <c r="AX145" i="25" s="1"/>
  <c r="P66" i="3"/>
  <c r="Q66" i="3" s="1"/>
  <c r="S66" i="3" s="1"/>
  <c r="U66" i="3" s="1"/>
  <c r="AQ66" i="3" s="1"/>
  <c r="AU66" i="3" s="1"/>
  <c r="O67" i="3"/>
  <c r="P96" i="18"/>
  <c r="Q96" i="18" s="1"/>
  <c r="S96" i="18" s="1"/>
  <c r="U96" i="18" s="1"/>
  <c r="AJ96" i="18" s="1"/>
  <c r="AN96" i="18" s="1"/>
  <c r="O97" i="18"/>
  <c r="O33" i="25"/>
  <c r="P96" i="9"/>
  <c r="Q96" i="9" s="1"/>
  <c r="S96" i="9" s="1"/>
  <c r="U96" i="9" s="1"/>
  <c r="AJ96" i="9" s="1"/>
  <c r="AN96" i="9" s="1"/>
  <c r="O111" i="15"/>
  <c r="N146" i="20"/>
  <c r="O146" i="20" s="1"/>
  <c r="O50" i="21"/>
  <c r="N83" i="30"/>
  <c r="P143" i="1"/>
  <c r="Q143" i="1" s="1"/>
  <c r="S143" i="1" s="1"/>
  <c r="U143" i="1" s="1"/>
  <c r="AT143" i="1" s="1"/>
  <c r="AX143" i="1" s="1"/>
  <c r="P67" i="13"/>
  <c r="Q67" i="13" s="1"/>
  <c r="S67" i="13" s="1"/>
  <c r="U67" i="13" s="1"/>
  <c r="AQ67" i="13" s="1"/>
  <c r="AU67" i="13" s="1"/>
  <c r="N68" i="13"/>
  <c r="O68" i="13"/>
  <c r="O113" i="17"/>
  <c r="O113" i="10"/>
  <c r="O145" i="19"/>
  <c r="AX128" i="29"/>
  <c r="BA128" i="29"/>
  <c r="O65" i="17"/>
  <c r="O97" i="4"/>
  <c r="O145" i="33"/>
  <c r="O97" i="1"/>
  <c r="AX127" i="25"/>
  <c r="BA127" i="25"/>
  <c r="P34" i="13"/>
  <c r="Q34" i="13" s="1"/>
  <c r="S34" i="13" s="1"/>
  <c r="U34" i="13" s="1"/>
  <c r="AQ34" i="13" s="1"/>
  <c r="AU34" i="13" s="1"/>
  <c r="O35" i="13"/>
  <c r="P66" i="33"/>
  <c r="Q66" i="33" s="1"/>
  <c r="S66" i="33" s="1"/>
  <c r="U66" i="33" s="1"/>
  <c r="AQ66" i="33" s="1"/>
  <c r="AU66" i="33" s="1"/>
  <c r="O67" i="33"/>
  <c r="AX127" i="2"/>
  <c r="BA127" i="2"/>
  <c r="O114" i="31"/>
  <c r="O34" i="22"/>
  <c r="O33" i="2"/>
  <c r="P128" i="5"/>
  <c r="Q128" i="5" s="1"/>
  <c r="S128" i="5" s="1"/>
  <c r="U128" i="5" s="1"/>
  <c r="AT128" i="5" s="1"/>
  <c r="O113" i="7"/>
  <c r="BA128" i="28"/>
  <c r="AX128" i="28"/>
  <c r="P51" i="25"/>
  <c r="Q51" i="25" s="1"/>
  <c r="S51" i="25" s="1"/>
  <c r="U51" i="25" s="1"/>
  <c r="AQ51" i="25" s="1"/>
  <c r="AU51" i="25" s="1"/>
  <c r="O66" i="22"/>
  <c r="O144" i="7"/>
  <c r="O147" i="16"/>
  <c r="P147" i="16" s="1"/>
  <c r="Q147" i="16" s="1"/>
  <c r="S147" i="16" s="1"/>
  <c r="U147" i="16" s="1"/>
  <c r="AT147" i="16" s="1"/>
  <c r="AX147" i="16" s="1"/>
  <c r="AY147" i="16" s="1"/>
  <c r="O81" i="28"/>
  <c r="P81" i="12"/>
  <c r="Q81" i="12" s="1"/>
  <c r="S81" i="12" s="1"/>
  <c r="U81" i="12" s="1"/>
  <c r="AQ81" i="12" s="1"/>
  <c r="AU81" i="12" s="1"/>
  <c r="P113" i="3"/>
  <c r="Q113" i="3" s="1"/>
  <c r="S113" i="3" s="1"/>
  <c r="U113" i="3" s="1"/>
  <c r="AT113" i="3" s="1"/>
  <c r="AX113" i="3" s="1"/>
  <c r="AX128" i="12"/>
  <c r="BA128" i="12"/>
  <c r="O98" i="7"/>
  <c r="O66" i="15"/>
  <c r="P34" i="3"/>
  <c r="Q34" i="3" s="1"/>
  <c r="S34" i="3" s="1"/>
  <c r="U34" i="3" s="1"/>
  <c r="AQ34" i="3" s="1"/>
  <c r="AU34" i="3" s="1"/>
  <c r="O35" i="3"/>
  <c r="P65" i="24"/>
  <c r="Q65" i="24" s="1"/>
  <c r="S65" i="24" s="1"/>
  <c r="U65" i="24" s="1"/>
  <c r="AQ65" i="24" s="1"/>
  <c r="AU65" i="24" s="1"/>
  <c r="O66" i="24"/>
  <c r="BA127" i="31"/>
  <c r="AX127" i="31"/>
  <c r="P143" i="29"/>
  <c r="Q143" i="29" s="1"/>
  <c r="S143" i="29" s="1"/>
  <c r="U143" i="29" s="1"/>
  <c r="AT143" i="29" s="1"/>
  <c r="AX143" i="29" s="1"/>
  <c r="O144" i="29"/>
  <c r="P34" i="26"/>
  <c r="Q34" i="26" s="1"/>
  <c r="S34" i="26" s="1"/>
  <c r="U34" i="26" s="1"/>
  <c r="AQ34" i="26" s="1"/>
  <c r="AU34" i="26" s="1"/>
  <c r="O35" i="26"/>
  <c r="P128" i="2"/>
  <c r="Q128" i="2" s="1"/>
  <c r="S128" i="2" s="1"/>
  <c r="U128" i="2" s="1"/>
  <c r="AT128" i="2" s="1"/>
  <c r="O129" i="2"/>
  <c r="P67" i="16"/>
  <c r="Q67" i="16" s="1"/>
  <c r="S67" i="16" s="1"/>
  <c r="U67" i="16" s="1"/>
  <c r="AQ67" i="16" s="1"/>
  <c r="AU67" i="16" s="1"/>
  <c r="P97" i="13"/>
  <c r="Q97" i="13" s="1"/>
  <c r="S97" i="13" s="1"/>
  <c r="U97" i="13" s="1"/>
  <c r="AJ97" i="13" s="1"/>
  <c r="AN97" i="13" s="1"/>
  <c r="N115" i="9"/>
  <c r="P114" i="9"/>
  <c r="Q114" i="9" s="1"/>
  <c r="S114" i="9" s="1"/>
  <c r="U114" i="9" s="1"/>
  <c r="AT114" i="9" s="1"/>
  <c r="AX114" i="9" s="1"/>
  <c r="P67" i="26"/>
  <c r="Q67" i="26" s="1"/>
  <c r="S67" i="26" s="1"/>
  <c r="U67" i="26" s="1"/>
  <c r="AQ67" i="26" s="1"/>
  <c r="AU67" i="26" s="1"/>
  <c r="N36" i="23"/>
  <c r="P35" i="23"/>
  <c r="Q35" i="23" s="1"/>
  <c r="S35" i="23" s="1"/>
  <c r="U35" i="23" s="1"/>
  <c r="AQ35" i="23" s="1"/>
  <c r="AU35" i="23" s="1"/>
  <c r="O36" i="23"/>
  <c r="P50" i="24"/>
  <c r="Q50" i="24" s="1"/>
  <c r="S50" i="24" s="1"/>
  <c r="U50" i="24" s="1"/>
  <c r="AQ50" i="24" s="1"/>
  <c r="AU50" i="24" s="1"/>
  <c r="O51" i="24"/>
  <c r="P64" i="11"/>
  <c r="Q64" i="11" s="1"/>
  <c r="S64" i="11" s="1"/>
  <c r="U64" i="11" s="1"/>
  <c r="AQ64" i="11" s="1"/>
  <c r="AU64" i="11" s="1"/>
  <c r="O65" i="11"/>
  <c r="P34" i="11"/>
  <c r="Q34" i="11" s="1"/>
  <c r="S34" i="11" s="1"/>
  <c r="U34" i="11" s="1"/>
  <c r="AQ34" i="11" s="1"/>
  <c r="AU34" i="11" s="1"/>
  <c r="O35" i="11"/>
  <c r="P113" i="27"/>
  <c r="Q113" i="27" s="1"/>
  <c r="S113" i="27" s="1"/>
  <c r="U113" i="27" s="1"/>
  <c r="AT113" i="27" s="1"/>
  <c r="AX113" i="27" s="1"/>
  <c r="O114" i="27"/>
  <c r="P32" i="19"/>
  <c r="Q32" i="19" s="1"/>
  <c r="S32" i="19" s="1"/>
  <c r="U32" i="19" s="1"/>
  <c r="AQ32" i="19" s="1"/>
  <c r="AU32" i="19" s="1"/>
  <c r="P51" i="2"/>
  <c r="Q51" i="2" s="1"/>
  <c r="S51" i="2" s="1"/>
  <c r="U51" i="2" s="1"/>
  <c r="AQ51" i="2" s="1"/>
  <c r="AU51" i="2" s="1"/>
  <c r="N52" i="2"/>
  <c r="O52" i="2" s="1"/>
  <c r="P65" i="28"/>
  <c r="Q65" i="28" s="1"/>
  <c r="S65" i="28" s="1"/>
  <c r="U65" i="28" s="1"/>
  <c r="AQ65" i="28" s="1"/>
  <c r="AU65" i="28" s="1"/>
  <c r="P81" i="21"/>
  <c r="Q81" i="21" s="1"/>
  <c r="S81" i="21" s="1"/>
  <c r="U81" i="21" s="1"/>
  <c r="AQ81" i="21" s="1"/>
  <c r="AU81" i="21" s="1"/>
  <c r="P34" i="21"/>
  <c r="Q34" i="21" s="1"/>
  <c r="S34" i="21" s="1"/>
  <c r="U34" i="21" s="1"/>
  <c r="AQ34" i="21" s="1"/>
  <c r="AU34" i="21" s="1"/>
  <c r="P128" i="14"/>
  <c r="Q128" i="14" s="1"/>
  <c r="S128" i="14" s="1"/>
  <c r="U128" i="14" s="1"/>
  <c r="AT128" i="14" s="1"/>
  <c r="P52" i="10"/>
  <c r="Q52" i="10" s="1"/>
  <c r="S52" i="10" s="1"/>
  <c r="U52" i="10" s="1"/>
  <c r="AQ52" i="10" s="1"/>
  <c r="AU52" i="10" s="1"/>
  <c r="P112" i="6"/>
  <c r="Q112" i="6" s="1"/>
  <c r="S112" i="6" s="1"/>
  <c r="U112" i="6" s="1"/>
  <c r="AT112" i="6" s="1"/>
  <c r="AX112" i="6" s="1"/>
  <c r="O113" i="6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O96" i="11"/>
  <c r="O143" i="8"/>
  <c r="P80" i="15"/>
  <c r="Q80" i="15" s="1"/>
  <c r="S80" i="15" s="1"/>
  <c r="U80" i="15" s="1"/>
  <c r="AQ80" i="15" s="1"/>
  <c r="AU80" i="15" s="1"/>
  <c r="O98" i="22"/>
  <c r="O52" i="15"/>
  <c r="O68" i="1"/>
  <c r="N115" i="29"/>
  <c r="O115" i="29" s="1"/>
  <c r="O97" i="16"/>
  <c r="O33" i="29"/>
  <c r="P50" i="17"/>
  <c r="Q50" i="17" s="1"/>
  <c r="S50" i="17" s="1"/>
  <c r="U50" i="17" s="1"/>
  <c r="AQ50" i="17" s="1"/>
  <c r="AU50" i="17" s="1"/>
  <c r="O51" i="17"/>
  <c r="P144" i="5"/>
  <c r="Q144" i="5" s="1"/>
  <c r="S144" i="5" s="1"/>
  <c r="U144" i="5" s="1"/>
  <c r="AT144" i="5" s="1"/>
  <c r="AX144" i="5" s="1"/>
  <c r="P65" i="18"/>
  <c r="Q65" i="18" s="1"/>
  <c r="S65" i="18" s="1"/>
  <c r="U65" i="18" s="1"/>
  <c r="AQ65" i="18" s="1"/>
  <c r="AU65" i="18" s="1"/>
  <c r="O66" i="18"/>
  <c r="N146" i="14"/>
  <c r="O146" i="14" s="1"/>
  <c r="O96" i="29"/>
  <c r="O33" i="9"/>
  <c r="P80" i="31"/>
  <c r="Q80" i="31" s="1"/>
  <c r="S80" i="31" s="1"/>
  <c r="U80" i="31" s="1"/>
  <c r="AQ80" i="31" s="1"/>
  <c r="AU80" i="31" s="1"/>
  <c r="P48" i="16"/>
  <c r="Q48" i="16" s="1"/>
  <c r="S48" i="16" s="1"/>
  <c r="U48" i="16" s="1"/>
  <c r="AQ48" i="16" s="1"/>
  <c r="AU48" i="16" s="1"/>
  <c r="P81" i="4"/>
  <c r="Q81" i="4" s="1"/>
  <c r="S81" i="4" s="1"/>
  <c r="U81" i="4" s="1"/>
  <c r="AQ81" i="4" s="1"/>
  <c r="AU81" i="4" s="1"/>
  <c r="P144" i="31"/>
  <c r="Q144" i="31" s="1"/>
  <c r="S144" i="31" s="1"/>
  <c r="U144" i="31" s="1"/>
  <c r="AT144" i="31" s="1"/>
  <c r="AX144" i="31" s="1"/>
  <c r="P129" i="29"/>
  <c r="Q129" i="29" s="1"/>
  <c r="S129" i="29" s="1"/>
  <c r="U129" i="29" s="1"/>
  <c r="AT129" i="29" s="1"/>
  <c r="O130" i="29"/>
  <c r="P97" i="10"/>
  <c r="Q97" i="10" s="1"/>
  <c r="S97" i="10" s="1"/>
  <c r="U97" i="10" s="1"/>
  <c r="AJ97" i="10" s="1"/>
  <c r="AN97" i="10" s="1"/>
  <c r="O98" i="10"/>
  <c r="P96" i="2"/>
  <c r="Q96" i="2" s="1"/>
  <c r="S96" i="2" s="1"/>
  <c r="U96" i="2" s="1"/>
  <c r="AJ96" i="2" s="1"/>
  <c r="AN96" i="2" s="1"/>
  <c r="P64" i="21"/>
  <c r="Q64" i="21" s="1"/>
  <c r="S64" i="21" s="1"/>
  <c r="U64" i="21" s="1"/>
  <c r="AQ64" i="21" s="1"/>
  <c r="AU64" i="21" s="1"/>
  <c r="P49" i="14"/>
  <c r="Q49" i="14" s="1"/>
  <c r="S49" i="14" s="1"/>
  <c r="U49" i="14" s="1"/>
  <c r="AQ49" i="14" s="1"/>
  <c r="AU49" i="14" s="1"/>
  <c r="P128" i="7"/>
  <c r="Q128" i="7" s="1"/>
  <c r="S128" i="7" s="1"/>
  <c r="U128" i="7" s="1"/>
  <c r="AT128" i="7" s="1"/>
  <c r="O128" i="4"/>
  <c r="P142" i="24"/>
  <c r="Q142" i="24" s="1"/>
  <c r="S142" i="24" s="1"/>
  <c r="U142" i="24" s="1"/>
  <c r="AT142" i="24" s="1"/>
  <c r="AX142" i="24" s="1"/>
  <c r="O143" i="24"/>
  <c r="O68" i="7"/>
  <c r="O81" i="33"/>
  <c r="O49" i="5"/>
  <c r="N52" i="15"/>
  <c r="N52" i="19"/>
  <c r="O52" i="19" s="1"/>
  <c r="P48" i="22"/>
  <c r="Q48" i="22" s="1"/>
  <c r="S48" i="22" s="1"/>
  <c r="U48" i="22" s="1"/>
  <c r="AQ48" i="22" s="1"/>
  <c r="AU48" i="22" s="1"/>
  <c r="P143" i="13"/>
  <c r="Q143" i="13" s="1"/>
  <c r="S143" i="13" s="1"/>
  <c r="U143" i="13" s="1"/>
  <c r="AT143" i="13" s="1"/>
  <c r="AX143" i="13" s="1"/>
  <c r="O34" i="20"/>
  <c r="O32" i="1"/>
  <c r="P34" i="4"/>
  <c r="Q34" i="4" s="1"/>
  <c r="S34" i="4" s="1"/>
  <c r="U34" i="4" s="1"/>
  <c r="AQ34" i="4" s="1"/>
  <c r="AU34" i="4" s="1"/>
  <c r="P112" i="16"/>
  <c r="Q112" i="16" s="1"/>
  <c r="S112" i="16" s="1"/>
  <c r="U112" i="16" s="1"/>
  <c r="AT112" i="16" s="1"/>
  <c r="AX112" i="16" s="1"/>
  <c r="P145" i="12"/>
  <c r="Q145" i="12" s="1"/>
  <c r="S145" i="12" s="1"/>
  <c r="U145" i="12" s="1"/>
  <c r="AT145" i="12" s="1"/>
  <c r="AX145" i="12" s="1"/>
  <c r="P97" i="21"/>
  <c r="Q97" i="21" s="1"/>
  <c r="S97" i="21" s="1"/>
  <c r="U97" i="21" s="1"/>
  <c r="AJ97" i="21" s="1"/>
  <c r="AN97" i="21" s="1"/>
  <c r="P34" i="33"/>
  <c r="Q34" i="33" s="1"/>
  <c r="S34" i="33" s="1"/>
  <c r="U34" i="33" s="1"/>
  <c r="AQ34" i="33" s="1"/>
  <c r="AU34" i="33" s="1"/>
  <c r="O35" i="33"/>
  <c r="P81" i="24"/>
  <c r="Q81" i="24" s="1"/>
  <c r="S81" i="24" s="1"/>
  <c r="U81" i="24" s="1"/>
  <c r="AQ81" i="24" s="1"/>
  <c r="AU81" i="24" s="1"/>
  <c r="O82" i="24"/>
  <c r="BA127" i="4"/>
  <c r="AX127" i="4"/>
  <c r="O96" i="14"/>
  <c r="P144" i="4"/>
  <c r="Q144" i="4" s="1"/>
  <c r="S144" i="4" s="1"/>
  <c r="U144" i="4" s="1"/>
  <c r="AT144" i="4" s="1"/>
  <c r="AX144" i="4" s="1"/>
  <c r="P35" i="27"/>
  <c r="Q35" i="27" s="1"/>
  <c r="S35" i="27" s="1"/>
  <c r="U35" i="27" s="1"/>
  <c r="AQ35" i="27" s="1"/>
  <c r="AU35" i="27" s="1"/>
  <c r="P35" i="18"/>
  <c r="Q35" i="18" s="1"/>
  <c r="S35" i="18" s="1"/>
  <c r="U35" i="18" s="1"/>
  <c r="AQ35" i="18" s="1"/>
  <c r="AU35" i="18" s="1"/>
  <c r="P80" i="25"/>
  <c r="Q80" i="25" s="1"/>
  <c r="S80" i="25" s="1"/>
  <c r="U80" i="25" s="1"/>
  <c r="AQ80" i="25" s="1"/>
  <c r="AU80" i="25" s="1"/>
  <c r="O81" i="25"/>
  <c r="P34" i="7"/>
  <c r="Q34" i="7" s="1"/>
  <c r="S34" i="7" s="1"/>
  <c r="U34" i="7" s="1"/>
  <c r="AQ34" i="7" s="1"/>
  <c r="AU34" i="7" s="1"/>
  <c r="P129" i="19"/>
  <c r="Q129" i="19" s="1"/>
  <c r="S129" i="19" s="1"/>
  <c r="U129" i="19" s="1"/>
  <c r="AT129" i="19" s="1"/>
  <c r="P66" i="30"/>
  <c r="Q66" i="30" s="1"/>
  <c r="S66" i="30" s="1"/>
  <c r="U66" i="30" s="1"/>
  <c r="AQ66" i="30" s="1"/>
  <c r="AU66" i="30" s="1"/>
  <c r="P128" i="23"/>
  <c r="Q128" i="23" s="1"/>
  <c r="S128" i="23" s="1"/>
  <c r="U128" i="23" s="1"/>
  <c r="AT128" i="23" s="1"/>
  <c r="P65" i="10"/>
  <c r="Q65" i="10" s="1"/>
  <c r="S65" i="10" s="1"/>
  <c r="U65" i="10" s="1"/>
  <c r="AQ65" i="10" s="1"/>
  <c r="AU65" i="10" s="1"/>
  <c r="P113" i="26"/>
  <c r="Q113" i="26" s="1"/>
  <c r="S113" i="26" s="1"/>
  <c r="U113" i="26" s="1"/>
  <c r="AT113" i="26" s="1"/>
  <c r="AX113" i="26" s="1"/>
  <c r="P48" i="29"/>
  <c r="Q48" i="29" s="1"/>
  <c r="S48" i="29" s="1"/>
  <c r="U48" i="29" s="1"/>
  <c r="AQ48" i="29" s="1"/>
  <c r="AU48" i="29" s="1"/>
  <c r="P127" i="6"/>
  <c r="Q127" i="6" s="1"/>
  <c r="S127" i="6" s="1"/>
  <c r="U127" i="6" s="1"/>
  <c r="AT127" i="6" s="1"/>
  <c r="O128" i="6"/>
  <c r="P81" i="7"/>
  <c r="Q81" i="7" s="1"/>
  <c r="S81" i="7" s="1"/>
  <c r="U81" i="7" s="1"/>
  <c r="AQ81" i="7" s="1"/>
  <c r="AU81" i="7" s="1"/>
  <c r="P81" i="22"/>
  <c r="Q81" i="22" s="1"/>
  <c r="S81" i="22" s="1"/>
  <c r="U81" i="22" s="1"/>
  <c r="AQ81" i="22" s="1"/>
  <c r="AU81" i="22" s="1"/>
  <c r="P127" i="27"/>
  <c r="Q127" i="27" s="1"/>
  <c r="S127" i="27" s="1"/>
  <c r="U127" i="27" s="1"/>
  <c r="AT127" i="27" s="1"/>
  <c r="P33" i="31"/>
  <c r="Q33" i="31" s="1"/>
  <c r="S33" i="31" s="1"/>
  <c r="U33" i="31" s="1"/>
  <c r="AQ33" i="31" s="1"/>
  <c r="AU33" i="31" s="1"/>
  <c r="P112" i="12"/>
  <c r="Q112" i="12" s="1"/>
  <c r="S112" i="12" s="1"/>
  <c r="U112" i="12" s="1"/>
  <c r="AT112" i="12" s="1"/>
  <c r="AX112" i="12" s="1"/>
  <c r="P50" i="1"/>
  <c r="Q50" i="1" s="1"/>
  <c r="S50" i="1" s="1"/>
  <c r="U50" i="1" s="1"/>
  <c r="AQ50" i="1" s="1"/>
  <c r="AU50" i="1" s="1"/>
  <c r="P128" i="25"/>
  <c r="Q128" i="25" s="1"/>
  <c r="S128" i="25" s="1"/>
  <c r="U128" i="25" s="1"/>
  <c r="AT128" i="25" s="1"/>
  <c r="O129" i="25"/>
  <c r="AX130" i="17"/>
  <c r="BA130" i="17"/>
  <c r="P111" i="19"/>
  <c r="Q111" i="19" s="1"/>
  <c r="S111" i="19" s="1"/>
  <c r="U111" i="19" s="1"/>
  <c r="AT111" i="19" s="1"/>
  <c r="AX111" i="19" s="1"/>
  <c r="P50" i="28"/>
  <c r="Q50" i="28" s="1"/>
  <c r="S50" i="28" s="1"/>
  <c r="U50" i="28" s="1"/>
  <c r="AQ50" i="28" s="1"/>
  <c r="AU50" i="28" s="1"/>
  <c r="N146" i="26"/>
  <c r="O146" i="26" s="1"/>
  <c r="P145" i="26"/>
  <c r="Q145" i="26" s="1"/>
  <c r="S145" i="26" s="1"/>
  <c r="U145" i="26" s="1"/>
  <c r="AT145" i="26" s="1"/>
  <c r="AX145" i="26" s="1"/>
  <c r="P145" i="17"/>
  <c r="Q145" i="17" s="1"/>
  <c r="S145" i="17" s="1"/>
  <c r="U145" i="17" s="1"/>
  <c r="AT145" i="17" s="1"/>
  <c r="AX145" i="17" s="1"/>
  <c r="N146" i="17"/>
  <c r="BA128" i="19"/>
  <c r="AX128" i="19"/>
  <c r="P113" i="33"/>
  <c r="Q113" i="33" s="1"/>
  <c r="S113" i="33" s="1"/>
  <c r="U113" i="33" s="1"/>
  <c r="AT113" i="33" s="1"/>
  <c r="AX113" i="33" s="1"/>
  <c r="O114" i="33"/>
  <c r="BA127" i="23"/>
  <c r="AX127" i="23"/>
  <c r="P144" i="6"/>
  <c r="Q144" i="6" s="1"/>
  <c r="S144" i="6" s="1"/>
  <c r="U144" i="6" s="1"/>
  <c r="AT144" i="6" s="1"/>
  <c r="AX144" i="6" s="1"/>
  <c r="P50" i="13"/>
  <c r="Q50" i="13" s="1"/>
  <c r="S50" i="13" s="1"/>
  <c r="U50" i="13" s="1"/>
  <c r="AQ50" i="13" s="1"/>
  <c r="AU50" i="13" s="1"/>
  <c r="P97" i="8"/>
  <c r="Q97" i="8" s="1"/>
  <c r="S97" i="8" s="1"/>
  <c r="U97" i="8" s="1"/>
  <c r="AJ97" i="8" s="1"/>
  <c r="AN97" i="8" s="1"/>
  <c r="P129" i="21"/>
  <c r="Q129" i="21" s="1"/>
  <c r="S129" i="21" s="1"/>
  <c r="U129" i="21" s="1"/>
  <c r="AT129" i="21" s="1"/>
  <c r="P99" i="23"/>
  <c r="Q99" i="23" s="1"/>
  <c r="S99" i="23" s="1"/>
  <c r="U99" i="23" s="1"/>
  <c r="AJ99" i="23" s="1"/>
  <c r="AN99" i="23" s="1"/>
  <c r="P95" i="12"/>
  <c r="Q95" i="12" s="1"/>
  <c r="S95" i="12" s="1"/>
  <c r="U95" i="12" s="1"/>
  <c r="AJ95" i="12" s="1"/>
  <c r="AN95" i="12" s="1"/>
  <c r="BA126" i="6"/>
  <c r="AX126" i="6"/>
  <c r="P48" i="31"/>
  <c r="Q48" i="31" s="1"/>
  <c r="S48" i="31" s="1"/>
  <c r="U48" i="31" s="1"/>
  <c r="AQ48" i="31" s="1"/>
  <c r="AU48" i="31" s="1"/>
  <c r="O49" i="31"/>
  <c r="P50" i="4"/>
  <c r="Q50" i="4" s="1"/>
  <c r="S50" i="4" s="1"/>
  <c r="U50" i="4" s="1"/>
  <c r="AQ50" i="4" s="1"/>
  <c r="AU50" i="4" s="1"/>
  <c r="AX126" i="27"/>
  <c r="BA126" i="27"/>
  <c r="N146" i="3"/>
  <c r="O146" i="3" s="1"/>
  <c r="P145" i="3"/>
  <c r="Q145" i="3" s="1"/>
  <c r="S145" i="3" s="1"/>
  <c r="U145" i="3" s="1"/>
  <c r="AT145" i="3" s="1"/>
  <c r="AX145" i="3" s="1"/>
  <c r="P113" i="18"/>
  <c r="Q113" i="18" s="1"/>
  <c r="S113" i="18" s="1"/>
  <c r="U113" i="18" s="1"/>
  <c r="AT113" i="18" s="1"/>
  <c r="AX113" i="18" s="1"/>
  <c r="O114" i="18"/>
  <c r="N131" i="17"/>
  <c r="O131" i="17" s="1"/>
  <c r="P96" i="24"/>
  <c r="Q96" i="24" s="1"/>
  <c r="S96" i="24" s="1"/>
  <c r="U96" i="24" s="1"/>
  <c r="AJ96" i="24" s="1"/>
  <c r="AN96" i="24" s="1"/>
  <c r="O97" i="24"/>
  <c r="P51" i="8"/>
  <c r="Q51" i="8" s="1"/>
  <c r="S51" i="8" s="1"/>
  <c r="U51" i="8" s="1"/>
  <c r="AQ51" i="8" s="1"/>
  <c r="AU51" i="8" s="1"/>
  <c r="P128" i="20"/>
  <c r="Q128" i="20" s="1"/>
  <c r="S128" i="20" s="1"/>
  <c r="U128" i="20" s="1"/>
  <c r="AT128" i="20" s="1"/>
  <c r="O144" i="2"/>
  <c r="O81" i="3"/>
  <c r="O34" i="10"/>
  <c r="P113" i="8"/>
  <c r="Q113" i="8" s="1"/>
  <c r="S113" i="8" s="1"/>
  <c r="U113" i="8" s="1"/>
  <c r="AT113" i="8" s="1"/>
  <c r="AX113" i="8" s="1"/>
  <c r="O114" i="8"/>
  <c r="BA128" i="21"/>
  <c r="AX128" i="21"/>
  <c r="O97" i="15"/>
  <c r="O129" i="3"/>
  <c r="P48" i="7"/>
  <c r="Q48" i="7" s="1"/>
  <c r="S48" i="7" s="1"/>
  <c r="U48" i="7" s="1"/>
  <c r="AQ48" i="7" s="1"/>
  <c r="AU48" i="7" s="1"/>
  <c r="O49" i="7"/>
  <c r="O143" i="27"/>
  <c r="P127" i="10"/>
  <c r="Q127" i="10" s="1"/>
  <c r="S127" i="10" s="1"/>
  <c r="U127" i="10" s="1"/>
  <c r="AT127" i="10" s="1"/>
  <c r="O128" i="10"/>
  <c r="O132" i="18"/>
  <c r="P132" i="18" s="1"/>
  <c r="Q132" i="18" s="1"/>
  <c r="S132" i="18" s="1"/>
  <c r="U132" i="18" s="1"/>
  <c r="AT132" i="18" s="1"/>
  <c r="P35" i="12"/>
  <c r="Q35" i="12" s="1"/>
  <c r="S35" i="12" s="1"/>
  <c r="U35" i="12" s="1"/>
  <c r="AQ35" i="12" s="1"/>
  <c r="AU35" i="12" s="1"/>
  <c r="P82" i="18"/>
  <c r="Q82" i="18" s="1"/>
  <c r="S82" i="18" s="1"/>
  <c r="U82" i="18" s="1"/>
  <c r="AQ82" i="18" s="1"/>
  <c r="AU82" i="18" s="1"/>
  <c r="P66" i="25"/>
  <c r="Q66" i="25" s="1"/>
  <c r="S66" i="25" s="1"/>
  <c r="U66" i="25" s="1"/>
  <c r="AQ66" i="25" s="1"/>
  <c r="AU66" i="25" s="1"/>
  <c r="O67" i="25"/>
  <c r="P128" i="9"/>
  <c r="Q128" i="9" s="1"/>
  <c r="S128" i="9" s="1"/>
  <c r="U128" i="9" s="1"/>
  <c r="AT128" i="9" s="1"/>
  <c r="O129" i="9"/>
  <c r="P143" i="15"/>
  <c r="Q143" i="15" s="1"/>
  <c r="S143" i="15" s="1"/>
  <c r="U143" i="15" s="1"/>
  <c r="AT143" i="15" s="1"/>
  <c r="AX143" i="15" s="1"/>
  <c r="O144" i="15"/>
  <c r="P49" i="33"/>
  <c r="Q49" i="33" s="1"/>
  <c r="S49" i="33" s="1"/>
  <c r="U49" i="33" s="1"/>
  <c r="AQ49" i="33" s="1"/>
  <c r="AU49" i="33" s="1"/>
  <c r="P33" i="6"/>
  <c r="Q33" i="6" s="1"/>
  <c r="S33" i="6" s="1"/>
  <c r="U33" i="6" s="1"/>
  <c r="AQ33" i="6" s="1"/>
  <c r="AU33" i="6" s="1"/>
  <c r="O34" i="6"/>
  <c r="P67" i="27"/>
  <c r="Q67" i="27" s="1"/>
  <c r="S67" i="27" s="1"/>
  <c r="U67" i="27" s="1"/>
  <c r="AQ67" i="27" s="1"/>
  <c r="AU67" i="27" s="1"/>
  <c r="P128" i="30"/>
  <c r="Q128" i="30" s="1"/>
  <c r="S128" i="30" s="1"/>
  <c r="U128" i="30" s="1"/>
  <c r="AT128" i="30" s="1"/>
  <c r="P115" i="25"/>
  <c r="Q115" i="25" s="1"/>
  <c r="S115" i="25" s="1"/>
  <c r="U115" i="25" s="1"/>
  <c r="AT115" i="25" s="1"/>
  <c r="AX115" i="25" s="1"/>
  <c r="P112" i="20"/>
  <c r="Q112" i="20" s="1"/>
  <c r="S112" i="20" s="1"/>
  <c r="U112" i="20" s="1"/>
  <c r="AT112" i="20" s="1"/>
  <c r="AX112" i="20" s="1"/>
  <c r="P145" i="10"/>
  <c r="Q145" i="10" s="1"/>
  <c r="S145" i="10" s="1"/>
  <c r="U145" i="10" s="1"/>
  <c r="AT145" i="10" s="1"/>
  <c r="AX145" i="10" s="1"/>
  <c r="P50" i="23"/>
  <c r="Q50" i="23" s="1"/>
  <c r="S50" i="23" s="1"/>
  <c r="U50" i="23" s="1"/>
  <c r="AQ50" i="23" s="1"/>
  <c r="AU50" i="23" s="1"/>
  <c r="P66" i="23"/>
  <c r="Q66" i="23" s="1"/>
  <c r="S66" i="23" s="1"/>
  <c r="U66" i="23" s="1"/>
  <c r="AQ66" i="23" s="1"/>
  <c r="AU66" i="23" s="1"/>
  <c r="O67" i="23"/>
  <c r="P130" i="24"/>
  <c r="Q130" i="24" s="1"/>
  <c r="S130" i="24" s="1"/>
  <c r="U130" i="24" s="1"/>
  <c r="AT130" i="24" s="1"/>
  <c r="P66" i="4"/>
  <c r="Q66" i="4" s="1"/>
  <c r="S66" i="4" s="1"/>
  <c r="U66" i="4" s="1"/>
  <c r="AQ66" i="4" s="1"/>
  <c r="AU66" i="4" s="1"/>
  <c r="P127" i="33"/>
  <c r="Q127" i="33" s="1"/>
  <c r="S127" i="33" s="1"/>
  <c r="U127" i="33" s="1"/>
  <c r="AT127" i="33" s="1"/>
  <c r="P82" i="11"/>
  <c r="Q82" i="11" s="1"/>
  <c r="S82" i="11" s="1"/>
  <c r="U82" i="11" s="1"/>
  <c r="AQ82" i="11" s="1"/>
  <c r="AU82" i="11" s="1"/>
  <c r="P34" i="5"/>
  <c r="Q34" i="5" s="1"/>
  <c r="S34" i="5" s="1"/>
  <c r="U34" i="5" s="1"/>
  <c r="AQ34" i="5" s="1"/>
  <c r="AU34" i="5" s="1"/>
  <c r="O35" i="5"/>
  <c r="P35" i="17"/>
  <c r="Q35" i="17" s="1"/>
  <c r="S35" i="17" s="1"/>
  <c r="U35" i="17" s="1"/>
  <c r="AQ35" i="17" s="1"/>
  <c r="AU35" i="17" s="1"/>
  <c r="BA128" i="3"/>
  <c r="AX128" i="3"/>
  <c r="P81" i="2"/>
  <c r="Q81" i="2" s="1"/>
  <c r="S81" i="2" s="1"/>
  <c r="U81" i="2" s="1"/>
  <c r="AQ81" i="2" s="1"/>
  <c r="AU81" i="2" s="1"/>
  <c r="P96" i="3"/>
  <c r="Q96" i="3" s="1"/>
  <c r="S96" i="3" s="1"/>
  <c r="U96" i="3" s="1"/>
  <c r="AJ96" i="3" s="1"/>
  <c r="AN96" i="3" s="1"/>
  <c r="AX131" i="18"/>
  <c r="BA131" i="18"/>
  <c r="N83" i="9"/>
  <c r="O83" i="9" s="1"/>
  <c r="P82" i="9"/>
  <c r="Q82" i="9" s="1"/>
  <c r="S82" i="9" s="1"/>
  <c r="U82" i="9" s="1"/>
  <c r="AQ82" i="9" s="1"/>
  <c r="AU82" i="9" s="1"/>
  <c r="P95" i="25"/>
  <c r="Q95" i="25" s="1"/>
  <c r="S95" i="25" s="1"/>
  <c r="U95" i="25" s="1"/>
  <c r="AJ95" i="25" s="1"/>
  <c r="AN95" i="25" s="1"/>
  <c r="O96" i="25"/>
  <c r="N99" i="6"/>
  <c r="O99" i="6" s="1"/>
  <c r="P98" i="6"/>
  <c r="Q98" i="6" s="1"/>
  <c r="S98" i="6" s="1"/>
  <c r="U98" i="6" s="1"/>
  <c r="AJ98" i="6" s="1"/>
  <c r="AN98" i="6" s="1"/>
  <c r="P129" i="12"/>
  <c r="Q129" i="12" s="1"/>
  <c r="S129" i="12" s="1"/>
  <c r="U129" i="12" s="1"/>
  <c r="AT129" i="12" s="1"/>
  <c r="P64" i="20"/>
  <c r="Q64" i="20" s="1"/>
  <c r="S64" i="20" s="1"/>
  <c r="U64" i="20" s="1"/>
  <c r="AQ64" i="20" s="1"/>
  <c r="AU64" i="20" s="1"/>
  <c r="P80" i="19"/>
  <c r="Q80" i="19" s="1"/>
  <c r="S80" i="19" s="1"/>
  <c r="U80" i="19" s="1"/>
  <c r="AQ80" i="19" s="1"/>
  <c r="AU80" i="19" s="1"/>
  <c r="O129" i="22"/>
  <c r="N146" i="28"/>
  <c r="O146" i="28" s="1"/>
  <c r="N99" i="17"/>
  <c r="O99" i="17" s="1"/>
  <c r="P98" i="17"/>
  <c r="Q98" i="17" s="1"/>
  <c r="S98" i="17" s="1"/>
  <c r="U98" i="17" s="1"/>
  <c r="AJ98" i="17" s="1"/>
  <c r="AN98" i="17" s="1"/>
  <c r="P33" i="16"/>
  <c r="Q33" i="16" s="1"/>
  <c r="S33" i="16" s="1"/>
  <c r="U33" i="16" s="1"/>
  <c r="AQ33" i="16" s="1"/>
  <c r="AU33" i="16" s="1"/>
  <c r="O34" i="16"/>
  <c r="AX129" i="24"/>
  <c r="BA129" i="24"/>
  <c r="O83" i="8"/>
  <c r="O113" i="4"/>
  <c r="O66" i="6"/>
  <c r="P50" i="30"/>
  <c r="Q50" i="30" s="1"/>
  <c r="S50" i="30" s="1"/>
  <c r="U50" i="30" s="1"/>
  <c r="AQ50" i="30" s="1"/>
  <c r="AU50" i="30" s="1"/>
  <c r="AX126" i="33"/>
  <c r="BA126" i="33"/>
  <c r="P113" i="14"/>
  <c r="Q113" i="14" s="1"/>
  <c r="S113" i="14" s="1"/>
  <c r="U113" i="14" s="1"/>
  <c r="AT113" i="14" s="1"/>
  <c r="AX113" i="14" s="1"/>
  <c r="N146" i="21"/>
  <c r="O146" i="21" s="1"/>
  <c r="O81" i="26"/>
  <c r="P81" i="1"/>
  <c r="Q81" i="1" s="1"/>
  <c r="S81" i="1" s="1"/>
  <c r="U81" i="1" s="1"/>
  <c r="AQ81" i="1" s="1"/>
  <c r="AU81" i="1" s="1"/>
  <c r="O82" i="1"/>
  <c r="P127" i="13"/>
  <c r="Q127" i="13" s="1"/>
  <c r="S127" i="13" s="1"/>
  <c r="U127" i="13" s="1"/>
  <c r="AT127" i="13" s="1"/>
  <c r="O128" i="13"/>
  <c r="P64" i="2"/>
  <c r="Q64" i="2" s="1"/>
  <c r="S64" i="2" s="1"/>
  <c r="U64" i="2" s="1"/>
  <c r="AQ64" i="2" s="1"/>
  <c r="AU64" i="2" s="1"/>
  <c r="O65" i="2"/>
  <c r="N52" i="9"/>
  <c r="P51" i="9"/>
  <c r="Q51" i="9" s="1"/>
  <c r="S51" i="9" s="1"/>
  <c r="U51" i="9" s="1"/>
  <c r="AQ51" i="9" s="1"/>
  <c r="AU51" i="9" s="1"/>
  <c r="O52" i="9"/>
  <c r="P50" i="6"/>
  <c r="Q50" i="6" s="1"/>
  <c r="S50" i="6" s="1"/>
  <c r="U50" i="6" s="1"/>
  <c r="AQ50" i="6" s="1"/>
  <c r="AU50" i="6" s="1"/>
  <c r="O51" i="6"/>
  <c r="P51" i="12"/>
  <c r="Q51" i="12" s="1"/>
  <c r="S51" i="12" s="1"/>
  <c r="U51" i="12" s="1"/>
  <c r="AQ51" i="12" s="1"/>
  <c r="AU51" i="12" s="1"/>
  <c r="P143" i="23"/>
  <c r="Q143" i="23" s="1"/>
  <c r="S143" i="23" s="1"/>
  <c r="U143" i="23" s="1"/>
  <c r="AT143" i="23" s="1"/>
  <c r="AX143" i="23" s="1"/>
  <c r="O81" i="13"/>
  <c r="BA128" i="22"/>
  <c r="AX128" i="22"/>
  <c r="O80" i="5"/>
  <c r="O81" i="27"/>
  <c r="O80" i="16"/>
  <c r="O50" i="11"/>
  <c r="P96" i="33"/>
  <c r="Q96" i="33" s="1"/>
  <c r="S96" i="33" s="1"/>
  <c r="U96" i="33" s="1"/>
  <c r="AJ96" i="33" s="1"/>
  <c r="AN96" i="33" s="1"/>
  <c r="O97" i="33"/>
  <c r="O34" i="28"/>
  <c r="O113" i="11"/>
  <c r="O113" i="30"/>
  <c r="P47" i="26"/>
  <c r="Q47" i="26" s="1"/>
  <c r="S47" i="26" s="1"/>
  <c r="U47" i="26" s="1"/>
  <c r="AQ47" i="26" s="1"/>
  <c r="AU47" i="26" s="1"/>
  <c r="O130" i="8"/>
  <c r="O144" i="18"/>
  <c r="O113" i="23"/>
  <c r="P48" i="18"/>
  <c r="Q48" i="18" s="1"/>
  <c r="S48" i="18" s="1"/>
  <c r="U48" i="18" s="1"/>
  <c r="AQ48" i="18" s="1"/>
  <c r="AU48" i="18" s="1"/>
  <c r="P49" i="27"/>
  <c r="Q49" i="27" s="1"/>
  <c r="S49" i="27" s="1"/>
  <c r="U49" i="27" s="1"/>
  <c r="AQ49" i="27" s="1"/>
  <c r="AU49" i="27" s="1"/>
  <c r="P128" i="34" l="1"/>
  <c r="Q128" i="34" s="1"/>
  <c r="S128" i="34" s="1"/>
  <c r="U128" i="34" s="1"/>
  <c r="AT128" i="34" s="1"/>
  <c r="O129" i="34"/>
  <c r="AX127" i="34"/>
  <c r="BA127" i="34"/>
  <c r="P65" i="34"/>
  <c r="Q65" i="34" s="1"/>
  <c r="S65" i="34" s="1"/>
  <c r="U65" i="34" s="1"/>
  <c r="AQ65" i="34" s="1"/>
  <c r="AU65" i="34" s="1"/>
  <c r="O66" i="34"/>
  <c r="P98" i="34"/>
  <c r="Q98" i="34" s="1"/>
  <c r="S98" i="34" s="1"/>
  <c r="U98" i="34" s="1"/>
  <c r="AJ98" i="34" s="1"/>
  <c r="AN98" i="34" s="1"/>
  <c r="P35" i="34"/>
  <c r="Q35" i="34" s="1"/>
  <c r="S35" i="34" s="1"/>
  <c r="U35" i="34" s="1"/>
  <c r="AQ35" i="34" s="1"/>
  <c r="AU35" i="34" s="1"/>
  <c r="P112" i="34"/>
  <c r="Q112" i="34" s="1"/>
  <c r="S112" i="34" s="1"/>
  <c r="U112" i="34" s="1"/>
  <c r="AT112" i="34" s="1"/>
  <c r="AX112" i="34" s="1"/>
  <c r="O145" i="34"/>
  <c r="P51" i="34"/>
  <c r="Q51" i="34" s="1"/>
  <c r="S51" i="34" s="1"/>
  <c r="U51" i="34" s="1"/>
  <c r="AQ51" i="34" s="1"/>
  <c r="AU51" i="34" s="1"/>
  <c r="P80" i="34"/>
  <c r="Q80" i="34" s="1"/>
  <c r="S80" i="34" s="1"/>
  <c r="U80" i="34" s="1"/>
  <c r="AQ80" i="34" s="1"/>
  <c r="AU80" i="34" s="1"/>
  <c r="O81" i="34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P115" i="24"/>
  <c r="Q115" i="24" s="1"/>
  <c r="S115" i="24" s="1"/>
  <c r="U115" i="24" s="1"/>
  <c r="AT115" i="24" s="1"/>
  <c r="AX115" i="24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99" i="17"/>
  <c r="Q99" i="17" s="1"/>
  <c r="S99" i="17" s="1"/>
  <c r="U99" i="17" s="1"/>
  <c r="AJ99" i="17" s="1"/>
  <c r="AN99" i="17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P34" i="20"/>
  <c r="Q34" i="20" s="1"/>
  <c r="S34" i="20" s="1"/>
  <c r="U34" i="20" s="1"/>
  <c r="AQ34" i="20" s="1"/>
  <c r="AU34" i="20" s="1"/>
  <c r="P129" i="22"/>
  <c r="Q129" i="22" s="1"/>
  <c r="S129" i="22" s="1"/>
  <c r="U129" i="22" s="1"/>
  <c r="AT129" i="22" s="1"/>
  <c r="O130" i="22"/>
  <c r="P114" i="8"/>
  <c r="Q114" i="8" s="1"/>
  <c r="S114" i="8" s="1"/>
  <c r="U114" i="8" s="1"/>
  <c r="AT114" i="8" s="1"/>
  <c r="AX114" i="8" s="1"/>
  <c r="BA129" i="21"/>
  <c r="AX129" i="21"/>
  <c r="AX128" i="23"/>
  <c r="BA128" i="23"/>
  <c r="AX128" i="7"/>
  <c r="BA128" i="7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51" i="24"/>
  <c r="Q51" i="24" s="1"/>
  <c r="S51" i="24" s="1"/>
  <c r="U51" i="24" s="1"/>
  <c r="AQ51" i="24" s="1"/>
  <c r="AU51" i="24" s="1"/>
  <c r="P129" i="2"/>
  <c r="Q129" i="2" s="1"/>
  <c r="S129" i="2" s="1"/>
  <c r="U129" i="2" s="1"/>
  <c r="AT129" i="2" s="1"/>
  <c r="BA128" i="5"/>
  <c r="AX128" i="5"/>
  <c r="P65" i="17"/>
  <c r="Q65" i="17" s="1"/>
  <c r="S65" i="17" s="1"/>
  <c r="U65" i="17" s="1"/>
  <c r="AQ65" i="17" s="1"/>
  <c r="AU65" i="17" s="1"/>
  <c r="P130" i="1"/>
  <c r="Q130" i="1" s="1"/>
  <c r="S130" i="1" s="1"/>
  <c r="U130" i="1" s="1"/>
  <c r="AT130" i="1" s="1"/>
  <c r="P66" i="31"/>
  <c r="Q66" i="31" s="1"/>
  <c r="S66" i="31" s="1"/>
  <c r="U66" i="31" s="1"/>
  <c r="AQ66" i="31" s="1"/>
  <c r="AU66" i="31" s="1"/>
  <c r="O67" i="31"/>
  <c r="P66" i="5"/>
  <c r="Q66" i="5" s="1"/>
  <c r="S66" i="5" s="1"/>
  <c r="U66" i="5" s="1"/>
  <c r="AQ66" i="5" s="1"/>
  <c r="AU66" i="5" s="1"/>
  <c r="O67" i="5"/>
  <c r="BA127" i="33"/>
  <c r="AX127" i="33"/>
  <c r="P113" i="30"/>
  <c r="Q113" i="30" s="1"/>
  <c r="S113" i="30" s="1"/>
  <c r="U113" i="30" s="1"/>
  <c r="AT113" i="30" s="1"/>
  <c r="AX113" i="30" s="1"/>
  <c r="O114" i="30"/>
  <c r="N52" i="12"/>
  <c r="O81" i="19"/>
  <c r="O97" i="3"/>
  <c r="O67" i="4"/>
  <c r="O129" i="30"/>
  <c r="N83" i="18"/>
  <c r="O83" i="18" s="1"/>
  <c r="O98" i="8"/>
  <c r="O128" i="27"/>
  <c r="O67" i="30"/>
  <c r="P96" i="14"/>
  <c r="Q96" i="14" s="1"/>
  <c r="S96" i="14" s="1"/>
  <c r="U96" i="14" s="1"/>
  <c r="AJ96" i="14" s="1"/>
  <c r="AN96" i="14" s="1"/>
  <c r="O97" i="14"/>
  <c r="P32" i="1"/>
  <c r="Q32" i="1" s="1"/>
  <c r="S32" i="1" s="1"/>
  <c r="U32" i="1" s="1"/>
  <c r="AQ32" i="1" s="1"/>
  <c r="AU32" i="1" s="1"/>
  <c r="O33" i="1"/>
  <c r="O50" i="14"/>
  <c r="O81" i="31"/>
  <c r="P52" i="15"/>
  <c r="Q52" i="15" s="1"/>
  <c r="S52" i="15" s="1"/>
  <c r="U52" i="15" s="1"/>
  <c r="AQ52" i="15" s="1"/>
  <c r="AU52" i="15" s="1"/>
  <c r="O82" i="21"/>
  <c r="BA128" i="2"/>
  <c r="AX128" i="2"/>
  <c r="O114" i="3"/>
  <c r="P33" i="2"/>
  <c r="Q33" i="2" s="1"/>
  <c r="S33" i="2" s="1"/>
  <c r="U33" i="2" s="1"/>
  <c r="AQ33" i="2" s="1"/>
  <c r="AU33" i="2" s="1"/>
  <c r="P33" i="25"/>
  <c r="Q33" i="25" s="1"/>
  <c r="S33" i="25" s="1"/>
  <c r="U33" i="25" s="1"/>
  <c r="AQ33" i="25" s="1"/>
  <c r="AU33" i="25" s="1"/>
  <c r="AX129" i="1"/>
  <c r="BA129" i="1"/>
  <c r="O116" i="22"/>
  <c r="P116" i="22" s="1"/>
  <c r="Q116" i="22" s="1"/>
  <c r="S116" i="22" s="1"/>
  <c r="U116" i="22" s="1"/>
  <c r="AT116" i="22" s="1"/>
  <c r="AX116" i="22" s="1"/>
  <c r="AY116" i="22" s="1"/>
  <c r="O51" i="3"/>
  <c r="P36" i="23"/>
  <c r="Q36" i="23" s="1"/>
  <c r="S36" i="23" s="1"/>
  <c r="U36" i="23" s="1"/>
  <c r="AQ36" i="23" s="1"/>
  <c r="AU36" i="23" s="1"/>
  <c r="O37" i="23"/>
  <c r="P37" i="23" s="1"/>
  <c r="Q37" i="23" s="1"/>
  <c r="S37" i="23" s="1"/>
  <c r="U37" i="23" s="1"/>
  <c r="AQ37" i="23" s="1"/>
  <c r="AU37" i="23" s="1"/>
  <c r="AV37" i="23" s="1"/>
  <c r="P34" i="22"/>
  <c r="Q34" i="22" s="1"/>
  <c r="S34" i="22" s="1"/>
  <c r="U34" i="22" s="1"/>
  <c r="AQ34" i="22" s="1"/>
  <c r="AU34" i="22" s="1"/>
  <c r="P97" i="18"/>
  <c r="Q97" i="18" s="1"/>
  <c r="S97" i="18" s="1"/>
  <c r="U97" i="18" s="1"/>
  <c r="AJ97" i="18" s="1"/>
  <c r="AN97" i="18" s="1"/>
  <c r="P81" i="6"/>
  <c r="Q81" i="6" s="1"/>
  <c r="S81" i="6" s="1"/>
  <c r="U81" i="6" s="1"/>
  <c r="AQ81" i="6" s="1"/>
  <c r="AU81" i="6" s="1"/>
  <c r="P81" i="10"/>
  <c r="Q81" i="10" s="1"/>
  <c r="S81" i="10" s="1"/>
  <c r="U81" i="10" s="1"/>
  <c r="AQ81" i="10" s="1"/>
  <c r="AU81" i="10" s="1"/>
  <c r="P34" i="28"/>
  <c r="Q34" i="28" s="1"/>
  <c r="S34" i="28" s="1"/>
  <c r="U34" i="28" s="1"/>
  <c r="AQ34" i="28" s="1"/>
  <c r="AU34" i="28" s="1"/>
  <c r="O51" i="30"/>
  <c r="O65" i="20"/>
  <c r="O82" i="2"/>
  <c r="O131" i="24"/>
  <c r="P81" i="3"/>
  <c r="Q81" i="3" s="1"/>
  <c r="S81" i="3" s="1"/>
  <c r="U81" i="3" s="1"/>
  <c r="AQ81" i="3" s="1"/>
  <c r="AU81" i="3" s="1"/>
  <c r="O51" i="13"/>
  <c r="O51" i="28"/>
  <c r="O82" i="22"/>
  <c r="O130" i="19"/>
  <c r="O144" i="13"/>
  <c r="O65" i="21"/>
  <c r="P33" i="9"/>
  <c r="Q33" i="9" s="1"/>
  <c r="S33" i="9" s="1"/>
  <c r="U33" i="9" s="1"/>
  <c r="AQ33" i="9" s="1"/>
  <c r="AU33" i="9" s="1"/>
  <c r="O81" i="15"/>
  <c r="O66" i="28"/>
  <c r="O82" i="12"/>
  <c r="N115" i="31"/>
  <c r="P114" i="31"/>
  <c r="Q114" i="31" s="1"/>
  <c r="S114" i="31" s="1"/>
  <c r="U114" i="31" s="1"/>
  <c r="AT114" i="31" s="1"/>
  <c r="AX114" i="31" s="1"/>
  <c r="O115" i="31"/>
  <c r="P145" i="19"/>
  <c r="Q145" i="19" s="1"/>
  <c r="S145" i="19" s="1"/>
  <c r="U145" i="19" s="1"/>
  <c r="AT145" i="19" s="1"/>
  <c r="AX145" i="19" s="1"/>
  <c r="O143" i="30"/>
  <c r="N99" i="30"/>
  <c r="O99" i="30" s="1"/>
  <c r="P98" i="30"/>
  <c r="Q98" i="30" s="1"/>
  <c r="S98" i="30" s="1"/>
  <c r="U98" i="30" s="1"/>
  <c r="AJ98" i="30" s="1"/>
  <c r="AN98" i="30" s="1"/>
  <c r="O97" i="5"/>
  <c r="P66" i="6"/>
  <c r="Q66" i="6" s="1"/>
  <c r="S66" i="6" s="1"/>
  <c r="U66" i="6" s="1"/>
  <c r="AQ66" i="6" s="1"/>
  <c r="AU66" i="6" s="1"/>
  <c r="O130" i="12"/>
  <c r="N131" i="24"/>
  <c r="N68" i="27"/>
  <c r="O68" i="27" s="1"/>
  <c r="N36" i="12"/>
  <c r="O36" i="12" s="1"/>
  <c r="O129" i="20"/>
  <c r="O51" i="4"/>
  <c r="O145" i="6"/>
  <c r="O112" i="19"/>
  <c r="O82" i="7"/>
  <c r="O35" i="7"/>
  <c r="O49" i="22"/>
  <c r="O97" i="2"/>
  <c r="P143" i="8"/>
  <c r="Q143" i="8" s="1"/>
  <c r="S143" i="8" s="1"/>
  <c r="U143" i="8" s="1"/>
  <c r="AT143" i="8" s="1"/>
  <c r="AX143" i="8" s="1"/>
  <c r="P81" i="28"/>
  <c r="Q81" i="28" s="1"/>
  <c r="S81" i="28" s="1"/>
  <c r="U81" i="28" s="1"/>
  <c r="AQ81" i="28" s="1"/>
  <c r="AU81" i="28" s="1"/>
  <c r="O82" i="28"/>
  <c r="P113" i="17"/>
  <c r="Q113" i="17" s="1"/>
  <c r="S113" i="17" s="1"/>
  <c r="U113" i="17" s="1"/>
  <c r="AT113" i="17" s="1"/>
  <c r="AX113" i="17" s="1"/>
  <c r="O114" i="17"/>
  <c r="P83" i="30"/>
  <c r="Q83" i="30" s="1"/>
  <c r="S83" i="30" s="1"/>
  <c r="U83" i="30" s="1"/>
  <c r="AQ83" i="30" s="1"/>
  <c r="AU83" i="30" s="1"/>
  <c r="P33" i="14"/>
  <c r="Q33" i="14" s="1"/>
  <c r="S33" i="14" s="1"/>
  <c r="U33" i="14" s="1"/>
  <c r="AQ33" i="14" s="1"/>
  <c r="AU33" i="14" s="1"/>
  <c r="O34" i="14"/>
  <c r="P130" i="28"/>
  <c r="Q130" i="28" s="1"/>
  <c r="S130" i="28" s="1"/>
  <c r="U130" i="28" s="1"/>
  <c r="AT130" i="28" s="1"/>
  <c r="N131" i="28"/>
  <c r="P113" i="11"/>
  <c r="Q113" i="11" s="1"/>
  <c r="S113" i="11" s="1"/>
  <c r="U113" i="11" s="1"/>
  <c r="AT113" i="11" s="1"/>
  <c r="AX113" i="11" s="1"/>
  <c r="P35" i="26"/>
  <c r="Q35" i="26" s="1"/>
  <c r="S35" i="26" s="1"/>
  <c r="U35" i="26" s="1"/>
  <c r="AQ35" i="26" s="1"/>
  <c r="AU35" i="26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144" i="2"/>
  <c r="Q144" i="2" s="1"/>
  <c r="S144" i="2" s="1"/>
  <c r="U144" i="2" s="1"/>
  <c r="AT144" i="2" s="1"/>
  <c r="AX144" i="2" s="1"/>
  <c r="O145" i="2"/>
  <c r="P96" i="29"/>
  <c r="Q96" i="29" s="1"/>
  <c r="S96" i="29" s="1"/>
  <c r="U96" i="29" s="1"/>
  <c r="AJ96" i="29" s="1"/>
  <c r="AN96" i="29" s="1"/>
  <c r="P113" i="4"/>
  <c r="Q113" i="4" s="1"/>
  <c r="S113" i="4" s="1"/>
  <c r="U113" i="4" s="1"/>
  <c r="AT113" i="4" s="1"/>
  <c r="AX113" i="4" s="1"/>
  <c r="O114" i="4"/>
  <c r="P35" i="33"/>
  <c r="Q35" i="33" s="1"/>
  <c r="S35" i="33" s="1"/>
  <c r="U35" i="33" s="1"/>
  <c r="AQ35" i="33" s="1"/>
  <c r="AU35" i="33" s="1"/>
  <c r="P66" i="18"/>
  <c r="Q66" i="18" s="1"/>
  <c r="S66" i="18" s="1"/>
  <c r="U66" i="18" s="1"/>
  <c r="AQ66" i="18" s="1"/>
  <c r="AU66" i="18" s="1"/>
  <c r="P96" i="11"/>
  <c r="Q96" i="11" s="1"/>
  <c r="S96" i="11" s="1"/>
  <c r="U96" i="11" s="1"/>
  <c r="AJ96" i="11" s="1"/>
  <c r="AN96" i="11" s="1"/>
  <c r="N68" i="33"/>
  <c r="O68" i="33" s="1"/>
  <c r="P67" i="33"/>
  <c r="Q67" i="33" s="1"/>
  <c r="S67" i="33" s="1"/>
  <c r="U67" i="33" s="1"/>
  <c r="AQ67" i="33" s="1"/>
  <c r="AU67" i="33" s="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P96" i="31"/>
  <c r="Q96" i="31" s="1"/>
  <c r="S96" i="31" s="1"/>
  <c r="U96" i="31" s="1"/>
  <c r="AJ96" i="31" s="1"/>
  <c r="AN96" i="31" s="1"/>
  <c r="P113" i="2"/>
  <c r="Q113" i="2" s="1"/>
  <c r="S113" i="2" s="1"/>
  <c r="U113" i="2" s="1"/>
  <c r="AT113" i="2" s="1"/>
  <c r="AX113" i="2" s="1"/>
  <c r="O114" i="2"/>
  <c r="BA129" i="28"/>
  <c r="AX129" i="28"/>
  <c r="P113" i="10"/>
  <c r="Q113" i="10" s="1"/>
  <c r="S113" i="10" s="1"/>
  <c r="U113" i="10" s="1"/>
  <c r="AT113" i="10" s="1"/>
  <c r="AX113" i="10" s="1"/>
  <c r="O114" i="10"/>
  <c r="BA128" i="20"/>
  <c r="AX128" i="20"/>
  <c r="P65" i="2"/>
  <c r="Q65" i="2" s="1"/>
  <c r="S65" i="2" s="1"/>
  <c r="U65" i="2" s="1"/>
  <c r="AQ65" i="2" s="1"/>
  <c r="AU65" i="2" s="1"/>
  <c r="O66" i="2"/>
  <c r="P128" i="10"/>
  <c r="Q128" i="10" s="1"/>
  <c r="S128" i="10" s="1"/>
  <c r="U128" i="10" s="1"/>
  <c r="AT128" i="10" s="1"/>
  <c r="O129" i="10"/>
  <c r="P49" i="31"/>
  <c r="Q49" i="31" s="1"/>
  <c r="S49" i="31" s="1"/>
  <c r="U49" i="31" s="1"/>
  <c r="AQ49" i="31" s="1"/>
  <c r="AU49" i="31" s="1"/>
  <c r="P128" i="6"/>
  <c r="Q128" i="6" s="1"/>
  <c r="S128" i="6" s="1"/>
  <c r="U128" i="6" s="1"/>
  <c r="AT128" i="6" s="1"/>
  <c r="O129" i="6"/>
  <c r="P81" i="25"/>
  <c r="Q81" i="25" s="1"/>
  <c r="S81" i="25" s="1"/>
  <c r="U81" i="25" s="1"/>
  <c r="AQ81" i="25" s="1"/>
  <c r="AU81" i="25" s="1"/>
  <c r="O82" i="25"/>
  <c r="P98" i="10"/>
  <c r="Q98" i="10" s="1"/>
  <c r="S98" i="10" s="1"/>
  <c r="U98" i="10" s="1"/>
  <c r="AJ98" i="10" s="1"/>
  <c r="AN98" i="10" s="1"/>
  <c r="AX132" i="16"/>
  <c r="BA132" i="16"/>
  <c r="N68" i="26"/>
  <c r="O68" i="26" s="1"/>
  <c r="P144" i="7"/>
  <c r="Q144" i="7" s="1"/>
  <c r="S144" i="7" s="1"/>
  <c r="U144" i="7" s="1"/>
  <c r="AT144" i="7" s="1"/>
  <c r="AX144" i="7" s="1"/>
  <c r="O145" i="7"/>
  <c r="P128" i="31"/>
  <c r="Q128" i="31" s="1"/>
  <c r="S128" i="31" s="1"/>
  <c r="U128" i="31" s="1"/>
  <c r="AT128" i="31" s="1"/>
  <c r="O129" i="31"/>
  <c r="P113" i="1"/>
  <c r="Q113" i="1" s="1"/>
  <c r="S113" i="1" s="1"/>
  <c r="U113" i="1" s="1"/>
  <c r="AT113" i="1" s="1"/>
  <c r="AX113" i="1" s="1"/>
  <c r="P128" i="11"/>
  <c r="Q128" i="11" s="1"/>
  <c r="S128" i="11" s="1"/>
  <c r="U128" i="11" s="1"/>
  <c r="AT128" i="11" s="1"/>
  <c r="O129" i="11"/>
  <c r="P34" i="24"/>
  <c r="Q34" i="24" s="1"/>
  <c r="S34" i="24" s="1"/>
  <c r="U34" i="24" s="1"/>
  <c r="AQ34" i="24" s="1"/>
  <c r="AU34" i="24" s="1"/>
  <c r="O35" i="24"/>
  <c r="P51" i="6"/>
  <c r="Q51" i="6" s="1"/>
  <c r="S51" i="6" s="1"/>
  <c r="U51" i="6" s="1"/>
  <c r="AQ51" i="6" s="1"/>
  <c r="AU51" i="6" s="1"/>
  <c r="N52" i="6"/>
  <c r="O52" i="6" s="1"/>
  <c r="P34" i="10"/>
  <c r="Q34" i="10" s="1"/>
  <c r="S34" i="10" s="1"/>
  <c r="U34" i="10" s="1"/>
  <c r="AQ34" i="10" s="1"/>
  <c r="AU34" i="10" s="1"/>
  <c r="AX132" i="18"/>
  <c r="AY132" i="18" s="1"/>
  <c r="BA132" i="18"/>
  <c r="BB132" i="18" s="1"/>
  <c r="P80" i="16"/>
  <c r="Q80" i="16" s="1"/>
  <c r="S80" i="16" s="1"/>
  <c r="U80" i="16" s="1"/>
  <c r="AQ80" i="16" s="1"/>
  <c r="AU80" i="16" s="1"/>
  <c r="O81" i="16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O50" i="27"/>
  <c r="P81" i="27"/>
  <c r="Q81" i="27" s="1"/>
  <c r="S81" i="27" s="1"/>
  <c r="U81" i="27" s="1"/>
  <c r="AQ81" i="27" s="1"/>
  <c r="AU81" i="27" s="1"/>
  <c r="N36" i="17"/>
  <c r="O36" i="17" s="1"/>
  <c r="O51" i="23"/>
  <c r="O50" i="33"/>
  <c r="BA127" i="10"/>
  <c r="AX127" i="10"/>
  <c r="N52" i="8"/>
  <c r="O52" i="8" s="1"/>
  <c r="BA127" i="6"/>
  <c r="AX127" i="6"/>
  <c r="O98" i="21"/>
  <c r="O145" i="5"/>
  <c r="BA131" i="16"/>
  <c r="AX131" i="16"/>
  <c r="O33" i="19"/>
  <c r="O115" i="9"/>
  <c r="P66" i="24"/>
  <c r="Q66" i="24" s="1"/>
  <c r="S66" i="24" s="1"/>
  <c r="U66" i="24" s="1"/>
  <c r="AQ66" i="24" s="1"/>
  <c r="AU66" i="24" s="1"/>
  <c r="P66" i="22"/>
  <c r="Q66" i="22" s="1"/>
  <c r="S66" i="22" s="1"/>
  <c r="U66" i="22" s="1"/>
  <c r="AQ66" i="22" s="1"/>
  <c r="AU66" i="22" s="1"/>
  <c r="O67" i="22"/>
  <c r="P35" i="13"/>
  <c r="Q35" i="13" s="1"/>
  <c r="S35" i="13" s="1"/>
  <c r="U35" i="13" s="1"/>
  <c r="AQ35" i="13" s="1"/>
  <c r="AU35" i="13" s="1"/>
  <c r="N146" i="25"/>
  <c r="O146" i="25" s="1"/>
  <c r="P65" i="14"/>
  <c r="Q65" i="14" s="1"/>
  <c r="S65" i="14" s="1"/>
  <c r="U65" i="14" s="1"/>
  <c r="AQ65" i="14" s="1"/>
  <c r="AU65" i="14" s="1"/>
  <c r="O66" i="14"/>
  <c r="P67" i="29"/>
  <c r="Q67" i="29" s="1"/>
  <c r="S67" i="29" s="1"/>
  <c r="U67" i="29" s="1"/>
  <c r="AQ67" i="29" s="1"/>
  <c r="AU67" i="29" s="1"/>
  <c r="P144" i="29"/>
  <c r="Q144" i="29" s="1"/>
  <c r="S144" i="29" s="1"/>
  <c r="U144" i="29" s="1"/>
  <c r="AT144" i="29" s="1"/>
  <c r="AX144" i="29" s="1"/>
  <c r="O145" i="29"/>
  <c r="P143" i="27"/>
  <c r="Q143" i="27" s="1"/>
  <c r="S143" i="27" s="1"/>
  <c r="U143" i="27" s="1"/>
  <c r="AT143" i="27" s="1"/>
  <c r="AX143" i="27" s="1"/>
  <c r="O144" i="27"/>
  <c r="N115" i="33"/>
  <c r="P114" i="33"/>
  <c r="Q114" i="33" s="1"/>
  <c r="S114" i="33" s="1"/>
  <c r="U114" i="33" s="1"/>
  <c r="AT114" i="33" s="1"/>
  <c r="AX114" i="33" s="1"/>
  <c r="O115" i="33"/>
  <c r="P129" i="25"/>
  <c r="Q129" i="25" s="1"/>
  <c r="S129" i="25" s="1"/>
  <c r="U129" i="25" s="1"/>
  <c r="AT129" i="25" s="1"/>
  <c r="O130" i="25"/>
  <c r="P49" i="5"/>
  <c r="Q49" i="5" s="1"/>
  <c r="S49" i="5" s="1"/>
  <c r="U49" i="5" s="1"/>
  <c r="AQ49" i="5" s="1"/>
  <c r="AU49" i="5" s="1"/>
  <c r="O50" i="5"/>
  <c r="P130" i="29"/>
  <c r="Q130" i="29" s="1"/>
  <c r="S130" i="29" s="1"/>
  <c r="U130" i="29" s="1"/>
  <c r="AT130" i="29" s="1"/>
  <c r="P113" i="6"/>
  <c r="Q113" i="6" s="1"/>
  <c r="S113" i="6" s="1"/>
  <c r="U113" i="6" s="1"/>
  <c r="AT113" i="6" s="1"/>
  <c r="AX113" i="6" s="1"/>
  <c r="O144" i="1"/>
  <c r="N83" i="23"/>
  <c r="P82" i="23"/>
  <c r="Q82" i="23" s="1"/>
  <c r="S82" i="23" s="1"/>
  <c r="U82" i="23" s="1"/>
  <c r="AQ82" i="23" s="1"/>
  <c r="AU82" i="23" s="1"/>
  <c r="O98" i="20"/>
  <c r="P66" i="9"/>
  <c r="Q66" i="9" s="1"/>
  <c r="S66" i="9" s="1"/>
  <c r="U66" i="9" s="1"/>
  <c r="AQ66" i="9" s="1"/>
  <c r="AU66" i="9" s="1"/>
  <c r="O67" i="9"/>
  <c r="BA128" i="30"/>
  <c r="AX128" i="30"/>
  <c r="P98" i="22"/>
  <c r="Q98" i="22" s="1"/>
  <c r="S98" i="22" s="1"/>
  <c r="U98" i="22" s="1"/>
  <c r="AJ98" i="22" s="1"/>
  <c r="AN98" i="22" s="1"/>
  <c r="AX129" i="19"/>
  <c r="BA129" i="19"/>
  <c r="P112" i="5"/>
  <c r="Q112" i="5" s="1"/>
  <c r="S112" i="5" s="1"/>
  <c r="U112" i="5" s="1"/>
  <c r="AT112" i="5" s="1"/>
  <c r="AX112" i="5" s="1"/>
  <c r="O113" i="5"/>
  <c r="O49" i="18"/>
  <c r="AX127" i="13"/>
  <c r="BA127" i="13"/>
  <c r="P34" i="16"/>
  <c r="Q34" i="16" s="1"/>
  <c r="S34" i="16" s="1"/>
  <c r="U34" i="16" s="1"/>
  <c r="AQ34" i="16" s="1"/>
  <c r="AU34" i="16" s="1"/>
  <c r="O35" i="16"/>
  <c r="P96" i="25"/>
  <c r="Q96" i="25" s="1"/>
  <c r="S96" i="25" s="1"/>
  <c r="U96" i="25" s="1"/>
  <c r="AJ96" i="25" s="1"/>
  <c r="AN96" i="25" s="1"/>
  <c r="O97" i="25"/>
  <c r="P35" i="5"/>
  <c r="Q35" i="5" s="1"/>
  <c r="S35" i="5" s="1"/>
  <c r="U35" i="5" s="1"/>
  <c r="AQ35" i="5" s="1"/>
  <c r="AU35" i="5" s="1"/>
  <c r="N36" i="5"/>
  <c r="P144" i="15"/>
  <c r="Q144" i="15" s="1"/>
  <c r="S144" i="15" s="1"/>
  <c r="U144" i="15" s="1"/>
  <c r="AT144" i="15" s="1"/>
  <c r="AX144" i="15" s="1"/>
  <c r="P49" i="7"/>
  <c r="Q49" i="7" s="1"/>
  <c r="S49" i="7" s="1"/>
  <c r="U49" i="7" s="1"/>
  <c r="AQ49" i="7" s="1"/>
  <c r="AU49" i="7" s="1"/>
  <c r="P97" i="24"/>
  <c r="Q97" i="24" s="1"/>
  <c r="S97" i="24" s="1"/>
  <c r="U97" i="24" s="1"/>
  <c r="AJ97" i="24" s="1"/>
  <c r="AN97" i="24" s="1"/>
  <c r="O98" i="24"/>
  <c r="AX128" i="25"/>
  <c r="BA128" i="25"/>
  <c r="O49" i="29"/>
  <c r="P81" i="33"/>
  <c r="Q81" i="33" s="1"/>
  <c r="S81" i="33" s="1"/>
  <c r="U81" i="33" s="1"/>
  <c r="AQ81" i="33" s="1"/>
  <c r="AU81" i="33" s="1"/>
  <c r="O82" i="33"/>
  <c r="AX129" i="29"/>
  <c r="BA129" i="29"/>
  <c r="P51" i="17"/>
  <c r="Q51" i="17" s="1"/>
  <c r="S51" i="17" s="1"/>
  <c r="U51" i="17" s="1"/>
  <c r="AQ51" i="17" s="1"/>
  <c r="AU51" i="17" s="1"/>
  <c r="P114" i="27"/>
  <c r="Q114" i="27" s="1"/>
  <c r="S114" i="27" s="1"/>
  <c r="U114" i="27" s="1"/>
  <c r="AT114" i="27" s="1"/>
  <c r="AX114" i="27" s="1"/>
  <c r="P35" i="3"/>
  <c r="Q35" i="3" s="1"/>
  <c r="S35" i="3" s="1"/>
  <c r="U35" i="3" s="1"/>
  <c r="AQ35" i="3" s="1"/>
  <c r="AU35" i="3" s="1"/>
  <c r="P114" i="28"/>
  <c r="Q114" i="28" s="1"/>
  <c r="S114" i="28" s="1"/>
  <c r="U114" i="28" s="1"/>
  <c r="AT114" i="28" s="1"/>
  <c r="AX114" i="28" s="1"/>
  <c r="P81" i="17"/>
  <c r="Q81" i="17" s="1"/>
  <c r="S81" i="17" s="1"/>
  <c r="U81" i="17" s="1"/>
  <c r="AQ81" i="17" s="1"/>
  <c r="AU81" i="17" s="1"/>
  <c r="O82" i="17"/>
  <c r="P82" i="24"/>
  <c r="Q82" i="24" s="1"/>
  <c r="S82" i="24" s="1"/>
  <c r="U82" i="24" s="1"/>
  <c r="AQ82" i="24" s="1"/>
  <c r="AU82" i="24" s="1"/>
  <c r="P128" i="13"/>
  <c r="Q128" i="13" s="1"/>
  <c r="S128" i="13" s="1"/>
  <c r="U128" i="13" s="1"/>
  <c r="AT128" i="13" s="1"/>
  <c r="N83" i="1"/>
  <c r="P82" i="1"/>
  <c r="Q82" i="1" s="1"/>
  <c r="S82" i="1" s="1"/>
  <c r="U82" i="1" s="1"/>
  <c r="AQ82" i="1" s="1"/>
  <c r="AU82" i="1" s="1"/>
  <c r="O83" i="1"/>
  <c r="N146" i="10"/>
  <c r="O146" i="10" s="1"/>
  <c r="O96" i="12"/>
  <c r="O51" i="1"/>
  <c r="O114" i="26"/>
  <c r="N36" i="18"/>
  <c r="O36" i="18" s="1"/>
  <c r="N146" i="12"/>
  <c r="O146" i="12" s="1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O145" i="31"/>
  <c r="O53" i="10"/>
  <c r="P53" i="10" s="1"/>
  <c r="Q53" i="10" s="1"/>
  <c r="S53" i="10" s="1"/>
  <c r="U53" i="10" s="1"/>
  <c r="AQ53" i="10" s="1"/>
  <c r="AU53" i="10" s="1"/>
  <c r="AV53" i="10" s="1"/>
  <c r="O98" i="13"/>
  <c r="N52" i="25"/>
  <c r="O52" i="25" s="1"/>
  <c r="N36" i="15"/>
  <c r="O36" i="15" s="1"/>
  <c r="O113" i="21"/>
  <c r="O113" i="13"/>
  <c r="P96" i="28"/>
  <c r="Q96" i="28" s="1"/>
  <c r="S96" i="28" s="1"/>
  <c r="U96" i="28" s="1"/>
  <c r="AJ96" i="28" s="1"/>
  <c r="AN96" i="28" s="1"/>
  <c r="N83" i="20"/>
  <c r="O83" i="20" s="1"/>
  <c r="BA127" i="27"/>
  <c r="AX127" i="27"/>
  <c r="BA130" i="24"/>
  <c r="AX130" i="24"/>
  <c r="AX129" i="12"/>
  <c r="BA129" i="12"/>
  <c r="P80" i="5"/>
  <c r="Q80" i="5" s="1"/>
  <c r="S80" i="5" s="1"/>
  <c r="U80" i="5" s="1"/>
  <c r="AQ80" i="5" s="1"/>
  <c r="AU80" i="5" s="1"/>
  <c r="O81" i="5"/>
  <c r="P113" i="23"/>
  <c r="Q113" i="23" s="1"/>
  <c r="S113" i="23" s="1"/>
  <c r="U113" i="23" s="1"/>
  <c r="AT113" i="23" s="1"/>
  <c r="AX113" i="23" s="1"/>
  <c r="O114" i="23"/>
  <c r="P81" i="13"/>
  <c r="Q81" i="13" s="1"/>
  <c r="S81" i="13" s="1"/>
  <c r="U81" i="13" s="1"/>
  <c r="AQ81" i="13" s="1"/>
  <c r="AU81" i="13" s="1"/>
  <c r="O82" i="13"/>
  <c r="P129" i="9"/>
  <c r="Q129" i="9" s="1"/>
  <c r="S129" i="9" s="1"/>
  <c r="U129" i="9" s="1"/>
  <c r="AT129" i="9" s="1"/>
  <c r="P129" i="3"/>
  <c r="Q129" i="3" s="1"/>
  <c r="S129" i="3" s="1"/>
  <c r="U129" i="3" s="1"/>
  <c r="AT129" i="3" s="1"/>
  <c r="O130" i="3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P143" i="24"/>
  <c r="Q143" i="24" s="1"/>
  <c r="S143" i="24" s="1"/>
  <c r="U143" i="24" s="1"/>
  <c r="AT143" i="24" s="1"/>
  <c r="AX143" i="24" s="1"/>
  <c r="P33" i="29"/>
  <c r="Q33" i="29" s="1"/>
  <c r="S33" i="29" s="1"/>
  <c r="U33" i="29" s="1"/>
  <c r="AQ33" i="29" s="1"/>
  <c r="AU33" i="29" s="1"/>
  <c r="P35" i="11"/>
  <c r="Q35" i="11" s="1"/>
  <c r="S35" i="11" s="1"/>
  <c r="U35" i="11" s="1"/>
  <c r="AQ35" i="11" s="1"/>
  <c r="AU35" i="11" s="1"/>
  <c r="P66" i="15"/>
  <c r="Q66" i="15" s="1"/>
  <c r="S66" i="15" s="1"/>
  <c r="U66" i="15" s="1"/>
  <c r="AQ66" i="15" s="1"/>
  <c r="AU66" i="15" s="1"/>
  <c r="O67" i="15"/>
  <c r="P50" i="21"/>
  <c r="Q50" i="21" s="1"/>
  <c r="S50" i="21" s="1"/>
  <c r="U50" i="21" s="1"/>
  <c r="AQ50" i="21" s="1"/>
  <c r="AU50" i="21" s="1"/>
  <c r="O51" i="21"/>
  <c r="P33" i="30"/>
  <c r="Q33" i="30" s="1"/>
  <c r="S33" i="30" s="1"/>
  <c r="U33" i="30" s="1"/>
  <c r="AQ33" i="30" s="1"/>
  <c r="AU33" i="30" s="1"/>
  <c r="O34" i="30"/>
  <c r="P130" i="15"/>
  <c r="Q130" i="15" s="1"/>
  <c r="S130" i="15" s="1"/>
  <c r="U130" i="15" s="1"/>
  <c r="AT130" i="15" s="1"/>
  <c r="P67" i="19"/>
  <c r="Q67" i="19" s="1"/>
  <c r="S67" i="19" s="1"/>
  <c r="U67" i="19" s="1"/>
  <c r="AQ67" i="19" s="1"/>
  <c r="AU67" i="19" s="1"/>
  <c r="P97" i="33"/>
  <c r="Q97" i="33" s="1"/>
  <c r="S97" i="33" s="1"/>
  <c r="U97" i="33" s="1"/>
  <c r="AJ97" i="33" s="1"/>
  <c r="AN97" i="33" s="1"/>
  <c r="O98" i="33"/>
  <c r="P97" i="27"/>
  <c r="Q97" i="27" s="1"/>
  <c r="S97" i="27" s="1"/>
  <c r="U97" i="27" s="1"/>
  <c r="AJ97" i="27" s="1"/>
  <c r="AN97" i="27" s="1"/>
  <c r="O98" i="27"/>
  <c r="P50" i="11"/>
  <c r="Q50" i="11" s="1"/>
  <c r="S50" i="11" s="1"/>
  <c r="U50" i="11" s="1"/>
  <c r="AQ50" i="11" s="1"/>
  <c r="AU50" i="11" s="1"/>
  <c r="O51" i="11"/>
  <c r="P144" i="18"/>
  <c r="Q144" i="18" s="1"/>
  <c r="S144" i="18" s="1"/>
  <c r="U144" i="18" s="1"/>
  <c r="AT144" i="18" s="1"/>
  <c r="AX144" i="18" s="1"/>
  <c r="O145" i="18"/>
  <c r="O144" i="23"/>
  <c r="P81" i="26"/>
  <c r="Q81" i="26" s="1"/>
  <c r="S81" i="26" s="1"/>
  <c r="U81" i="26" s="1"/>
  <c r="AQ81" i="26" s="1"/>
  <c r="AU81" i="26" s="1"/>
  <c r="O82" i="26"/>
  <c r="N83" i="11"/>
  <c r="O83" i="11" s="1"/>
  <c r="O113" i="20"/>
  <c r="BA128" i="9"/>
  <c r="AX128" i="9"/>
  <c r="P97" i="15"/>
  <c r="Q97" i="15" s="1"/>
  <c r="S97" i="15" s="1"/>
  <c r="U97" i="15" s="1"/>
  <c r="AJ97" i="15" s="1"/>
  <c r="AN97" i="15" s="1"/>
  <c r="O100" i="23"/>
  <c r="P100" i="23" s="1"/>
  <c r="Q100" i="23" s="1"/>
  <c r="S100" i="23" s="1"/>
  <c r="U100" i="23" s="1"/>
  <c r="AJ100" i="23" s="1"/>
  <c r="AN100" i="23" s="1"/>
  <c r="AO100" i="23" s="1"/>
  <c r="O146" i="17"/>
  <c r="O113" i="12"/>
  <c r="O66" i="10"/>
  <c r="N36" i="27"/>
  <c r="O36" i="27" s="1"/>
  <c r="O113" i="16"/>
  <c r="O82" i="4"/>
  <c r="O129" i="14"/>
  <c r="N99" i="7"/>
  <c r="O99" i="7" s="1"/>
  <c r="P98" i="7"/>
  <c r="Q98" i="7" s="1"/>
  <c r="S98" i="7" s="1"/>
  <c r="U98" i="7" s="1"/>
  <c r="AJ98" i="7" s="1"/>
  <c r="AN98" i="7" s="1"/>
  <c r="P97" i="1"/>
  <c r="Q97" i="1" s="1"/>
  <c r="S97" i="1" s="1"/>
  <c r="U97" i="1" s="1"/>
  <c r="AJ97" i="1" s="1"/>
  <c r="AN97" i="1" s="1"/>
  <c r="P146" i="20"/>
  <c r="Q146" i="20" s="1"/>
  <c r="S146" i="20" s="1"/>
  <c r="U146" i="20" s="1"/>
  <c r="AT146" i="20" s="1"/>
  <c r="AX146" i="20" s="1"/>
  <c r="P144" i="11"/>
  <c r="Q144" i="11" s="1"/>
  <c r="S144" i="11" s="1"/>
  <c r="U144" i="11" s="1"/>
  <c r="AT144" i="11" s="1"/>
  <c r="AX144" i="11" s="1"/>
  <c r="O81" i="29"/>
  <c r="O130" i="26"/>
  <c r="P34" i="6"/>
  <c r="Q34" i="6" s="1"/>
  <c r="S34" i="6" s="1"/>
  <c r="U34" i="6" s="1"/>
  <c r="AQ34" i="6" s="1"/>
  <c r="AU34" i="6" s="1"/>
  <c r="N131" i="8"/>
  <c r="P130" i="8"/>
  <c r="Q130" i="8" s="1"/>
  <c r="S130" i="8" s="1"/>
  <c r="U130" i="8" s="1"/>
  <c r="AT130" i="8" s="1"/>
  <c r="O131" i="8"/>
  <c r="P146" i="21"/>
  <c r="Q146" i="21" s="1"/>
  <c r="S146" i="21" s="1"/>
  <c r="U146" i="21" s="1"/>
  <c r="AT146" i="21" s="1"/>
  <c r="AX146" i="21" s="1"/>
  <c r="P67" i="25"/>
  <c r="Q67" i="25" s="1"/>
  <c r="S67" i="25" s="1"/>
  <c r="U67" i="25" s="1"/>
  <c r="AQ67" i="25" s="1"/>
  <c r="AU67" i="25" s="1"/>
  <c r="N115" i="18"/>
  <c r="P114" i="18"/>
  <c r="Q114" i="18" s="1"/>
  <c r="S114" i="18" s="1"/>
  <c r="U114" i="18" s="1"/>
  <c r="AT114" i="18" s="1"/>
  <c r="AX114" i="18" s="1"/>
  <c r="O115" i="18"/>
  <c r="P128" i="4"/>
  <c r="Q128" i="4" s="1"/>
  <c r="S128" i="4" s="1"/>
  <c r="U128" i="4" s="1"/>
  <c r="AT128" i="4" s="1"/>
  <c r="O129" i="4"/>
  <c r="P97" i="16"/>
  <c r="Q97" i="16" s="1"/>
  <c r="S97" i="16" s="1"/>
  <c r="U97" i="16" s="1"/>
  <c r="AJ97" i="16" s="1"/>
  <c r="AN97" i="16" s="1"/>
  <c r="O98" i="16"/>
  <c r="BA128" i="14"/>
  <c r="AX128" i="14"/>
  <c r="P65" i="11"/>
  <c r="Q65" i="11" s="1"/>
  <c r="S65" i="11" s="1"/>
  <c r="U65" i="11" s="1"/>
  <c r="AQ65" i="11" s="1"/>
  <c r="AU65" i="11" s="1"/>
  <c r="O66" i="11"/>
  <c r="P113" i="7"/>
  <c r="Q113" i="7" s="1"/>
  <c r="S113" i="7" s="1"/>
  <c r="U113" i="7" s="1"/>
  <c r="AT113" i="7" s="1"/>
  <c r="AX113" i="7" s="1"/>
  <c r="P145" i="33"/>
  <c r="Q145" i="33" s="1"/>
  <c r="S145" i="33" s="1"/>
  <c r="U145" i="33" s="1"/>
  <c r="AT145" i="33" s="1"/>
  <c r="AX145" i="33" s="1"/>
  <c r="P111" i="15"/>
  <c r="Q111" i="15" s="1"/>
  <c r="S111" i="15" s="1"/>
  <c r="U111" i="15" s="1"/>
  <c r="AT111" i="15" s="1"/>
  <c r="AX111" i="15" s="1"/>
  <c r="P98" i="26"/>
  <c r="Q98" i="26" s="1"/>
  <c r="S98" i="26" s="1"/>
  <c r="U98" i="26" s="1"/>
  <c r="AJ98" i="26" s="1"/>
  <c r="AN98" i="26" s="1"/>
  <c r="P143" i="9"/>
  <c r="Q143" i="9" s="1"/>
  <c r="S143" i="9" s="1"/>
  <c r="U143" i="9" s="1"/>
  <c r="AT143" i="9" s="1"/>
  <c r="AX143" i="9" s="1"/>
  <c r="O144" i="9"/>
  <c r="BA129" i="26"/>
  <c r="AX129" i="26"/>
  <c r="P67" i="3"/>
  <c r="Q67" i="3" s="1"/>
  <c r="S67" i="3" s="1"/>
  <c r="U67" i="3" s="1"/>
  <c r="AQ67" i="3" s="1"/>
  <c r="AU67" i="3" s="1"/>
  <c r="P67" i="23"/>
  <c r="Q67" i="23" s="1"/>
  <c r="S67" i="23" s="1"/>
  <c r="U67" i="23" s="1"/>
  <c r="AQ67" i="23" s="1"/>
  <c r="AU67" i="23" s="1"/>
  <c r="N68" i="23"/>
  <c r="O68" i="23"/>
  <c r="O48" i="26"/>
  <c r="O52" i="12"/>
  <c r="O114" i="14"/>
  <c r="O128" i="33"/>
  <c r="O116" i="25"/>
  <c r="P116" i="25" s="1"/>
  <c r="Q116" i="25" s="1"/>
  <c r="S116" i="25" s="1"/>
  <c r="U116" i="25" s="1"/>
  <c r="AT116" i="25" s="1"/>
  <c r="AX116" i="25" s="1"/>
  <c r="AY116" i="25" s="1"/>
  <c r="O130" i="21"/>
  <c r="O34" i="31"/>
  <c r="O129" i="23"/>
  <c r="O145" i="4"/>
  <c r="O35" i="4"/>
  <c r="O129" i="7"/>
  <c r="O49" i="16"/>
  <c r="P115" i="29"/>
  <c r="Q115" i="29" s="1"/>
  <c r="S115" i="29" s="1"/>
  <c r="U115" i="29" s="1"/>
  <c r="AT115" i="29" s="1"/>
  <c r="AX115" i="29" s="1"/>
  <c r="O35" i="21"/>
  <c r="N68" i="16"/>
  <c r="O68" i="16" s="1"/>
  <c r="O129" i="5"/>
  <c r="P97" i="4"/>
  <c r="Q97" i="4" s="1"/>
  <c r="S97" i="4" s="1"/>
  <c r="U97" i="4" s="1"/>
  <c r="AJ97" i="4" s="1"/>
  <c r="AN97" i="4" s="1"/>
  <c r="O97" i="9"/>
  <c r="P65" i="8"/>
  <c r="Q65" i="8" s="1"/>
  <c r="S65" i="8" s="1"/>
  <c r="U65" i="8" s="1"/>
  <c r="AQ65" i="8" s="1"/>
  <c r="AU65" i="8" s="1"/>
  <c r="O96" i="19"/>
  <c r="P80" i="14"/>
  <c r="Q80" i="14" s="1"/>
  <c r="S80" i="14" s="1"/>
  <c r="U80" i="14" s="1"/>
  <c r="AQ80" i="14" s="1"/>
  <c r="AU80" i="14" s="1"/>
  <c r="P145" i="34" l="1"/>
  <c r="Q145" i="34" s="1"/>
  <c r="S145" i="34" s="1"/>
  <c r="U145" i="34" s="1"/>
  <c r="AT145" i="34" s="1"/>
  <c r="AX145" i="34" s="1"/>
  <c r="O113" i="34"/>
  <c r="N36" i="34"/>
  <c r="O36" i="34" s="1"/>
  <c r="N99" i="34"/>
  <c r="O99" i="34" s="1"/>
  <c r="P66" i="34"/>
  <c r="Q66" i="34" s="1"/>
  <c r="S66" i="34" s="1"/>
  <c r="U66" i="34" s="1"/>
  <c r="AQ66" i="34" s="1"/>
  <c r="AU66" i="34" s="1"/>
  <c r="O67" i="34"/>
  <c r="P81" i="34"/>
  <c r="Q81" i="34" s="1"/>
  <c r="S81" i="34" s="1"/>
  <c r="U81" i="34" s="1"/>
  <c r="AQ81" i="34" s="1"/>
  <c r="AU81" i="34" s="1"/>
  <c r="P129" i="34"/>
  <c r="Q129" i="34" s="1"/>
  <c r="S129" i="34" s="1"/>
  <c r="U129" i="34" s="1"/>
  <c r="AT129" i="34" s="1"/>
  <c r="O130" i="34"/>
  <c r="N52" i="34"/>
  <c r="O52" i="34" s="1"/>
  <c r="BA128" i="34"/>
  <c r="AX128" i="34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36" i="12"/>
  <c r="Q36" i="12" s="1"/>
  <c r="S36" i="12" s="1"/>
  <c r="U36" i="12" s="1"/>
  <c r="AQ36" i="12" s="1"/>
  <c r="AU36" i="12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P36" i="15"/>
  <c r="Q36" i="15" s="1"/>
  <c r="S36" i="15" s="1"/>
  <c r="U36" i="15" s="1"/>
  <c r="AQ36" i="15" s="1"/>
  <c r="AU36" i="15" s="1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O66" i="8"/>
  <c r="N131" i="21"/>
  <c r="O131" i="21" s="1"/>
  <c r="P130" i="21"/>
  <c r="Q130" i="21" s="1"/>
  <c r="S130" i="21" s="1"/>
  <c r="U130" i="21" s="1"/>
  <c r="AT130" i="21" s="1"/>
  <c r="P129" i="4"/>
  <c r="Q129" i="4" s="1"/>
  <c r="S129" i="4" s="1"/>
  <c r="U129" i="4" s="1"/>
  <c r="AT129" i="4" s="1"/>
  <c r="O130" i="4"/>
  <c r="P81" i="29"/>
  <c r="Q81" i="29" s="1"/>
  <c r="S81" i="29" s="1"/>
  <c r="U81" i="29" s="1"/>
  <c r="AQ81" i="29" s="1"/>
  <c r="AU81" i="29" s="1"/>
  <c r="O82" i="29"/>
  <c r="P113" i="12"/>
  <c r="Q113" i="12" s="1"/>
  <c r="S113" i="12" s="1"/>
  <c r="U113" i="12" s="1"/>
  <c r="AT113" i="12" s="1"/>
  <c r="AX113" i="12" s="1"/>
  <c r="O114" i="12"/>
  <c r="N99" i="27"/>
  <c r="O99" i="27" s="1"/>
  <c r="P98" i="27"/>
  <c r="Q98" i="27" s="1"/>
  <c r="S98" i="27" s="1"/>
  <c r="U98" i="27" s="1"/>
  <c r="AJ98" i="27" s="1"/>
  <c r="AN98" i="27" s="1"/>
  <c r="N115" i="23"/>
  <c r="P114" i="23"/>
  <c r="Q114" i="23" s="1"/>
  <c r="S114" i="23" s="1"/>
  <c r="U114" i="23" s="1"/>
  <c r="AT114" i="23" s="1"/>
  <c r="AX114" i="23" s="1"/>
  <c r="O115" i="23"/>
  <c r="BA128" i="13"/>
  <c r="AX128" i="13"/>
  <c r="P50" i="5"/>
  <c r="Q50" i="5" s="1"/>
  <c r="S50" i="5" s="1"/>
  <c r="U50" i="5" s="1"/>
  <c r="AQ50" i="5" s="1"/>
  <c r="AU50" i="5" s="1"/>
  <c r="O51" i="5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AY132" i="16"/>
  <c r="P144" i="13"/>
  <c r="Q144" i="13" s="1"/>
  <c r="S144" i="13" s="1"/>
  <c r="U144" i="13" s="1"/>
  <c r="AT144" i="13" s="1"/>
  <c r="AX144" i="13" s="1"/>
  <c r="O145" i="13"/>
  <c r="BA130" i="1"/>
  <c r="AX130" i="1"/>
  <c r="O100" i="17"/>
  <c r="P100" i="17" s="1"/>
  <c r="Q100" i="17" s="1"/>
  <c r="S100" i="17" s="1"/>
  <c r="U100" i="17" s="1"/>
  <c r="AJ100" i="17" s="1"/>
  <c r="AN100" i="17" s="1"/>
  <c r="AO100" i="17" s="1"/>
  <c r="P67" i="4"/>
  <c r="Q67" i="4" s="1"/>
  <c r="S67" i="4" s="1"/>
  <c r="U67" i="4" s="1"/>
  <c r="AQ67" i="4" s="1"/>
  <c r="AU67" i="4" s="1"/>
  <c r="P115" i="33"/>
  <c r="Q115" i="33" s="1"/>
  <c r="S115" i="33" s="1"/>
  <c r="U115" i="33" s="1"/>
  <c r="AT115" i="33" s="1"/>
  <c r="AX115" i="33" s="1"/>
  <c r="P82" i="25"/>
  <c r="Q82" i="25" s="1"/>
  <c r="S82" i="25" s="1"/>
  <c r="U82" i="25" s="1"/>
  <c r="AQ82" i="25" s="1"/>
  <c r="AU82" i="25" s="1"/>
  <c r="N99" i="26"/>
  <c r="O99" i="26" s="1"/>
  <c r="AX128" i="4"/>
  <c r="BA128" i="4"/>
  <c r="O145" i="1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N36" i="11"/>
  <c r="O36" i="11" s="1"/>
  <c r="N99" i="13"/>
  <c r="P98" i="13"/>
  <c r="Q98" i="13" s="1"/>
  <c r="S98" i="13" s="1"/>
  <c r="U98" i="13" s="1"/>
  <c r="AJ98" i="13" s="1"/>
  <c r="AN98" i="13" s="1"/>
  <c r="O99" i="13"/>
  <c r="N52" i="17"/>
  <c r="O52" i="17" s="1"/>
  <c r="O36" i="13"/>
  <c r="O67" i="18"/>
  <c r="O114" i="11"/>
  <c r="P97" i="2"/>
  <c r="Q97" i="2" s="1"/>
  <c r="S97" i="2" s="1"/>
  <c r="U97" i="2" s="1"/>
  <c r="AJ97" i="2" s="1"/>
  <c r="AN97" i="2" s="1"/>
  <c r="O98" i="2"/>
  <c r="N131" i="19"/>
  <c r="O131" i="19" s="1"/>
  <c r="P130" i="19"/>
  <c r="Q130" i="19" s="1"/>
  <c r="S130" i="19" s="1"/>
  <c r="U130" i="19" s="1"/>
  <c r="AT130" i="19" s="1"/>
  <c r="O82" i="6"/>
  <c r="P114" i="3"/>
  <c r="Q114" i="3" s="1"/>
  <c r="S114" i="3" s="1"/>
  <c r="U114" i="3" s="1"/>
  <c r="AT114" i="3" s="1"/>
  <c r="AX114" i="3" s="1"/>
  <c r="N115" i="3"/>
  <c r="P129" i="30"/>
  <c r="Q129" i="30" s="1"/>
  <c r="S129" i="30" s="1"/>
  <c r="U129" i="30" s="1"/>
  <c r="AT129" i="30" s="1"/>
  <c r="O66" i="17"/>
  <c r="P128" i="33"/>
  <c r="Q128" i="33" s="1"/>
  <c r="S128" i="33" s="1"/>
  <c r="U128" i="33" s="1"/>
  <c r="AT128" i="33" s="1"/>
  <c r="O129" i="33"/>
  <c r="P130" i="25"/>
  <c r="Q130" i="25" s="1"/>
  <c r="S130" i="25" s="1"/>
  <c r="U130" i="25" s="1"/>
  <c r="AT130" i="25" s="1"/>
  <c r="N131" i="25"/>
  <c r="O131" i="25"/>
  <c r="O98" i="4"/>
  <c r="P114" i="14"/>
  <c r="Q114" i="14" s="1"/>
  <c r="S114" i="14" s="1"/>
  <c r="U114" i="14" s="1"/>
  <c r="AT114" i="14" s="1"/>
  <c r="AX114" i="14" s="1"/>
  <c r="O112" i="15"/>
  <c r="O147" i="20"/>
  <c r="P147" i="20" s="1"/>
  <c r="Q147" i="20" s="1"/>
  <c r="S147" i="20" s="1"/>
  <c r="U147" i="20" s="1"/>
  <c r="AT147" i="20" s="1"/>
  <c r="AX147" i="20" s="1"/>
  <c r="AY147" i="20" s="1"/>
  <c r="O98" i="15"/>
  <c r="O34" i="29"/>
  <c r="N146" i="31"/>
  <c r="P145" i="31"/>
  <c r="Q145" i="31" s="1"/>
  <c r="S145" i="31" s="1"/>
  <c r="U145" i="31" s="1"/>
  <c r="AT145" i="31" s="1"/>
  <c r="AX145" i="31" s="1"/>
  <c r="O146" i="31"/>
  <c r="N83" i="24"/>
  <c r="O83" i="24" s="1"/>
  <c r="AX129" i="25"/>
  <c r="BA129" i="25"/>
  <c r="N36" i="13"/>
  <c r="P50" i="33"/>
  <c r="Q50" i="33" s="1"/>
  <c r="S50" i="33" s="1"/>
  <c r="U50" i="33" s="1"/>
  <c r="AQ50" i="33" s="1"/>
  <c r="AU50" i="33" s="1"/>
  <c r="O51" i="33"/>
  <c r="N99" i="10"/>
  <c r="O99" i="10" s="1"/>
  <c r="O131" i="28"/>
  <c r="P35" i="7"/>
  <c r="Q35" i="7" s="1"/>
  <c r="S35" i="7" s="1"/>
  <c r="U35" i="7" s="1"/>
  <c r="AQ35" i="7" s="1"/>
  <c r="AU35" i="7" s="1"/>
  <c r="P143" i="30"/>
  <c r="Q143" i="30" s="1"/>
  <c r="S143" i="30" s="1"/>
  <c r="U143" i="30" s="1"/>
  <c r="AT143" i="30" s="1"/>
  <c r="AX143" i="30" s="1"/>
  <c r="O144" i="30"/>
  <c r="P51" i="28"/>
  <c r="Q51" i="28" s="1"/>
  <c r="S51" i="28" s="1"/>
  <c r="U51" i="28" s="1"/>
  <c r="AQ51" i="28" s="1"/>
  <c r="AU51" i="28" s="1"/>
  <c r="O98" i="18"/>
  <c r="P97" i="3"/>
  <c r="Q97" i="3" s="1"/>
  <c r="S97" i="3" s="1"/>
  <c r="U97" i="3" s="1"/>
  <c r="AJ97" i="3" s="1"/>
  <c r="AN97" i="3" s="1"/>
  <c r="N115" i="8"/>
  <c r="O115" i="8" s="1"/>
  <c r="P97" i="9"/>
  <c r="Q97" i="9" s="1"/>
  <c r="S97" i="9" s="1"/>
  <c r="U97" i="9" s="1"/>
  <c r="AJ97" i="9" s="1"/>
  <c r="AN97" i="9" s="1"/>
  <c r="O98" i="9"/>
  <c r="P35" i="24"/>
  <c r="Q35" i="24" s="1"/>
  <c r="S35" i="24" s="1"/>
  <c r="U35" i="24" s="1"/>
  <c r="AQ35" i="24" s="1"/>
  <c r="AU35" i="24" s="1"/>
  <c r="N36" i="24"/>
  <c r="O36" i="24"/>
  <c r="P129" i="5"/>
  <c r="Q129" i="5" s="1"/>
  <c r="S129" i="5" s="1"/>
  <c r="U129" i="5" s="1"/>
  <c r="AT129" i="5" s="1"/>
  <c r="P48" i="26"/>
  <c r="Q48" i="26" s="1"/>
  <c r="S48" i="26" s="1"/>
  <c r="U48" i="26" s="1"/>
  <c r="AQ48" i="26" s="1"/>
  <c r="AU48" i="26" s="1"/>
  <c r="O49" i="26"/>
  <c r="O146" i="33"/>
  <c r="O68" i="25"/>
  <c r="O98" i="1"/>
  <c r="N68" i="19"/>
  <c r="O68" i="19" s="1"/>
  <c r="O144" i="24"/>
  <c r="O83" i="23"/>
  <c r="N36" i="33"/>
  <c r="O36" i="33" s="1"/>
  <c r="AX130" i="28"/>
  <c r="BA130" i="28"/>
  <c r="P112" i="19"/>
  <c r="Q112" i="19" s="1"/>
  <c r="S112" i="19" s="1"/>
  <c r="U112" i="19" s="1"/>
  <c r="AT112" i="19" s="1"/>
  <c r="AX112" i="19" s="1"/>
  <c r="N146" i="19"/>
  <c r="O146" i="19" s="1"/>
  <c r="O82" i="3"/>
  <c r="O35" i="22"/>
  <c r="O53" i="15"/>
  <c r="P53" i="15" s="1"/>
  <c r="Q53" i="15" s="1"/>
  <c r="S53" i="15" s="1"/>
  <c r="U53" i="15" s="1"/>
  <c r="AQ53" i="15" s="1"/>
  <c r="AU53" i="15" s="1"/>
  <c r="AV53" i="15" s="1"/>
  <c r="O130" i="2"/>
  <c r="P114" i="10"/>
  <c r="Q114" i="10" s="1"/>
  <c r="S114" i="10" s="1"/>
  <c r="U114" i="10" s="1"/>
  <c r="AT114" i="10" s="1"/>
  <c r="AX114" i="10" s="1"/>
  <c r="P146" i="12"/>
  <c r="Q146" i="12" s="1"/>
  <c r="S146" i="12" s="1"/>
  <c r="U146" i="12" s="1"/>
  <c r="AT146" i="12" s="1"/>
  <c r="AX146" i="12" s="1"/>
  <c r="P49" i="29"/>
  <c r="Q49" i="29" s="1"/>
  <c r="S49" i="29" s="1"/>
  <c r="U49" i="29" s="1"/>
  <c r="AQ49" i="29" s="1"/>
  <c r="AU49" i="29" s="1"/>
  <c r="O50" i="29"/>
  <c r="O67" i="24"/>
  <c r="O82" i="27"/>
  <c r="P129" i="11"/>
  <c r="Q129" i="11" s="1"/>
  <c r="S129" i="11" s="1"/>
  <c r="U129" i="11" s="1"/>
  <c r="AT129" i="11" s="1"/>
  <c r="O130" i="11"/>
  <c r="P129" i="6"/>
  <c r="Q129" i="6" s="1"/>
  <c r="S129" i="6" s="1"/>
  <c r="U129" i="6" s="1"/>
  <c r="AT129" i="6" s="1"/>
  <c r="P114" i="2"/>
  <c r="Q114" i="2" s="1"/>
  <c r="S114" i="2" s="1"/>
  <c r="U114" i="2" s="1"/>
  <c r="AT114" i="2" s="1"/>
  <c r="AX114" i="2" s="1"/>
  <c r="N115" i="2"/>
  <c r="P114" i="4"/>
  <c r="Q114" i="4" s="1"/>
  <c r="S114" i="4" s="1"/>
  <c r="U114" i="4" s="1"/>
  <c r="AT114" i="4" s="1"/>
  <c r="AX114" i="4" s="1"/>
  <c r="P34" i="14"/>
  <c r="Q34" i="14" s="1"/>
  <c r="S34" i="14" s="1"/>
  <c r="U34" i="14" s="1"/>
  <c r="AQ34" i="14" s="1"/>
  <c r="AU34" i="14" s="1"/>
  <c r="P145" i="6"/>
  <c r="Q145" i="6" s="1"/>
  <c r="S145" i="6" s="1"/>
  <c r="U145" i="6" s="1"/>
  <c r="AT145" i="6" s="1"/>
  <c r="AX145" i="6" s="1"/>
  <c r="N146" i="6"/>
  <c r="O146" i="6" s="1"/>
  <c r="N115" i="30"/>
  <c r="P114" i="30"/>
  <c r="Q114" i="30" s="1"/>
  <c r="S114" i="30" s="1"/>
  <c r="U114" i="30" s="1"/>
  <c r="AT114" i="30" s="1"/>
  <c r="AX114" i="30" s="1"/>
  <c r="O115" i="30"/>
  <c r="AX129" i="2"/>
  <c r="BA129" i="2"/>
  <c r="P130" i="22"/>
  <c r="Q130" i="22" s="1"/>
  <c r="S130" i="22" s="1"/>
  <c r="U130" i="22" s="1"/>
  <c r="AT130" i="22" s="1"/>
  <c r="N99" i="20"/>
  <c r="O99" i="20" s="1"/>
  <c r="P98" i="20"/>
  <c r="Q98" i="20" s="1"/>
  <c r="S98" i="20" s="1"/>
  <c r="U98" i="20" s="1"/>
  <c r="AJ98" i="20" s="1"/>
  <c r="AN98" i="20" s="1"/>
  <c r="N52" i="23"/>
  <c r="P51" i="23"/>
  <c r="Q51" i="23" s="1"/>
  <c r="S51" i="23" s="1"/>
  <c r="U51" i="23" s="1"/>
  <c r="AQ51" i="23" s="1"/>
  <c r="AU51" i="23" s="1"/>
  <c r="O52" i="23"/>
  <c r="N83" i="7"/>
  <c r="P82" i="7"/>
  <c r="Q82" i="7" s="1"/>
  <c r="S82" i="7" s="1"/>
  <c r="U82" i="7" s="1"/>
  <c r="AQ82" i="7" s="1"/>
  <c r="AU82" i="7" s="1"/>
  <c r="N68" i="25"/>
  <c r="P113" i="20"/>
  <c r="Q113" i="20" s="1"/>
  <c r="S113" i="20" s="1"/>
  <c r="U113" i="20" s="1"/>
  <c r="AT113" i="20" s="1"/>
  <c r="AX113" i="20" s="1"/>
  <c r="O114" i="20"/>
  <c r="P144" i="27"/>
  <c r="Q144" i="27" s="1"/>
  <c r="S144" i="27" s="1"/>
  <c r="U144" i="27" s="1"/>
  <c r="AT144" i="27" s="1"/>
  <c r="AX144" i="27" s="1"/>
  <c r="O145" i="27"/>
  <c r="BA128" i="11"/>
  <c r="AX128" i="11"/>
  <c r="AX128" i="6"/>
  <c r="BA128" i="6"/>
  <c r="P51" i="4"/>
  <c r="Q51" i="4" s="1"/>
  <c r="S51" i="4" s="1"/>
  <c r="U51" i="4" s="1"/>
  <c r="AQ51" i="4" s="1"/>
  <c r="AU51" i="4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P81" i="31"/>
  <c r="Q81" i="31" s="1"/>
  <c r="S81" i="31" s="1"/>
  <c r="U81" i="31" s="1"/>
  <c r="AQ81" i="31" s="1"/>
  <c r="AU81" i="31" s="1"/>
  <c r="O82" i="31"/>
  <c r="O52" i="24"/>
  <c r="AX129" i="22"/>
  <c r="BA129" i="22"/>
  <c r="N52" i="13"/>
  <c r="P51" i="13"/>
  <c r="Q51" i="13" s="1"/>
  <c r="S51" i="13" s="1"/>
  <c r="U51" i="13" s="1"/>
  <c r="AQ51" i="13" s="1"/>
  <c r="AU51" i="13" s="1"/>
  <c r="O52" i="13"/>
  <c r="P35" i="21"/>
  <c r="Q35" i="21" s="1"/>
  <c r="S35" i="21" s="1"/>
  <c r="U35" i="21" s="1"/>
  <c r="AQ35" i="21" s="1"/>
  <c r="AU35" i="21" s="1"/>
  <c r="N146" i="33"/>
  <c r="BA132" i="17"/>
  <c r="AX132" i="17"/>
  <c r="P36" i="18"/>
  <c r="Q36" i="18" s="1"/>
  <c r="S36" i="18" s="1"/>
  <c r="U36" i="18" s="1"/>
  <c r="AQ36" i="18" s="1"/>
  <c r="AU36" i="18" s="1"/>
  <c r="O116" i="29"/>
  <c r="P116" i="29" s="1"/>
  <c r="Q116" i="29" s="1"/>
  <c r="S116" i="29" s="1"/>
  <c r="U116" i="29" s="1"/>
  <c r="AT116" i="29" s="1"/>
  <c r="AX116" i="29" s="1"/>
  <c r="AY116" i="29" s="1"/>
  <c r="O114" i="7"/>
  <c r="O147" i="21"/>
  <c r="P147" i="21" s="1"/>
  <c r="Q147" i="21" s="1"/>
  <c r="S147" i="21" s="1"/>
  <c r="U147" i="21" s="1"/>
  <c r="AT147" i="21" s="1"/>
  <c r="AX147" i="21" s="1"/>
  <c r="AY147" i="21" s="1"/>
  <c r="N131" i="15"/>
  <c r="O131" i="15" s="1"/>
  <c r="BA131" i="17"/>
  <c r="AX131" i="17"/>
  <c r="P114" i="26"/>
  <c r="Q114" i="26" s="1"/>
  <c r="S114" i="26" s="1"/>
  <c r="U114" i="26" s="1"/>
  <c r="AT114" i="26" s="1"/>
  <c r="AX114" i="26" s="1"/>
  <c r="N115" i="28"/>
  <c r="O115" i="28" s="1"/>
  <c r="P49" i="18"/>
  <c r="Q49" i="18" s="1"/>
  <c r="S49" i="18" s="1"/>
  <c r="U49" i="18" s="1"/>
  <c r="AQ49" i="18" s="1"/>
  <c r="AU49" i="18" s="1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50" i="27"/>
  <c r="Q50" i="27" s="1"/>
  <c r="S50" i="27" s="1"/>
  <c r="U50" i="27" s="1"/>
  <c r="AQ50" i="27" s="1"/>
  <c r="AU50" i="27" s="1"/>
  <c r="O114" i="1"/>
  <c r="O50" i="31"/>
  <c r="O97" i="31"/>
  <c r="O97" i="29"/>
  <c r="O84" i="30"/>
  <c r="P84" i="30" s="1"/>
  <c r="Q84" i="30" s="1"/>
  <c r="S84" i="30" s="1"/>
  <c r="U84" i="30" s="1"/>
  <c r="AQ84" i="30" s="1"/>
  <c r="AU84" i="30" s="1"/>
  <c r="AV84" i="30" s="1"/>
  <c r="P129" i="20"/>
  <c r="Q129" i="20" s="1"/>
  <c r="S129" i="20" s="1"/>
  <c r="U129" i="20" s="1"/>
  <c r="AT129" i="20" s="1"/>
  <c r="P50" i="14"/>
  <c r="Q50" i="14" s="1"/>
  <c r="S50" i="14" s="1"/>
  <c r="U50" i="14" s="1"/>
  <c r="AQ50" i="14" s="1"/>
  <c r="AU50" i="14" s="1"/>
  <c r="N52" i="24"/>
  <c r="O35" i="20"/>
  <c r="O116" i="24"/>
  <c r="P116" i="24" s="1"/>
  <c r="Q116" i="24" s="1"/>
  <c r="S116" i="24" s="1"/>
  <c r="U116" i="24" s="1"/>
  <c r="AT116" i="24" s="1"/>
  <c r="AX116" i="24" s="1"/>
  <c r="AY116" i="24" s="1"/>
  <c r="P82" i="22"/>
  <c r="Q82" i="22" s="1"/>
  <c r="S82" i="22" s="1"/>
  <c r="U82" i="22" s="1"/>
  <c r="AQ82" i="22" s="1"/>
  <c r="AU82" i="22" s="1"/>
  <c r="P35" i="16"/>
  <c r="Q35" i="16" s="1"/>
  <c r="S35" i="16" s="1"/>
  <c r="U35" i="16" s="1"/>
  <c r="AQ35" i="16" s="1"/>
  <c r="AU35" i="16" s="1"/>
  <c r="N36" i="16"/>
  <c r="O36" i="16"/>
  <c r="BA130" i="15"/>
  <c r="AX130" i="15"/>
  <c r="N131" i="3"/>
  <c r="P130" i="3"/>
  <c r="Q130" i="3" s="1"/>
  <c r="S130" i="3" s="1"/>
  <c r="U130" i="3" s="1"/>
  <c r="AT130" i="3" s="1"/>
  <c r="P51" i="1"/>
  <c r="Q51" i="1" s="1"/>
  <c r="S51" i="1" s="1"/>
  <c r="U51" i="1" s="1"/>
  <c r="AQ51" i="1" s="1"/>
  <c r="AU51" i="1" s="1"/>
  <c r="N99" i="24"/>
  <c r="P98" i="24"/>
  <c r="Q98" i="24" s="1"/>
  <c r="S98" i="24" s="1"/>
  <c r="U98" i="24" s="1"/>
  <c r="AJ98" i="24" s="1"/>
  <c r="AN98" i="24" s="1"/>
  <c r="O99" i="24"/>
  <c r="P113" i="5"/>
  <c r="Q113" i="5" s="1"/>
  <c r="S113" i="5" s="1"/>
  <c r="U113" i="5" s="1"/>
  <c r="AT113" i="5" s="1"/>
  <c r="AX113" i="5" s="1"/>
  <c r="P144" i="1"/>
  <c r="Q144" i="1" s="1"/>
  <c r="S144" i="1" s="1"/>
  <c r="U144" i="1" s="1"/>
  <c r="AT144" i="1" s="1"/>
  <c r="AX144" i="1" s="1"/>
  <c r="O145" i="1"/>
  <c r="P145" i="29"/>
  <c r="Q145" i="29" s="1"/>
  <c r="S145" i="29" s="1"/>
  <c r="U145" i="29" s="1"/>
  <c r="AT145" i="29" s="1"/>
  <c r="AX145" i="29" s="1"/>
  <c r="P33" i="19"/>
  <c r="Q33" i="19" s="1"/>
  <c r="S33" i="19" s="1"/>
  <c r="U33" i="19" s="1"/>
  <c r="AQ33" i="19" s="1"/>
  <c r="AU33" i="19" s="1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N52" i="3"/>
  <c r="P51" i="3"/>
  <c r="Q51" i="3" s="1"/>
  <c r="S51" i="3" s="1"/>
  <c r="U51" i="3" s="1"/>
  <c r="AQ51" i="3" s="1"/>
  <c r="AU51" i="3" s="1"/>
  <c r="P33" i="1"/>
  <c r="Q33" i="1" s="1"/>
  <c r="S33" i="1" s="1"/>
  <c r="U33" i="1" s="1"/>
  <c r="AQ33" i="1" s="1"/>
  <c r="AU33" i="1" s="1"/>
  <c r="O34" i="1"/>
  <c r="P115" i="18"/>
  <c r="Q115" i="18" s="1"/>
  <c r="S115" i="18" s="1"/>
  <c r="U115" i="18" s="1"/>
  <c r="AT115" i="18" s="1"/>
  <c r="AX115" i="18" s="1"/>
  <c r="P97" i="25"/>
  <c r="Q97" i="25" s="1"/>
  <c r="S97" i="25" s="1"/>
  <c r="U97" i="25" s="1"/>
  <c r="AJ97" i="25" s="1"/>
  <c r="AN97" i="25" s="1"/>
  <c r="O98" i="25"/>
  <c r="P49" i="22"/>
  <c r="Q49" i="22" s="1"/>
  <c r="S49" i="22" s="1"/>
  <c r="U49" i="22" s="1"/>
  <c r="AQ49" i="22" s="1"/>
  <c r="AU49" i="22" s="1"/>
  <c r="O50" i="22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AX129" i="3"/>
  <c r="BA129" i="3"/>
  <c r="P129" i="31"/>
  <c r="Q129" i="31" s="1"/>
  <c r="S129" i="31" s="1"/>
  <c r="U129" i="31" s="1"/>
  <c r="AT129" i="31" s="1"/>
  <c r="N146" i="2"/>
  <c r="O146" i="2" s="1"/>
  <c r="P145" i="2"/>
  <c r="Q145" i="2" s="1"/>
  <c r="S145" i="2" s="1"/>
  <c r="U145" i="2" s="1"/>
  <c r="AT145" i="2" s="1"/>
  <c r="AX145" i="2" s="1"/>
  <c r="P114" i="17"/>
  <c r="Q114" i="17" s="1"/>
  <c r="S114" i="17" s="1"/>
  <c r="U114" i="17" s="1"/>
  <c r="AT114" i="17" s="1"/>
  <c r="AX114" i="17" s="1"/>
  <c r="N83" i="12"/>
  <c r="P82" i="12"/>
  <c r="Q82" i="12" s="1"/>
  <c r="S82" i="12" s="1"/>
  <c r="U82" i="12" s="1"/>
  <c r="AQ82" i="12" s="1"/>
  <c r="AU82" i="12" s="1"/>
  <c r="O83" i="12"/>
  <c r="P82" i="2"/>
  <c r="Q82" i="2" s="1"/>
  <c r="S82" i="2" s="1"/>
  <c r="U82" i="2" s="1"/>
  <c r="AQ82" i="2" s="1"/>
  <c r="AU82" i="2" s="1"/>
  <c r="N68" i="5"/>
  <c r="P67" i="5"/>
  <c r="Q67" i="5" s="1"/>
  <c r="S67" i="5" s="1"/>
  <c r="U67" i="5" s="1"/>
  <c r="AQ67" i="5" s="1"/>
  <c r="AU67" i="5" s="1"/>
  <c r="O68" i="5"/>
  <c r="P81" i="5"/>
  <c r="Q81" i="5" s="1"/>
  <c r="S81" i="5" s="1"/>
  <c r="U81" i="5" s="1"/>
  <c r="AQ81" i="5" s="1"/>
  <c r="AU81" i="5" s="1"/>
  <c r="O82" i="5"/>
  <c r="P82" i="17"/>
  <c r="Q82" i="17" s="1"/>
  <c r="S82" i="17" s="1"/>
  <c r="U82" i="17" s="1"/>
  <c r="AQ82" i="17" s="1"/>
  <c r="AU82" i="17" s="1"/>
  <c r="P81" i="19"/>
  <c r="Q81" i="19" s="1"/>
  <c r="S81" i="19" s="1"/>
  <c r="U81" i="19" s="1"/>
  <c r="AQ81" i="19" s="1"/>
  <c r="AU81" i="19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P129" i="7"/>
  <c r="Q129" i="7" s="1"/>
  <c r="S129" i="7" s="1"/>
  <c r="U129" i="7" s="1"/>
  <c r="AT129" i="7" s="1"/>
  <c r="O130" i="7"/>
  <c r="N68" i="3"/>
  <c r="O68" i="3" s="1"/>
  <c r="AX130" i="8"/>
  <c r="BA130" i="8"/>
  <c r="P129" i="14"/>
  <c r="Q129" i="14" s="1"/>
  <c r="S129" i="14" s="1"/>
  <c r="U129" i="14" s="1"/>
  <c r="AT129" i="14" s="1"/>
  <c r="O130" i="14"/>
  <c r="P144" i="23"/>
  <c r="Q144" i="23" s="1"/>
  <c r="S144" i="23" s="1"/>
  <c r="U144" i="23" s="1"/>
  <c r="AT144" i="23" s="1"/>
  <c r="AX144" i="23" s="1"/>
  <c r="O130" i="9"/>
  <c r="O97" i="28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N36" i="3"/>
  <c r="O36" i="3" s="1"/>
  <c r="O50" i="7"/>
  <c r="O114" i="6"/>
  <c r="P81" i="16"/>
  <c r="Q81" i="16" s="1"/>
  <c r="S81" i="16" s="1"/>
  <c r="U81" i="16" s="1"/>
  <c r="AQ81" i="16" s="1"/>
  <c r="AU81" i="16" s="1"/>
  <c r="AX128" i="31"/>
  <c r="BA128" i="31"/>
  <c r="P129" i="10"/>
  <c r="Q129" i="10" s="1"/>
  <c r="S129" i="10" s="1"/>
  <c r="U129" i="10" s="1"/>
  <c r="AT129" i="10" s="1"/>
  <c r="O130" i="10"/>
  <c r="P66" i="28"/>
  <c r="Q66" i="28" s="1"/>
  <c r="S66" i="28" s="1"/>
  <c r="U66" i="28" s="1"/>
  <c r="AQ66" i="28" s="1"/>
  <c r="AU66" i="28" s="1"/>
  <c r="P65" i="20"/>
  <c r="Q65" i="20" s="1"/>
  <c r="S65" i="20" s="1"/>
  <c r="U65" i="20" s="1"/>
  <c r="AQ65" i="20" s="1"/>
  <c r="AU65" i="20" s="1"/>
  <c r="O66" i="20"/>
  <c r="P97" i="14"/>
  <c r="Q97" i="14" s="1"/>
  <c r="S97" i="14" s="1"/>
  <c r="U97" i="14" s="1"/>
  <c r="AJ97" i="14" s="1"/>
  <c r="AN97" i="14" s="1"/>
  <c r="O98" i="14"/>
  <c r="P52" i="12"/>
  <c r="Q52" i="12" s="1"/>
  <c r="S52" i="12" s="1"/>
  <c r="U52" i="12" s="1"/>
  <c r="AQ52" i="12" s="1"/>
  <c r="AU52" i="12" s="1"/>
  <c r="P66" i="11"/>
  <c r="Q66" i="11" s="1"/>
  <c r="S66" i="11" s="1"/>
  <c r="U66" i="11" s="1"/>
  <c r="AQ66" i="11" s="1"/>
  <c r="AU66" i="11" s="1"/>
  <c r="O67" i="11"/>
  <c r="P34" i="30"/>
  <c r="Q34" i="30" s="1"/>
  <c r="S34" i="30" s="1"/>
  <c r="U34" i="30" s="1"/>
  <c r="AQ34" i="30" s="1"/>
  <c r="AU34" i="30" s="1"/>
  <c r="P35" i="4"/>
  <c r="Q35" i="4" s="1"/>
  <c r="S35" i="4" s="1"/>
  <c r="U35" i="4" s="1"/>
  <c r="AQ35" i="4" s="1"/>
  <c r="AU35" i="4" s="1"/>
  <c r="P82" i="4"/>
  <c r="Q82" i="4" s="1"/>
  <c r="S82" i="4" s="1"/>
  <c r="U82" i="4" s="1"/>
  <c r="AQ82" i="4" s="1"/>
  <c r="AU82" i="4" s="1"/>
  <c r="AX129" i="9"/>
  <c r="BA129" i="9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N146" i="5"/>
  <c r="O146" i="5" s="1"/>
  <c r="P145" i="5"/>
  <c r="Q145" i="5" s="1"/>
  <c r="S145" i="5" s="1"/>
  <c r="U145" i="5" s="1"/>
  <c r="AT145" i="5" s="1"/>
  <c r="AX145" i="5" s="1"/>
  <c r="P145" i="7"/>
  <c r="Q145" i="7" s="1"/>
  <c r="S145" i="7" s="1"/>
  <c r="U145" i="7" s="1"/>
  <c r="AT145" i="7" s="1"/>
  <c r="AX145" i="7" s="1"/>
  <c r="N146" i="7"/>
  <c r="BA128" i="10"/>
  <c r="AX128" i="10"/>
  <c r="P82" i="28"/>
  <c r="Q82" i="28" s="1"/>
  <c r="S82" i="28" s="1"/>
  <c r="U82" i="28" s="1"/>
  <c r="AQ82" i="28" s="1"/>
  <c r="AU82" i="28" s="1"/>
  <c r="N131" i="12"/>
  <c r="O131" i="12" s="1"/>
  <c r="P130" i="12"/>
  <c r="Q130" i="12" s="1"/>
  <c r="S130" i="12" s="1"/>
  <c r="U130" i="12" s="1"/>
  <c r="AT130" i="12" s="1"/>
  <c r="P81" i="15"/>
  <c r="Q81" i="15" s="1"/>
  <c r="S81" i="15" s="1"/>
  <c r="U81" i="15" s="1"/>
  <c r="AQ81" i="15" s="1"/>
  <c r="AU81" i="15" s="1"/>
  <c r="O82" i="15"/>
  <c r="P51" i="30"/>
  <c r="Q51" i="30" s="1"/>
  <c r="S51" i="30" s="1"/>
  <c r="U51" i="30" s="1"/>
  <c r="AQ51" i="30" s="1"/>
  <c r="AU51" i="30" s="1"/>
  <c r="P67" i="31"/>
  <c r="Q67" i="31" s="1"/>
  <c r="S67" i="31" s="1"/>
  <c r="U67" i="31" s="1"/>
  <c r="AQ67" i="31" s="1"/>
  <c r="AU67" i="31" s="1"/>
  <c r="N68" i="31"/>
  <c r="N68" i="9"/>
  <c r="P67" i="9"/>
  <c r="Q67" i="9" s="1"/>
  <c r="S67" i="9" s="1"/>
  <c r="U67" i="9" s="1"/>
  <c r="AQ67" i="9" s="1"/>
  <c r="AU67" i="9" s="1"/>
  <c r="N83" i="21"/>
  <c r="P82" i="21"/>
  <c r="Q82" i="21" s="1"/>
  <c r="S82" i="21" s="1"/>
  <c r="U82" i="21" s="1"/>
  <c r="AQ82" i="21" s="1"/>
  <c r="AU82" i="21" s="1"/>
  <c r="P96" i="12"/>
  <c r="Q96" i="12" s="1"/>
  <c r="S96" i="12" s="1"/>
  <c r="U96" i="12" s="1"/>
  <c r="AJ96" i="12" s="1"/>
  <c r="AN96" i="12" s="1"/>
  <c r="P145" i="18"/>
  <c r="Q145" i="18" s="1"/>
  <c r="S145" i="18" s="1"/>
  <c r="U145" i="18" s="1"/>
  <c r="AT145" i="18" s="1"/>
  <c r="AX145" i="18" s="1"/>
  <c r="P51" i="21"/>
  <c r="Q51" i="21" s="1"/>
  <c r="S51" i="21" s="1"/>
  <c r="U51" i="21" s="1"/>
  <c r="AQ51" i="21" s="1"/>
  <c r="AU51" i="21" s="1"/>
  <c r="O81" i="14"/>
  <c r="P145" i="4"/>
  <c r="Q145" i="4" s="1"/>
  <c r="S145" i="4" s="1"/>
  <c r="U145" i="4" s="1"/>
  <c r="AT145" i="4" s="1"/>
  <c r="AX145" i="4" s="1"/>
  <c r="O35" i="6"/>
  <c r="P113" i="16"/>
  <c r="Q113" i="16" s="1"/>
  <c r="S113" i="16" s="1"/>
  <c r="U113" i="16" s="1"/>
  <c r="AT113" i="16" s="1"/>
  <c r="AX113" i="16" s="1"/>
  <c r="P113" i="13"/>
  <c r="Q113" i="13" s="1"/>
  <c r="S113" i="13" s="1"/>
  <c r="U113" i="13" s="1"/>
  <c r="AT113" i="13" s="1"/>
  <c r="AX113" i="13" s="1"/>
  <c r="O114" i="13"/>
  <c r="N115" i="27"/>
  <c r="O115" i="27" s="1"/>
  <c r="O145" i="15"/>
  <c r="N68" i="29"/>
  <c r="O68" i="29" s="1"/>
  <c r="P98" i="21"/>
  <c r="Q98" i="21" s="1"/>
  <c r="S98" i="21" s="1"/>
  <c r="U98" i="21" s="1"/>
  <c r="AJ98" i="21" s="1"/>
  <c r="AN98" i="21" s="1"/>
  <c r="O67" i="6"/>
  <c r="O34" i="9"/>
  <c r="O35" i="28"/>
  <c r="O34" i="25"/>
  <c r="N68" i="30"/>
  <c r="P67" i="30"/>
  <c r="Q67" i="30" s="1"/>
  <c r="S67" i="30" s="1"/>
  <c r="U67" i="30" s="1"/>
  <c r="AQ67" i="30" s="1"/>
  <c r="AU67" i="30" s="1"/>
  <c r="P98" i="33"/>
  <c r="Q98" i="33" s="1"/>
  <c r="S98" i="33" s="1"/>
  <c r="U98" i="33" s="1"/>
  <c r="AJ98" i="33" s="1"/>
  <c r="AN98" i="33" s="1"/>
  <c r="N99" i="33"/>
  <c r="N83" i="26"/>
  <c r="P82" i="26"/>
  <c r="Q82" i="26" s="1"/>
  <c r="S82" i="26" s="1"/>
  <c r="U82" i="26" s="1"/>
  <c r="AQ82" i="26" s="1"/>
  <c r="AU82" i="26" s="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P129" i="23"/>
  <c r="Q129" i="23" s="1"/>
  <c r="S129" i="23" s="1"/>
  <c r="U129" i="23" s="1"/>
  <c r="AT129" i="23" s="1"/>
  <c r="P144" i="9"/>
  <c r="Q144" i="9" s="1"/>
  <c r="S144" i="9" s="1"/>
  <c r="U144" i="9" s="1"/>
  <c r="AT144" i="9" s="1"/>
  <c r="AX144" i="9" s="1"/>
  <c r="P98" i="16"/>
  <c r="Q98" i="16" s="1"/>
  <c r="S98" i="16" s="1"/>
  <c r="U98" i="16" s="1"/>
  <c r="AJ98" i="16" s="1"/>
  <c r="AN98" i="16" s="1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P51" i="11"/>
  <c r="Q51" i="11" s="1"/>
  <c r="S51" i="11" s="1"/>
  <c r="U51" i="11" s="1"/>
  <c r="AQ51" i="11" s="1"/>
  <c r="AU51" i="11" s="1"/>
  <c r="N52" i="11"/>
  <c r="O52" i="11"/>
  <c r="N68" i="15"/>
  <c r="P67" i="15"/>
  <c r="Q67" i="15" s="1"/>
  <c r="S67" i="15" s="1"/>
  <c r="U67" i="15" s="1"/>
  <c r="AQ67" i="15" s="1"/>
  <c r="AU67" i="15" s="1"/>
  <c r="P82" i="13"/>
  <c r="Q82" i="13" s="1"/>
  <c r="S82" i="13" s="1"/>
  <c r="U82" i="13" s="1"/>
  <c r="AQ82" i="13" s="1"/>
  <c r="AU82" i="13" s="1"/>
  <c r="P113" i="21"/>
  <c r="Q113" i="21" s="1"/>
  <c r="S113" i="21" s="1"/>
  <c r="U113" i="21" s="1"/>
  <c r="AT113" i="21" s="1"/>
  <c r="AX113" i="21" s="1"/>
  <c r="BA130" i="29"/>
  <c r="AX130" i="29"/>
  <c r="P66" i="14"/>
  <c r="Q66" i="14" s="1"/>
  <c r="S66" i="14" s="1"/>
  <c r="U66" i="14" s="1"/>
  <c r="AQ66" i="14" s="1"/>
  <c r="AU66" i="14" s="1"/>
  <c r="P66" i="2"/>
  <c r="Q66" i="2" s="1"/>
  <c r="S66" i="2" s="1"/>
  <c r="U66" i="2" s="1"/>
  <c r="AQ66" i="2" s="1"/>
  <c r="AU66" i="2" s="1"/>
  <c r="O36" i="26"/>
  <c r="P128" i="27"/>
  <c r="Q128" i="27" s="1"/>
  <c r="S128" i="27" s="1"/>
  <c r="U128" i="27" s="1"/>
  <c r="AT128" i="27" s="1"/>
  <c r="P82" i="33"/>
  <c r="Q82" i="33" s="1"/>
  <c r="S82" i="33" s="1"/>
  <c r="U82" i="33" s="1"/>
  <c r="AQ82" i="33" s="1"/>
  <c r="AU82" i="33" s="1"/>
  <c r="N83" i="33"/>
  <c r="O83" i="33"/>
  <c r="P67" i="22"/>
  <c r="Q67" i="22" s="1"/>
  <c r="S67" i="22" s="1"/>
  <c r="U67" i="22" s="1"/>
  <c r="AQ67" i="22" s="1"/>
  <c r="AU67" i="22" s="1"/>
  <c r="P49" i="16"/>
  <c r="Q49" i="16" s="1"/>
  <c r="S49" i="16" s="1"/>
  <c r="U49" i="16" s="1"/>
  <c r="AQ49" i="16" s="1"/>
  <c r="AU49" i="16" s="1"/>
  <c r="O50" i="16"/>
  <c r="P96" i="19"/>
  <c r="Q96" i="19" s="1"/>
  <c r="S96" i="19" s="1"/>
  <c r="U96" i="19" s="1"/>
  <c r="AJ96" i="19" s="1"/>
  <c r="AN96" i="19" s="1"/>
  <c r="P34" i="31"/>
  <c r="Q34" i="31" s="1"/>
  <c r="S34" i="31" s="1"/>
  <c r="U34" i="31" s="1"/>
  <c r="AQ34" i="31" s="1"/>
  <c r="AU34" i="31" s="1"/>
  <c r="P130" i="26"/>
  <c r="Q130" i="26" s="1"/>
  <c r="S130" i="26" s="1"/>
  <c r="U130" i="26" s="1"/>
  <c r="AT130" i="26" s="1"/>
  <c r="P66" i="10"/>
  <c r="Q66" i="10" s="1"/>
  <c r="S66" i="10" s="1"/>
  <c r="U66" i="10" s="1"/>
  <c r="AQ66" i="10" s="1"/>
  <c r="AU66" i="10" s="1"/>
  <c r="O129" i="13"/>
  <c r="O36" i="5"/>
  <c r="N99" i="22"/>
  <c r="O99" i="22" s="1"/>
  <c r="N131" i="29"/>
  <c r="O131" i="29" s="1"/>
  <c r="O35" i="10"/>
  <c r="BB132" i="16"/>
  <c r="O97" i="11"/>
  <c r="N36" i="26"/>
  <c r="O144" i="8"/>
  <c r="P97" i="5"/>
  <c r="Q97" i="5" s="1"/>
  <c r="S97" i="5" s="1"/>
  <c r="U97" i="5" s="1"/>
  <c r="AJ97" i="5" s="1"/>
  <c r="AN97" i="5" s="1"/>
  <c r="O98" i="5"/>
  <c r="P65" i="21"/>
  <c r="Q65" i="21" s="1"/>
  <c r="S65" i="21" s="1"/>
  <c r="U65" i="21" s="1"/>
  <c r="AQ65" i="21" s="1"/>
  <c r="AU65" i="21" s="1"/>
  <c r="O82" i="10"/>
  <c r="O34" i="2"/>
  <c r="P98" i="8"/>
  <c r="Q98" i="8" s="1"/>
  <c r="S98" i="8" s="1"/>
  <c r="U98" i="8" s="1"/>
  <c r="AJ98" i="8" s="1"/>
  <c r="AN98" i="8" s="1"/>
  <c r="N99" i="8"/>
  <c r="N131" i="1"/>
  <c r="O131" i="1" s="1"/>
  <c r="P52" i="34" l="1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AX129" i="34"/>
  <c r="BA129" i="34"/>
  <c r="O82" i="34"/>
  <c r="P130" i="34"/>
  <c r="Q130" i="34" s="1"/>
  <c r="S130" i="34" s="1"/>
  <c r="U130" i="34" s="1"/>
  <c r="AT130" i="34" s="1"/>
  <c r="N131" i="34"/>
  <c r="O131" i="34"/>
  <c r="P67" i="34"/>
  <c r="Q67" i="34" s="1"/>
  <c r="S67" i="34" s="1"/>
  <c r="U67" i="34" s="1"/>
  <c r="AQ67" i="34" s="1"/>
  <c r="AU67" i="34" s="1"/>
  <c r="P99" i="34"/>
  <c r="Q99" i="34" s="1"/>
  <c r="S99" i="34" s="1"/>
  <c r="U99" i="34" s="1"/>
  <c r="AJ99" i="34" s="1"/>
  <c r="AN99" i="34" s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113" i="34"/>
  <c r="Q113" i="34" s="1"/>
  <c r="S113" i="34" s="1"/>
  <c r="U113" i="34" s="1"/>
  <c r="AT113" i="34" s="1"/>
  <c r="AX113" i="34" s="1"/>
  <c r="O146" i="34"/>
  <c r="N146" i="34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AV84" i="24" s="1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O97" i="19"/>
  <c r="O67" i="14"/>
  <c r="O68" i="30"/>
  <c r="O83" i="21"/>
  <c r="O67" i="28"/>
  <c r="O145" i="23"/>
  <c r="P82" i="5"/>
  <c r="Q82" i="5" s="1"/>
  <c r="S82" i="5" s="1"/>
  <c r="U82" i="5" s="1"/>
  <c r="AQ82" i="5" s="1"/>
  <c r="AU82" i="5" s="1"/>
  <c r="N36" i="21"/>
  <c r="P68" i="19"/>
  <c r="Q68" i="19" s="1"/>
  <c r="S68" i="19" s="1"/>
  <c r="U68" i="19" s="1"/>
  <c r="AQ68" i="19" s="1"/>
  <c r="AU68" i="19" s="1"/>
  <c r="N99" i="18"/>
  <c r="P98" i="18"/>
  <c r="Q98" i="18" s="1"/>
  <c r="S98" i="18" s="1"/>
  <c r="U98" i="18" s="1"/>
  <c r="AJ98" i="18" s="1"/>
  <c r="AN98" i="18" s="1"/>
  <c r="O99" i="18"/>
  <c r="P129" i="33"/>
  <c r="Q129" i="33" s="1"/>
  <c r="S129" i="33" s="1"/>
  <c r="U129" i="33" s="1"/>
  <c r="AT129" i="33" s="1"/>
  <c r="O130" i="33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P97" i="11"/>
  <c r="Q97" i="11" s="1"/>
  <c r="S97" i="11" s="1"/>
  <c r="U97" i="11" s="1"/>
  <c r="AJ97" i="11" s="1"/>
  <c r="AN97" i="11" s="1"/>
  <c r="O98" i="11"/>
  <c r="O114" i="16"/>
  <c r="N83" i="4"/>
  <c r="O83" i="4" s="1"/>
  <c r="O130" i="31"/>
  <c r="N52" i="1"/>
  <c r="O52" i="1" s="1"/>
  <c r="O51" i="14"/>
  <c r="N115" i="4"/>
  <c r="O115" i="4" s="1"/>
  <c r="P98" i="1"/>
  <c r="Q98" i="1" s="1"/>
  <c r="S98" i="1" s="1"/>
  <c r="U98" i="1" s="1"/>
  <c r="AJ98" i="1" s="1"/>
  <c r="AN98" i="1" s="1"/>
  <c r="N99" i="1"/>
  <c r="O99" i="1" s="1"/>
  <c r="O52" i="28"/>
  <c r="AX128" i="33"/>
  <c r="BA128" i="33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O116" i="33"/>
  <c r="P116" i="33" s="1"/>
  <c r="Q116" i="33" s="1"/>
  <c r="S116" i="33" s="1"/>
  <c r="U116" i="33" s="1"/>
  <c r="AT116" i="33" s="1"/>
  <c r="AX116" i="33" s="1"/>
  <c r="AY116" i="33" s="1"/>
  <c r="BA130" i="21"/>
  <c r="AX130" i="21"/>
  <c r="P35" i="10"/>
  <c r="Q35" i="10" s="1"/>
  <c r="S35" i="10" s="1"/>
  <c r="U35" i="10" s="1"/>
  <c r="AQ35" i="10" s="1"/>
  <c r="AU35" i="10" s="1"/>
  <c r="N99" i="16"/>
  <c r="O99" i="16" s="1"/>
  <c r="P34" i="25"/>
  <c r="Q34" i="25" s="1"/>
  <c r="S34" i="25" s="1"/>
  <c r="U34" i="25" s="1"/>
  <c r="AQ34" i="25" s="1"/>
  <c r="AU34" i="25" s="1"/>
  <c r="O35" i="25"/>
  <c r="P35" i="6"/>
  <c r="Q35" i="6" s="1"/>
  <c r="S35" i="6" s="1"/>
  <c r="U35" i="6" s="1"/>
  <c r="AQ35" i="6" s="1"/>
  <c r="AU35" i="6" s="1"/>
  <c r="N36" i="6"/>
  <c r="O68" i="9"/>
  <c r="N83" i="28"/>
  <c r="O83" i="28" s="1"/>
  <c r="AX129" i="10"/>
  <c r="BA129" i="10"/>
  <c r="BA129" i="14"/>
  <c r="AX129" i="14"/>
  <c r="AX131" i="24"/>
  <c r="BA131" i="24"/>
  <c r="O131" i="3"/>
  <c r="O130" i="20"/>
  <c r="N115" i="26"/>
  <c r="O115" i="26" s="1"/>
  <c r="O131" i="22"/>
  <c r="O115" i="2"/>
  <c r="N115" i="10"/>
  <c r="O115" i="10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N52" i="28"/>
  <c r="O130" i="30"/>
  <c r="P66" i="8"/>
  <c r="Q66" i="8" s="1"/>
  <c r="S66" i="8" s="1"/>
  <c r="U66" i="8" s="1"/>
  <c r="AQ66" i="8" s="1"/>
  <c r="AU66" i="8" s="1"/>
  <c r="O68" i="22"/>
  <c r="O114" i="21"/>
  <c r="O145" i="9"/>
  <c r="P35" i="28"/>
  <c r="Q35" i="28" s="1"/>
  <c r="S35" i="28" s="1"/>
  <c r="U35" i="28" s="1"/>
  <c r="AQ35" i="28" s="1"/>
  <c r="AU35" i="28" s="1"/>
  <c r="O146" i="4"/>
  <c r="N36" i="4"/>
  <c r="O36" i="4" s="1"/>
  <c r="O34" i="19"/>
  <c r="BA130" i="3"/>
  <c r="AX130" i="3"/>
  <c r="AX129" i="20"/>
  <c r="BA129" i="20"/>
  <c r="P145" i="27"/>
  <c r="Q145" i="27" s="1"/>
  <c r="S145" i="27" s="1"/>
  <c r="U145" i="27" s="1"/>
  <c r="AT145" i="27" s="1"/>
  <c r="AX145" i="27" s="1"/>
  <c r="BA130" i="22"/>
  <c r="AX130" i="22"/>
  <c r="N131" i="2"/>
  <c r="P130" i="2"/>
  <c r="Q130" i="2" s="1"/>
  <c r="S130" i="2" s="1"/>
  <c r="U130" i="2" s="1"/>
  <c r="AT130" i="2" s="1"/>
  <c r="O131" i="2"/>
  <c r="P49" i="26"/>
  <c r="Q49" i="26" s="1"/>
  <c r="S49" i="26" s="1"/>
  <c r="U49" i="26" s="1"/>
  <c r="AQ49" i="26" s="1"/>
  <c r="AU49" i="26" s="1"/>
  <c r="O50" i="26"/>
  <c r="P144" i="30"/>
  <c r="Q144" i="30" s="1"/>
  <c r="S144" i="30" s="1"/>
  <c r="U144" i="30" s="1"/>
  <c r="AT144" i="30" s="1"/>
  <c r="AX144" i="30" s="1"/>
  <c r="O145" i="30"/>
  <c r="AX129" i="30"/>
  <c r="BA129" i="30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N131" i="22"/>
  <c r="P34" i="29"/>
  <c r="Q34" i="29" s="1"/>
  <c r="S34" i="29" s="1"/>
  <c r="U34" i="29" s="1"/>
  <c r="AQ34" i="29" s="1"/>
  <c r="AU34" i="29" s="1"/>
  <c r="O35" i="29"/>
  <c r="O115" i="3"/>
  <c r="N68" i="4"/>
  <c r="O68" i="4" s="1"/>
  <c r="P130" i="10"/>
  <c r="Q130" i="10" s="1"/>
  <c r="S130" i="10" s="1"/>
  <c r="U130" i="10" s="1"/>
  <c r="AT130" i="10" s="1"/>
  <c r="P115" i="23"/>
  <c r="Q115" i="23" s="1"/>
  <c r="S115" i="23" s="1"/>
  <c r="U115" i="23" s="1"/>
  <c r="AT115" i="23" s="1"/>
  <c r="AX115" i="23" s="1"/>
  <c r="P34" i="9"/>
  <c r="Q34" i="9" s="1"/>
  <c r="S34" i="9" s="1"/>
  <c r="U34" i="9" s="1"/>
  <c r="AQ34" i="9" s="1"/>
  <c r="AU34" i="9" s="1"/>
  <c r="O99" i="8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N68" i="22"/>
  <c r="O130" i="23"/>
  <c r="N68" i="6"/>
  <c r="O68" i="6" s="1"/>
  <c r="P67" i="6"/>
  <c r="Q67" i="6" s="1"/>
  <c r="S67" i="6" s="1"/>
  <c r="U67" i="6" s="1"/>
  <c r="AQ67" i="6" s="1"/>
  <c r="AU67" i="6" s="1"/>
  <c r="N146" i="4"/>
  <c r="O68" i="31"/>
  <c r="O146" i="7"/>
  <c r="O35" i="30"/>
  <c r="O82" i="16"/>
  <c r="P68" i="3"/>
  <c r="Q68" i="3" s="1"/>
  <c r="S68" i="3" s="1"/>
  <c r="U68" i="3" s="1"/>
  <c r="AQ68" i="3" s="1"/>
  <c r="AU68" i="3" s="1"/>
  <c r="N83" i="2"/>
  <c r="O83" i="2" s="1"/>
  <c r="P97" i="29"/>
  <c r="Q97" i="29" s="1"/>
  <c r="S97" i="29" s="1"/>
  <c r="U97" i="29" s="1"/>
  <c r="AJ97" i="29" s="1"/>
  <c r="AN97" i="29" s="1"/>
  <c r="O130" i="6"/>
  <c r="P35" i="22"/>
  <c r="Q35" i="22" s="1"/>
  <c r="S35" i="22" s="1"/>
  <c r="U35" i="22" s="1"/>
  <c r="AQ35" i="22" s="1"/>
  <c r="AU35" i="22" s="1"/>
  <c r="O130" i="5"/>
  <c r="N99" i="15"/>
  <c r="P98" i="15"/>
  <c r="Q98" i="15" s="1"/>
  <c r="S98" i="15" s="1"/>
  <c r="U98" i="15" s="1"/>
  <c r="AJ98" i="15" s="1"/>
  <c r="AN98" i="15" s="1"/>
  <c r="O99" i="15"/>
  <c r="P130" i="14"/>
  <c r="Q130" i="14" s="1"/>
  <c r="S130" i="14" s="1"/>
  <c r="U130" i="14" s="1"/>
  <c r="AT130" i="14" s="1"/>
  <c r="P83" i="33"/>
  <c r="Q83" i="33" s="1"/>
  <c r="S83" i="33" s="1"/>
  <c r="U83" i="33" s="1"/>
  <c r="AQ83" i="33" s="1"/>
  <c r="AU83" i="33" s="1"/>
  <c r="N131" i="7"/>
  <c r="O131" i="7" s="1"/>
  <c r="P130" i="7"/>
  <c r="Q130" i="7" s="1"/>
  <c r="S130" i="7" s="1"/>
  <c r="U130" i="7" s="1"/>
  <c r="AT130" i="7" s="1"/>
  <c r="P50" i="22"/>
  <c r="Q50" i="22" s="1"/>
  <c r="S50" i="22" s="1"/>
  <c r="U50" i="22" s="1"/>
  <c r="AQ50" i="22" s="1"/>
  <c r="AU50" i="22" s="1"/>
  <c r="O51" i="22"/>
  <c r="P97" i="31"/>
  <c r="Q97" i="31" s="1"/>
  <c r="S97" i="31" s="1"/>
  <c r="U97" i="31" s="1"/>
  <c r="AJ97" i="31" s="1"/>
  <c r="AN97" i="31" s="1"/>
  <c r="O98" i="3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114" i="20"/>
  <c r="Q114" i="20" s="1"/>
  <c r="S114" i="20" s="1"/>
  <c r="U114" i="20" s="1"/>
  <c r="AT114" i="20" s="1"/>
  <c r="AX114" i="20" s="1"/>
  <c r="BA129" i="6"/>
  <c r="AX129" i="6"/>
  <c r="N83" i="3"/>
  <c r="P82" i="3"/>
  <c r="Q82" i="3" s="1"/>
  <c r="S82" i="3" s="1"/>
  <c r="U82" i="3" s="1"/>
  <c r="AQ82" i="3" s="1"/>
  <c r="AU82" i="3" s="1"/>
  <c r="O83" i="3"/>
  <c r="AX129" i="5"/>
  <c r="BA129" i="5"/>
  <c r="P50" i="16"/>
  <c r="Q50" i="16" s="1"/>
  <c r="S50" i="16" s="1"/>
  <c r="U50" i="16" s="1"/>
  <c r="AQ50" i="16" s="1"/>
  <c r="AU50" i="16" s="1"/>
  <c r="O51" i="16"/>
  <c r="AX129" i="31"/>
  <c r="BA129" i="3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N83" i="13"/>
  <c r="O83" i="13" s="1"/>
  <c r="N68" i="11"/>
  <c r="P67" i="11"/>
  <c r="Q67" i="11" s="1"/>
  <c r="S67" i="11" s="1"/>
  <c r="U67" i="11" s="1"/>
  <c r="AQ67" i="11" s="1"/>
  <c r="AU67" i="11" s="1"/>
  <c r="O68" i="11"/>
  <c r="BA129" i="7"/>
  <c r="AX129" i="7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N146" i="29"/>
  <c r="O146" i="29" s="1"/>
  <c r="P36" i="16"/>
  <c r="Q36" i="16" s="1"/>
  <c r="S36" i="16" s="1"/>
  <c r="U36" i="16" s="1"/>
  <c r="AQ36" i="16" s="1"/>
  <c r="AU36" i="16" s="1"/>
  <c r="P50" i="31"/>
  <c r="Q50" i="31" s="1"/>
  <c r="S50" i="31" s="1"/>
  <c r="U50" i="31" s="1"/>
  <c r="AQ50" i="31" s="1"/>
  <c r="AU50" i="31" s="1"/>
  <c r="P114" i="7"/>
  <c r="Q114" i="7" s="1"/>
  <c r="S114" i="7" s="1"/>
  <c r="U114" i="7" s="1"/>
  <c r="AT114" i="7" s="1"/>
  <c r="AX114" i="7" s="1"/>
  <c r="P82" i="31"/>
  <c r="Q82" i="31" s="1"/>
  <c r="S82" i="31" s="1"/>
  <c r="U82" i="31" s="1"/>
  <c r="AQ82" i="31" s="1"/>
  <c r="AU82" i="31" s="1"/>
  <c r="P115" i="30"/>
  <c r="Q115" i="30" s="1"/>
  <c r="S115" i="30" s="1"/>
  <c r="U115" i="30" s="1"/>
  <c r="AT115" i="30" s="1"/>
  <c r="AX115" i="30" s="1"/>
  <c r="P130" i="11"/>
  <c r="Q130" i="11" s="1"/>
  <c r="S130" i="11" s="1"/>
  <c r="U130" i="11" s="1"/>
  <c r="AT130" i="11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N36" i="7"/>
  <c r="O36" i="7" s="1"/>
  <c r="P112" i="15"/>
  <c r="Q112" i="15" s="1"/>
  <c r="S112" i="15" s="1"/>
  <c r="U112" i="15" s="1"/>
  <c r="AT112" i="15" s="1"/>
  <c r="AX112" i="15" s="1"/>
  <c r="O113" i="15"/>
  <c r="N83" i="6"/>
  <c r="P82" i="6"/>
  <c r="Q82" i="6" s="1"/>
  <c r="S82" i="6" s="1"/>
  <c r="U82" i="6" s="1"/>
  <c r="AQ82" i="6" s="1"/>
  <c r="AU82" i="6" s="1"/>
  <c r="O83" i="6"/>
  <c r="AX129" i="23"/>
  <c r="BA129" i="23"/>
  <c r="P81" i="14"/>
  <c r="Q81" i="14" s="1"/>
  <c r="S81" i="14" s="1"/>
  <c r="U81" i="14" s="1"/>
  <c r="AQ81" i="14" s="1"/>
  <c r="AU81" i="14" s="1"/>
  <c r="O82" i="14"/>
  <c r="P129" i="13"/>
  <c r="Q129" i="13" s="1"/>
  <c r="S129" i="13" s="1"/>
  <c r="U129" i="13" s="1"/>
  <c r="AT129" i="13" s="1"/>
  <c r="O130" i="13"/>
  <c r="AX132" i="8"/>
  <c r="BA132" i="8"/>
  <c r="P34" i="2"/>
  <c r="Q34" i="2" s="1"/>
  <c r="S34" i="2" s="1"/>
  <c r="U34" i="2" s="1"/>
  <c r="AQ34" i="2" s="1"/>
  <c r="AU34" i="2" s="1"/>
  <c r="O35" i="2"/>
  <c r="O67" i="10"/>
  <c r="O68" i="15"/>
  <c r="AX131" i="8"/>
  <c r="BA131" i="8"/>
  <c r="N99" i="21"/>
  <c r="O99" i="21" s="1"/>
  <c r="N52" i="21"/>
  <c r="O52" i="21" s="1"/>
  <c r="P114" i="6"/>
  <c r="Q114" i="6" s="1"/>
  <c r="S114" i="6" s="1"/>
  <c r="U114" i="6" s="1"/>
  <c r="AT114" i="6" s="1"/>
  <c r="AX114" i="6" s="1"/>
  <c r="P98" i="25"/>
  <c r="Q98" i="25" s="1"/>
  <c r="S98" i="25" s="1"/>
  <c r="U98" i="25" s="1"/>
  <c r="AJ98" i="25" s="1"/>
  <c r="AN98" i="25" s="1"/>
  <c r="N146" i="1"/>
  <c r="P145" i="1"/>
  <c r="Q145" i="1" s="1"/>
  <c r="S145" i="1" s="1"/>
  <c r="U145" i="1" s="1"/>
  <c r="AT145" i="1" s="1"/>
  <c r="AX145" i="1" s="1"/>
  <c r="O146" i="1"/>
  <c r="P114" i="1"/>
  <c r="Q114" i="1" s="1"/>
  <c r="S114" i="1" s="1"/>
  <c r="U114" i="1" s="1"/>
  <c r="AT114" i="1" s="1"/>
  <c r="AX114" i="1" s="1"/>
  <c r="BA129" i="11"/>
  <c r="AX129" i="11"/>
  <c r="O113" i="19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145" i="13"/>
  <c r="Q145" i="13" s="1"/>
  <c r="S145" i="13" s="1"/>
  <c r="U145" i="13" s="1"/>
  <c r="AT145" i="13" s="1"/>
  <c r="AX145" i="13" s="1"/>
  <c r="P114" i="12"/>
  <c r="Q114" i="12" s="1"/>
  <c r="S114" i="12" s="1"/>
  <c r="U114" i="12" s="1"/>
  <c r="AT114" i="12" s="1"/>
  <c r="AX114" i="12" s="1"/>
  <c r="N83" i="10"/>
  <c r="O83" i="10" s="1"/>
  <c r="P82" i="10"/>
  <c r="Q82" i="10" s="1"/>
  <c r="S82" i="10" s="1"/>
  <c r="U82" i="10" s="1"/>
  <c r="AQ82" i="10" s="1"/>
  <c r="AU82" i="10" s="1"/>
  <c r="O83" i="26"/>
  <c r="N52" i="30"/>
  <c r="O52" i="30" s="1"/>
  <c r="O53" i="12"/>
  <c r="P53" i="12" s="1"/>
  <c r="Q53" i="12" s="1"/>
  <c r="S53" i="12" s="1"/>
  <c r="U53" i="12" s="1"/>
  <c r="AQ53" i="12" s="1"/>
  <c r="AU53" i="12" s="1"/>
  <c r="AV53" i="12" s="1"/>
  <c r="P50" i="7"/>
  <c r="Q50" i="7" s="1"/>
  <c r="S50" i="7" s="1"/>
  <c r="U50" i="7" s="1"/>
  <c r="AQ50" i="7" s="1"/>
  <c r="AU50" i="7" s="1"/>
  <c r="O51" i="27"/>
  <c r="O37" i="18"/>
  <c r="P37" i="18" s="1"/>
  <c r="Q37" i="18" s="1"/>
  <c r="S37" i="18" s="1"/>
  <c r="U37" i="18" s="1"/>
  <c r="AQ37" i="18" s="1"/>
  <c r="AU37" i="18" s="1"/>
  <c r="AV37" i="18" s="1"/>
  <c r="O83" i="7"/>
  <c r="P82" i="27"/>
  <c r="Q82" i="27" s="1"/>
  <c r="S82" i="27" s="1"/>
  <c r="U82" i="27" s="1"/>
  <c r="AQ82" i="27" s="1"/>
  <c r="AU82" i="27" s="1"/>
  <c r="N83" i="27"/>
  <c r="N115" i="14"/>
  <c r="O115" i="14" s="1"/>
  <c r="AX130" i="19"/>
  <c r="BA130" i="19"/>
  <c r="P145" i="11"/>
  <c r="Q145" i="11" s="1"/>
  <c r="S145" i="11" s="1"/>
  <c r="U145" i="11" s="1"/>
  <c r="AT145" i="11" s="1"/>
  <c r="AX145" i="11" s="1"/>
  <c r="N146" i="11"/>
  <c r="O146" i="11" s="1"/>
  <c r="O37" i="15"/>
  <c r="P37" i="15" s="1"/>
  <c r="Q37" i="15" s="1"/>
  <c r="S37" i="15" s="1"/>
  <c r="U37" i="15" s="1"/>
  <c r="AQ37" i="15" s="1"/>
  <c r="AU37" i="15" s="1"/>
  <c r="AV37" i="15" s="1"/>
  <c r="O37" i="12"/>
  <c r="P37" i="12" s="1"/>
  <c r="Q37" i="12" s="1"/>
  <c r="S37" i="12" s="1"/>
  <c r="U37" i="12" s="1"/>
  <c r="AQ37" i="12" s="1"/>
  <c r="AU37" i="12" s="1"/>
  <c r="AV37" i="12" s="1"/>
  <c r="O66" i="21"/>
  <c r="O129" i="27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O82" i="19"/>
  <c r="O116" i="18"/>
  <c r="P116" i="18" s="1"/>
  <c r="Q116" i="18" s="1"/>
  <c r="S116" i="18" s="1"/>
  <c r="U116" i="18" s="1"/>
  <c r="AT116" i="18" s="1"/>
  <c r="AX116" i="18" s="1"/>
  <c r="AY116" i="18" s="1"/>
  <c r="O114" i="5"/>
  <c r="N68" i="24"/>
  <c r="O68" i="24" s="1"/>
  <c r="P67" i="24"/>
  <c r="Q67" i="24" s="1"/>
  <c r="S67" i="24" s="1"/>
  <c r="U67" i="24" s="1"/>
  <c r="AQ67" i="24" s="1"/>
  <c r="AU67" i="24" s="1"/>
  <c r="P98" i="9"/>
  <c r="Q98" i="9" s="1"/>
  <c r="S98" i="9" s="1"/>
  <c r="U98" i="9" s="1"/>
  <c r="AJ98" i="9" s="1"/>
  <c r="AN98" i="9" s="1"/>
  <c r="P82" i="29"/>
  <c r="Q82" i="29" s="1"/>
  <c r="S82" i="29" s="1"/>
  <c r="U82" i="29" s="1"/>
  <c r="AQ82" i="29" s="1"/>
  <c r="AU82" i="29" s="1"/>
  <c r="AX132" i="24"/>
  <c r="AY132" i="24" s="1"/>
  <c r="BA132" i="24"/>
  <c r="BB132" i="24" s="1"/>
  <c r="BA128" i="27"/>
  <c r="AX128" i="27"/>
  <c r="P98" i="14"/>
  <c r="Q98" i="14" s="1"/>
  <c r="S98" i="14" s="1"/>
  <c r="U98" i="14" s="1"/>
  <c r="AJ98" i="14" s="1"/>
  <c r="AN98" i="14" s="1"/>
  <c r="N99" i="14"/>
  <c r="O99" i="14" s="1"/>
  <c r="AY132" i="17"/>
  <c r="P50" i="29"/>
  <c r="Q50" i="29" s="1"/>
  <c r="S50" i="29" s="1"/>
  <c r="U50" i="29" s="1"/>
  <c r="AQ50" i="29" s="1"/>
  <c r="AU50" i="29" s="1"/>
  <c r="O51" i="29"/>
  <c r="P51" i="33"/>
  <c r="Q51" i="33" s="1"/>
  <c r="S51" i="33" s="1"/>
  <c r="U51" i="33" s="1"/>
  <c r="AQ51" i="33" s="1"/>
  <c r="AU51" i="33" s="1"/>
  <c r="N52" i="33"/>
  <c r="O52" i="33" s="1"/>
  <c r="N99" i="4"/>
  <c r="P98" i="4"/>
  <c r="Q98" i="4" s="1"/>
  <c r="S98" i="4" s="1"/>
  <c r="U98" i="4" s="1"/>
  <c r="AJ98" i="4" s="1"/>
  <c r="AN98" i="4" s="1"/>
  <c r="O99" i="4"/>
  <c r="P98" i="2"/>
  <c r="Q98" i="2" s="1"/>
  <c r="S98" i="2" s="1"/>
  <c r="U98" i="2" s="1"/>
  <c r="AJ98" i="2" s="1"/>
  <c r="AN98" i="2" s="1"/>
  <c r="P68" i="5"/>
  <c r="Q68" i="5" s="1"/>
  <c r="S68" i="5" s="1"/>
  <c r="U68" i="5" s="1"/>
  <c r="AQ68" i="5" s="1"/>
  <c r="AU68" i="5" s="1"/>
  <c r="O69" i="5"/>
  <c r="P69" i="5" s="1"/>
  <c r="Q69" i="5" s="1"/>
  <c r="S69" i="5" s="1"/>
  <c r="U69" i="5" s="1"/>
  <c r="AQ69" i="5" s="1"/>
  <c r="AU69" i="5" s="1"/>
  <c r="AV69" i="5" s="1"/>
  <c r="P66" i="17"/>
  <c r="Q66" i="17" s="1"/>
  <c r="S66" i="17" s="1"/>
  <c r="U66" i="17" s="1"/>
  <c r="AQ66" i="17" s="1"/>
  <c r="AU66" i="17" s="1"/>
  <c r="O67" i="17"/>
  <c r="N131" i="26"/>
  <c r="O131" i="26" s="1"/>
  <c r="P145" i="15"/>
  <c r="Q145" i="15" s="1"/>
  <c r="S145" i="15" s="1"/>
  <c r="U145" i="15" s="1"/>
  <c r="AT145" i="15" s="1"/>
  <c r="AX145" i="15" s="1"/>
  <c r="N146" i="18"/>
  <c r="O146" i="18" s="1"/>
  <c r="N115" i="17"/>
  <c r="O115" i="17" s="1"/>
  <c r="P34" i="1"/>
  <c r="Q34" i="1" s="1"/>
  <c r="S34" i="1" s="1"/>
  <c r="U34" i="1" s="1"/>
  <c r="AQ34" i="1" s="1"/>
  <c r="AU34" i="1" s="1"/>
  <c r="O35" i="1"/>
  <c r="P99" i="24"/>
  <c r="Q99" i="24" s="1"/>
  <c r="S99" i="24" s="1"/>
  <c r="U99" i="24" s="1"/>
  <c r="AJ99" i="24" s="1"/>
  <c r="AN99" i="24" s="1"/>
  <c r="N83" i="22"/>
  <c r="O83" i="22" s="1"/>
  <c r="BB132" i="17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130" i="4"/>
  <c r="Q130" i="4" s="1"/>
  <c r="S130" i="4" s="1"/>
  <c r="U130" i="4" s="1"/>
  <c r="AT130" i="4" s="1"/>
  <c r="P52" i="13"/>
  <c r="Q52" i="13" s="1"/>
  <c r="S52" i="13" s="1"/>
  <c r="U52" i="13" s="1"/>
  <c r="AQ52" i="13" s="1"/>
  <c r="AU52" i="13" s="1"/>
  <c r="BA130" i="26"/>
  <c r="AX130" i="26"/>
  <c r="P82" i="15"/>
  <c r="Q82" i="15" s="1"/>
  <c r="S82" i="15" s="1"/>
  <c r="U82" i="15" s="1"/>
  <c r="AQ82" i="15" s="1"/>
  <c r="AU82" i="15" s="1"/>
  <c r="N83" i="15"/>
  <c r="O83" i="15"/>
  <c r="P98" i="5"/>
  <c r="Q98" i="5" s="1"/>
  <c r="S98" i="5" s="1"/>
  <c r="U98" i="5" s="1"/>
  <c r="AJ98" i="5" s="1"/>
  <c r="AN98" i="5" s="1"/>
  <c r="P36" i="26"/>
  <c r="Q36" i="26" s="1"/>
  <c r="S36" i="26" s="1"/>
  <c r="U36" i="26" s="1"/>
  <c r="AQ36" i="26" s="1"/>
  <c r="AU36" i="26" s="1"/>
  <c r="O35" i="31"/>
  <c r="O67" i="2"/>
  <c r="O99" i="33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O97" i="12"/>
  <c r="P66" i="20"/>
  <c r="Q66" i="20" s="1"/>
  <c r="S66" i="20" s="1"/>
  <c r="U66" i="20" s="1"/>
  <c r="AQ66" i="20" s="1"/>
  <c r="AU66" i="20" s="1"/>
  <c r="P97" i="28"/>
  <c r="Q97" i="28" s="1"/>
  <c r="S97" i="28" s="1"/>
  <c r="U97" i="28" s="1"/>
  <c r="AJ97" i="28" s="1"/>
  <c r="AN97" i="28" s="1"/>
  <c r="O98" i="28"/>
  <c r="O50" i="18"/>
  <c r="N52" i="4"/>
  <c r="O52" i="4" s="1"/>
  <c r="O35" i="14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O98" i="3"/>
  <c r="P114" i="11"/>
  <c r="Q114" i="11" s="1"/>
  <c r="S114" i="11" s="1"/>
  <c r="U114" i="11" s="1"/>
  <c r="AT114" i="11" s="1"/>
  <c r="AX114" i="11" s="1"/>
  <c r="N115" i="11"/>
  <c r="O115" i="11"/>
  <c r="P51" i="5"/>
  <c r="Q51" i="5" s="1"/>
  <c r="S51" i="5" s="1"/>
  <c r="U51" i="5" s="1"/>
  <c r="AQ51" i="5" s="1"/>
  <c r="AU51" i="5" s="1"/>
  <c r="BA129" i="4"/>
  <c r="AX129" i="4"/>
  <c r="P144" i="8"/>
  <c r="Q144" i="8" s="1"/>
  <c r="S144" i="8" s="1"/>
  <c r="U144" i="8" s="1"/>
  <c r="AT144" i="8" s="1"/>
  <c r="AX144" i="8" s="1"/>
  <c r="O145" i="8"/>
  <c r="N115" i="13"/>
  <c r="P114" i="13"/>
  <c r="Q114" i="13" s="1"/>
  <c r="S114" i="13" s="1"/>
  <c r="U114" i="13" s="1"/>
  <c r="AT114" i="13" s="1"/>
  <c r="AX114" i="13" s="1"/>
  <c r="O115" i="13"/>
  <c r="BA130" i="12"/>
  <c r="AX130" i="12"/>
  <c r="P130" i="9"/>
  <c r="Q130" i="9" s="1"/>
  <c r="S130" i="9" s="1"/>
  <c r="U130" i="9" s="1"/>
  <c r="AT130" i="9" s="1"/>
  <c r="N83" i="17"/>
  <c r="O83" i="17" s="1"/>
  <c r="O52" i="3"/>
  <c r="N36" i="20"/>
  <c r="P35" i="20"/>
  <c r="Q35" i="20" s="1"/>
  <c r="S35" i="20" s="1"/>
  <c r="U35" i="20" s="1"/>
  <c r="AQ35" i="20" s="1"/>
  <c r="AU35" i="20" s="1"/>
  <c r="O36" i="21"/>
  <c r="O147" i="12"/>
  <c r="P147" i="12" s="1"/>
  <c r="Q147" i="12" s="1"/>
  <c r="S147" i="12" s="1"/>
  <c r="U147" i="12" s="1"/>
  <c r="AT147" i="12" s="1"/>
  <c r="AX147" i="12" s="1"/>
  <c r="AY147" i="12" s="1"/>
  <c r="P144" i="24"/>
  <c r="Q144" i="24" s="1"/>
  <c r="S144" i="24" s="1"/>
  <c r="U144" i="24" s="1"/>
  <c r="AT144" i="24" s="1"/>
  <c r="AX144" i="24" s="1"/>
  <c r="O145" i="24"/>
  <c r="BA130" i="25"/>
  <c r="AX130" i="25"/>
  <c r="P67" i="18"/>
  <c r="Q67" i="18" s="1"/>
  <c r="S67" i="18" s="1"/>
  <c r="U67" i="18" s="1"/>
  <c r="AQ67" i="18" s="1"/>
  <c r="AU67" i="18" s="1"/>
  <c r="N68" i="18"/>
  <c r="O68" i="18" s="1"/>
  <c r="N83" i="25"/>
  <c r="O83" i="25" s="1"/>
  <c r="O100" i="34" l="1"/>
  <c r="P100" i="34" s="1"/>
  <c r="Q100" i="34" s="1"/>
  <c r="S100" i="34" s="1"/>
  <c r="U100" i="34" s="1"/>
  <c r="AJ100" i="34" s="1"/>
  <c r="AN100" i="34" s="1"/>
  <c r="AO100" i="34" s="1"/>
  <c r="N68" i="34"/>
  <c r="O68" i="34" s="1"/>
  <c r="P131" i="34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BA130" i="34"/>
  <c r="AX130" i="34"/>
  <c r="P82" i="34"/>
  <c r="Q82" i="34" s="1"/>
  <c r="S82" i="34" s="1"/>
  <c r="U82" i="34" s="1"/>
  <c r="AQ82" i="34" s="1"/>
  <c r="AU82" i="34" s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O114" i="34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P68" i="4"/>
  <c r="Q68" i="4" s="1"/>
  <c r="S68" i="4" s="1"/>
  <c r="U68" i="4" s="1"/>
  <c r="AQ68" i="4" s="1"/>
  <c r="AU68" i="4" s="1"/>
  <c r="O69" i="4"/>
  <c r="P69" i="4" s="1"/>
  <c r="Q69" i="4" s="1"/>
  <c r="S69" i="4" s="1"/>
  <c r="U69" i="4" s="1"/>
  <c r="AQ69" i="4" s="1"/>
  <c r="AU69" i="4" s="1"/>
  <c r="AV69" i="4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145" i="30"/>
  <c r="Q145" i="30" s="1"/>
  <c r="S145" i="30" s="1"/>
  <c r="U145" i="30" s="1"/>
  <c r="AT145" i="30" s="1"/>
  <c r="AX145" i="30" s="1"/>
  <c r="P52" i="28"/>
  <c r="Q52" i="28" s="1"/>
  <c r="S52" i="28" s="1"/>
  <c r="U52" i="28" s="1"/>
  <c r="AQ52" i="28" s="1"/>
  <c r="AU52" i="28" s="1"/>
  <c r="N68" i="28"/>
  <c r="O68" i="28" s="1"/>
  <c r="P67" i="28"/>
  <c r="Q67" i="28" s="1"/>
  <c r="S67" i="28" s="1"/>
  <c r="U67" i="28" s="1"/>
  <c r="AQ67" i="28" s="1"/>
  <c r="AU67" i="28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N52" i="5"/>
  <c r="O52" i="5" s="1"/>
  <c r="P97" i="12"/>
  <c r="Q97" i="12" s="1"/>
  <c r="S97" i="12" s="1"/>
  <c r="U97" i="12" s="1"/>
  <c r="AJ97" i="12" s="1"/>
  <c r="AN97" i="12" s="1"/>
  <c r="O53" i="13"/>
  <c r="P53" i="13" s="1"/>
  <c r="Q53" i="13" s="1"/>
  <c r="S53" i="13" s="1"/>
  <c r="U53" i="13" s="1"/>
  <c r="AQ53" i="13" s="1"/>
  <c r="AU53" i="13" s="1"/>
  <c r="AV53" i="13" s="1"/>
  <c r="N83" i="29"/>
  <c r="O83" i="29" s="1"/>
  <c r="O51" i="7"/>
  <c r="BA131" i="28"/>
  <c r="AX131" i="28"/>
  <c r="O115" i="20"/>
  <c r="N131" i="14"/>
  <c r="P82" i="16"/>
  <c r="Q82" i="16" s="1"/>
  <c r="S82" i="16" s="1"/>
  <c r="U82" i="16" s="1"/>
  <c r="AQ82" i="16" s="1"/>
  <c r="AU82" i="16" s="1"/>
  <c r="O116" i="23"/>
  <c r="P116" i="23" s="1"/>
  <c r="Q116" i="23" s="1"/>
  <c r="S116" i="23" s="1"/>
  <c r="U116" i="23" s="1"/>
  <c r="AT116" i="23" s="1"/>
  <c r="AX116" i="23" s="1"/>
  <c r="AY116" i="23" s="1"/>
  <c r="P115" i="2"/>
  <c r="Q115" i="2" s="1"/>
  <c r="S115" i="2" s="1"/>
  <c r="U115" i="2" s="1"/>
  <c r="AT115" i="2" s="1"/>
  <c r="AX115" i="2" s="1"/>
  <c r="P83" i="6"/>
  <c r="Q83" i="6" s="1"/>
  <c r="S83" i="6" s="1"/>
  <c r="U83" i="6" s="1"/>
  <c r="AQ83" i="6" s="1"/>
  <c r="AU83" i="6" s="1"/>
  <c r="P50" i="26"/>
  <c r="Q50" i="26" s="1"/>
  <c r="S50" i="26" s="1"/>
  <c r="U50" i="26" s="1"/>
  <c r="AQ50" i="26" s="1"/>
  <c r="AU50" i="26" s="1"/>
  <c r="P83" i="21"/>
  <c r="Q83" i="21" s="1"/>
  <c r="S83" i="21" s="1"/>
  <c r="U83" i="21" s="1"/>
  <c r="AQ83" i="21" s="1"/>
  <c r="AU83" i="21" s="1"/>
  <c r="AX132" i="29"/>
  <c r="AY132" i="29" s="1"/>
  <c r="BA132" i="29"/>
  <c r="BA132" i="15"/>
  <c r="BB132" i="15" s="1"/>
  <c r="AX132" i="15"/>
  <c r="O131" i="9"/>
  <c r="O99" i="9"/>
  <c r="P99" i="21"/>
  <c r="Q99" i="21" s="1"/>
  <c r="S99" i="21" s="1"/>
  <c r="U99" i="21" s="1"/>
  <c r="AJ99" i="21" s="1"/>
  <c r="AN99" i="21" s="1"/>
  <c r="N83" i="31"/>
  <c r="O83" i="31" s="1"/>
  <c r="N115" i="20"/>
  <c r="P146" i="7"/>
  <c r="Q146" i="7" s="1"/>
  <c r="S146" i="7" s="1"/>
  <c r="U146" i="7" s="1"/>
  <c r="AT146" i="7" s="1"/>
  <c r="AX146" i="7" s="1"/>
  <c r="O36" i="28"/>
  <c r="BA129" i="33"/>
  <c r="AX129" i="33"/>
  <c r="P68" i="30"/>
  <c r="Q68" i="30" s="1"/>
  <c r="S68" i="30" s="1"/>
  <c r="U68" i="30" s="1"/>
  <c r="AQ68" i="30" s="1"/>
  <c r="AU68" i="30" s="1"/>
  <c r="BA131" i="29"/>
  <c r="AX131" i="29"/>
  <c r="AX131" i="15"/>
  <c r="BA131" i="15"/>
  <c r="P99" i="4"/>
  <c r="Q99" i="4" s="1"/>
  <c r="S99" i="4" s="1"/>
  <c r="U99" i="4" s="1"/>
  <c r="AJ99" i="4" s="1"/>
  <c r="AN99" i="4" s="1"/>
  <c r="P52" i="21"/>
  <c r="Q52" i="21" s="1"/>
  <c r="S52" i="21" s="1"/>
  <c r="U52" i="21" s="1"/>
  <c r="AQ52" i="21" s="1"/>
  <c r="AU52" i="21" s="1"/>
  <c r="P131" i="22"/>
  <c r="Q131" i="22" s="1"/>
  <c r="S131" i="22" s="1"/>
  <c r="U131" i="22" s="1"/>
  <c r="AT131" i="22" s="1"/>
  <c r="N131" i="9"/>
  <c r="P67" i="2"/>
  <c r="Q67" i="2" s="1"/>
  <c r="S67" i="2" s="1"/>
  <c r="U67" i="2" s="1"/>
  <c r="AQ67" i="2" s="1"/>
  <c r="AU67" i="2" s="1"/>
  <c r="N131" i="4"/>
  <c r="O131" i="4" s="1"/>
  <c r="N99" i="9"/>
  <c r="P83" i="26"/>
  <c r="Q83" i="26" s="1"/>
  <c r="S83" i="26" s="1"/>
  <c r="U83" i="26" s="1"/>
  <c r="AQ83" i="26" s="1"/>
  <c r="AU83" i="26" s="1"/>
  <c r="P113" i="15"/>
  <c r="Q113" i="15" s="1"/>
  <c r="S113" i="15" s="1"/>
  <c r="U113" i="15" s="1"/>
  <c r="AT113" i="15" s="1"/>
  <c r="AX113" i="15" s="1"/>
  <c r="N131" i="10"/>
  <c r="O131" i="10" s="1"/>
  <c r="BA130" i="2"/>
  <c r="AX130" i="2"/>
  <c r="N36" i="28"/>
  <c r="P131" i="3"/>
  <c r="Q131" i="3" s="1"/>
  <c r="S131" i="3" s="1"/>
  <c r="U131" i="3" s="1"/>
  <c r="AT131" i="3" s="1"/>
  <c r="P97" i="19"/>
  <c r="Q97" i="19" s="1"/>
  <c r="S97" i="19" s="1"/>
  <c r="U97" i="19" s="1"/>
  <c r="AJ97" i="19" s="1"/>
  <c r="AN97" i="19" s="1"/>
  <c r="O98" i="19"/>
  <c r="P129" i="27"/>
  <c r="Q129" i="27" s="1"/>
  <c r="S129" i="27" s="1"/>
  <c r="U129" i="27" s="1"/>
  <c r="AT129" i="27" s="1"/>
  <c r="O130" i="27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35" i="31"/>
  <c r="Q35" i="31" s="1"/>
  <c r="S35" i="31" s="1"/>
  <c r="U35" i="31" s="1"/>
  <c r="AQ35" i="31" s="1"/>
  <c r="AU35" i="31" s="1"/>
  <c r="N36" i="31"/>
  <c r="AX132" i="25"/>
  <c r="BA132" i="25"/>
  <c r="N146" i="15"/>
  <c r="O146" i="15" s="1"/>
  <c r="P51" i="29"/>
  <c r="Q51" i="29" s="1"/>
  <c r="S51" i="29" s="1"/>
  <c r="U51" i="29" s="1"/>
  <c r="AQ51" i="29" s="1"/>
  <c r="AU51" i="29" s="1"/>
  <c r="N52" i="29"/>
  <c r="O52" i="29" s="1"/>
  <c r="P68" i="15"/>
  <c r="Q68" i="15" s="1"/>
  <c r="S68" i="15" s="1"/>
  <c r="U68" i="15" s="1"/>
  <c r="AQ68" i="15" s="1"/>
  <c r="AU68" i="15" s="1"/>
  <c r="N115" i="7"/>
  <c r="O115" i="7" s="1"/>
  <c r="P98" i="31"/>
  <c r="Q98" i="31" s="1"/>
  <c r="S98" i="31" s="1"/>
  <c r="U98" i="31" s="1"/>
  <c r="AJ98" i="31" s="1"/>
  <c r="AN98" i="31" s="1"/>
  <c r="N131" i="5"/>
  <c r="P130" i="5"/>
  <c r="Q130" i="5" s="1"/>
  <c r="S130" i="5" s="1"/>
  <c r="U130" i="5" s="1"/>
  <c r="AT130" i="5" s="1"/>
  <c r="O131" i="5"/>
  <c r="P145" i="9"/>
  <c r="Q145" i="9" s="1"/>
  <c r="S145" i="9" s="1"/>
  <c r="U145" i="9" s="1"/>
  <c r="AT145" i="9" s="1"/>
  <c r="AX145" i="9" s="1"/>
  <c r="N146" i="9"/>
  <c r="BA132" i="1"/>
  <c r="AX132" i="1"/>
  <c r="BA132" i="28"/>
  <c r="BB132" i="28" s="1"/>
  <c r="AX132" i="28"/>
  <c r="P35" i="30"/>
  <c r="Q35" i="30" s="1"/>
  <c r="S35" i="30" s="1"/>
  <c r="U35" i="30" s="1"/>
  <c r="AQ35" i="30" s="1"/>
  <c r="AU35" i="30" s="1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P98" i="3"/>
  <c r="Q98" i="3" s="1"/>
  <c r="S98" i="3" s="1"/>
  <c r="U98" i="3" s="1"/>
  <c r="AJ98" i="3" s="1"/>
  <c r="AN98" i="3" s="1"/>
  <c r="O37" i="26"/>
  <c r="P37" i="26" s="1"/>
  <c r="Q37" i="26" s="1"/>
  <c r="S37" i="26" s="1"/>
  <c r="U37" i="26" s="1"/>
  <c r="AQ37" i="26" s="1"/>
  <c r="AU37" i="26" s="1"/>
  <c r="AV37" i="26" s="1"/>
  <c r="BA131" i="25"/>
  <c r="AX131" i="25"/>
  <c r="N115" i="1"/>
  <c r="O115" i="1" s="1"/>
  <c r="P67" i="10"/>
  <c r="Q67" i="10" s="1"/>
  <c r="S67" i="10" s="1"/>
  <c r="U67" i="10" s="1"/>
  <c r="AQ67" i="10" s="1"/>
  <c r="AU67" i="10" s="1"/>
  <c r="O51" i="31"/>
  <c r="P115" i="3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P114" i="21"/>
  <c r="Q114" i="21" s="1"/>
  <c r="S114" i="21" s="1"/>
  <c r="U114" i="21" s="1"/>
  <c r="AT114" i="21" s="1"/>
  <c r="AX114" i="21" s="1"/>
  <c r="N36" i="10"/>
  <c r="O36" i="10" s="1"/>
  <c r="P51" i="14"/>
  <c r="Q51" i="14" s="1"/>
  <c r="S51" i="14" s="1"/>
  <c r="U51" i="14" s="1"/>
  <c r="AQ51" i="14" s="1"/>
  <c r="AU51" i="14" s="1"/>
  <c r="N52" i="14"/>
  <c r="O69" i="19"/>
  <c r="P69" i="19" s="1"/>
  <c r="Q69" i="19" s="1"/>
  <c r="S69" i="19" s="1"/>
  <c r="U69" i="19" s="1"/>
  <c r="AQ69" i="19" s="1"/>
  <c r="AU69" i="19" s="1"/>
  <c r="AV69" i="19" s="1"/>
  <c r="AX131" i="1"/>
  <c r="BA131" i="1"/>
  <c r="P66" i="21"/>
  <c r="Q66" i="21" s="1"/>
  <c r="S66" i="21" s="1"/>
  <c r="U66" i="21" s="1"/>
  <c r="AQ66" i="21" s="1"/>
  <c r="AU66" i="21" s="1"/>
  <c r="O67" i="21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P67" i="17"/>
  <c r="Q67" i="17" s="1"/>
  <c r="S67" i="17" s="1"/>
  <c r="U67" i="17" s="1"/>
  <c r="AQ67" i="17" s="1"/>
  <c r="AU67" i="17" s="1"/>
  <c r="P146" i="1"/>
  <c r="Q146" i="1" s="1"/>
  <c r="S146" i="1" s="1"/>
  <c r="U146" i="1" s="1"/>
  <c r="AT146" i="1" s="1"/>
  <c r="AX146" i="1" s="1"/>
  <c r="P35" i="2"/>
  <c r="Q35" i="2" s="1"/>
  <c r="S35" i="2" s="1"/>
  <c r="U35" i="2" s="1"/>
  <c r="AQ35" i="2" s="1"/>
  <c r="AU35" i="2" s="1"/>
  <c r="P51" i="16"/>
  <c r="Q51" i="16" s="1"/>
  <c r="S51" i="16" s="1"/>
  <c r="U51" i="16" s="1"/>
  <c r="AQ51" i="16" s="1"/>
  <c r="AU51" i="16" s="1"/>
  <c r="P51" i="22"/>
  <c r="Q51" i="22" s="1"/>
  <c r="S51" i="22" s="1"/>
  <c r="U51" i="22" s="1"/>
  <c r="AQ51" i="22" s="1"/>
  <c r="AU51" i="22" s="1"/>
  <c r="N36" i="29"/>
  <c r="P35" i="29"/>
  <c r="Q35" i="29" s="1"/>
  <c r="S35" i="29" s="1"/>
  <c r="U35" i="29" s="1"/>
  <c r="AQ35" i="29" s="1"/>
  <c r="AU35" i="29" s="1"/>
  <c r="O36" i="29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68" i="31"/>
  <c r="Q68" i="31" s="1"/>
  <c r="S68" i="31" s="1"/>
  <c r="U68" i="31" s="1"/>
  <c r="AQ68" i="31" s="1"/>
  <c r="AU68" i="31" s="1"/>
  <c r="O99" i="5"/>
  <c r="P114" i="5"/>
  <c r="Q114" i="5" s="1"/>
  <c r="S114" i="5" s="1"/>
  <c r="U114" i="5" s="1"/>
  <c r="AT114" i="5" s="1"/>
  <c r="AX114" i="5" s="1"/>
  <c r="N115" i="5"/>
  <c r="O37" i="16"/>
  <c r="P37" i="16" s="1"/>
  <c r="Q37" i="16" s="1"/>
  <c r="S37" i="16" s="1"/>
  <c r="U37" i="16" s="1"/>
  <c r="AQ37" i="16" s="1"/>
  <c r="AU37" i="16" s="1"/>
  <c r="AV37" i="16" s="1"/>
  <c r="N36" i="22"/>
  <c r="O36" i="22" s="1"/>
  <c r="P130" i="23"/>
  <c r="Q130" i="23" s="1"/>
  <c r="S130" i="23" s="1"/>
  <c r="U130" i="23" s="1"/>
  <c r="AT130" i="23" s="1"/>
  <c r="O146" i="27"/>
  <c r="O67" i="8"/>
  <c r="P130" i="31"/>
  <c r="Q130" i="31" s="1"/>
  <c r="S130" i="31" s="1"/>
  <c r="U130" i="31" s="1"/>
  <c r="AT130" i="31" s="1"/>
  <c r="BA130" i="9"/>
  <c r="AX130" i="9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BB132" i="8"/>
  <c r="P130" i="6"/>
  <c r="Q130" i="6" s="1"/>
  <c r="S130" i="6" s="1"/>
  <c r="U130" i="6" s="1"/>
  <c r="AT130" i="6" s="1"/>
  <c r="AX132" i="19"/>
  <c r="AY132" i="19" s="1"/>
  <c r="BA132" i="19"/>
  <c r="BA130" i="14"/>
  <c r="AX130" i="14"/>
  <c r="P83" i="17"/>
  <c r="Q83" i="17" s="1"/>
  <c r="S83" i="17" s="1"/>
  <c r="U83" i="17" s="1"/>
  <c r="AQ83" i="17" s="1"/>
  <c r="AU83" i="17" s="1"/>
  <c r="P113" i="19"/>
  <c r="Q113" i="19" s="1"/>
  <c r="S113" i="19" s="1"/>
  <c r="U113" i="19" s="1"/>
  <c r="AT113" i="19" s="1"/>
  <c r="AX113" i="19" s="1"/>
  <c r="N36" i="25"/>
  <c r="O36" i="25" s="1"/>
  <c r="P35" i="25"/>
  <c r="Q35" i="25" s="1"/>
  <c r="S35" i="25" s="1"/>
  <c r="U35" i="25" s="1"/>
  <c r="AQ35" i="25" s="1"/>
  <c r="AU35" i="25" s="1"/>
  <c r="BA130" i="4"/>
  <c r="AX130" i="4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N99" i="5"/>
  <c r="O83" i="27"/>
  <c r="N115" i="12"/>
  <c r="O115" i="12" s="1"/>
  <c r="O99" i="25"/>
  <c r="AY132" i="8"/>
  <c r="BA130" i="7"/>
  <c r="AX130" i="7"/>
  <c r="O98" i="29"/>
  <c r="N146" i="27"/>
  <c r="BA131" i="19"/>
  <c r="AX131" i="19"/>
  <c r="P35" i="1"/>
  <c r="Q35" i="1" s="1"/>
  <c r="S35" i="1" s="1"/>
  <c r="U35" i="1" s="1"/>
  <c r="AQ35" i="1" s="1"/>
  <c r="AU35" i="1" s="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P130" i="33"/>
  <c r="Q130" i="33" s="1"/>
  <c r="S130" i="33" s="1"/>
  <c r="U130" i="33" s="1"/>
  <c r="AT130" i="33" s="1"/>
  <c r="N131" i="33"/>
  <c r="O131" i="33" s="1"/>
  <c r="BA130" i="10"/>
  <c r="AX130" i="10"/>
  <c r="N68" i="14"/>
  <c r="P67" i="14"/>
  <c r="Q67" i="14" s="1"/>
  <c r="S67" i="14" s="1"/>
  <c r="U67" i="14" s="1"/>
  <c r="AQ67" i="14" s="1"/>
  <c r="AU67" i="14" s="1"/>
  <c r="O68" i="14"/>
  <c r="P82" i="19"/>
  <c r="Q82" i="19" s="1"/>
  <c r="S82" i="19" s="1"/>
  <c r="U82" i="19" s="1"/>
  <c r="AQ82" i="19" s="1"/>
  <c r="AU82" i="19" s="1"/>
  <c r="N131" i="13"/>
  <c r="O131" i="13" s="1"/>
  <c r="P130" i="13"/>
  <c r="Q130" i="13" s="1"/>
  <c r="S130" i="13" s="1"/>
  <c r="U130" i="13" s="1"/>
  <c r="AT130" i="13" s="1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N131" i="30"/>
  <c r="P130" i="30"/>
  <c r="Q130" i="30" s="1"/>
  <c r="S130" i="30" s="1"/>
  <c r="U130" i="30" s="1"/>
  <c r="AT130" i="30" s="1"/>
  <c r="O131" i="30"/>
  <c r="P114" i="16"/>
  <c r="Q114" i="16" s="1"/>
  <c r="S114" i="16" s="1"/>
  <c r="U114" i="16" s="1"/>
  <c r="AT114" i="16" s="1"/>
  <c r="AX114" i="16" s="1"/>
  <c r="P130" i="20"/>
  <c r="Q130" i="20" s="1"/>
  <c r="S130" i="20" s="1"/>
  <c r="U130" i="20" s="1"/>
  <c r="AT130" i="20" s="1"/>
  <c r="P115" i="13"/>
  <c r="Q115" i="13" s="1"/>
  <c r="S115" i="13" s="1"/>
  <c r="U115" i="13" s="1"/>
  <c r="AT115" i="13" s="1"/>
  <c r="AX115" i="13" s="1"/>
  <c r="P145" i="24"/>
  <c r="Q145" i="24" s="1"/>
  <c r="S145" i="24" s="1"/>
  <c r="U145" i="24" s="1"/>
  <c r="AT145" i="24" s="1"/>
  <c r="AX145" i="24" s="1"/>
  <c r="N146" i="24"/>
  <c r="O146" i="24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P98" i="28"/>
  <c r="Q98" i="28" s="1"/>
  <c r="S98" i="28" s="1"/>
  <c r="U98" i="28" s="1"/>
  <c r="AJ98" i="28" s="1"/>
  <c r="AN98" i="28" s="1"/>
  <c r="P83" i="22"/>
  <c r="Q83" i="22" s="1"/>
  <c r="S83" i="22" s="1"/>
  <c r="U83" i="22" s="1"/>
  <c r="AQ83" i="22" s="1"/>
  <c r="AU83" i="22" s="1"/>
  <c r="N99" i="25"/>
  <c r="BA129" i="13"/>
  <c r="AX129" i="13"/>
  <c r="BA130" i="11"/>
  <c r="AX130" i="11"/>
  <c r="O84" i="33"/>
  <c r="P84" i="33" s="1"/>
  <c r="Q84" i="33" s="1"/>
  <c r="S84" i="33" s="1"/>
  <c r="U84" i="33" s="1"/>
  <c r="AQ84" i="33" s="1"/>
  <c r="AU84" i="33" s="1"/>
  <c r="AV84" i="33" s="1"/>
  <c r="N83" i="5"/>
  <c r="O83" i="5" s="1"/>
  <c r="N52" i="27"/>
  <c r="P51" i="27"/>
  <c r="Q51" i="27" s="1"/>
  <c r="S51" i="27" s="1"/>
  <c r="U51" i="27" s="1"/>
  <c r="AQ51" i="27" s="1"/>
  <c r="AU51" i="27" s="1"/>
  <c r="O52" i="27"/>
  <c r="P34" i="19"/>
  <c r="Q34" i="19" s="1"/>
  <c r="S34" i="19" s="1"/>
  <c r="U34" i="19" s="1"/>
  <c r="AQ34" i="19" s="1"/>
  <c r="AU34" i="19" s="1"/>
  <c r="O35" i="19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P35" i="14"/>
  <c r="Q35" i="14" s="1"/>
  <c r="S35" i="14" s="1"/>
  <c r="U35" i="14" s="1"/>
  <c r="AQ35" i="14" s="1"/>
  <c r="AU35" i="14" s="1"/>
  <c r="N36" i="14"/>
  <c r="N146" i="8"/>
  <c r="O146" i="8" s="1"/>
  <c r="P145" i="8"/>
  <c r="Q145" i="8" s="1"/>
  <c r="S145" i="8" s="1"/>
  <c r="U145" i="8" s="1"/>
  <c r="AT145" i="8" s="1"/>
  <c r="AX145" i="8" s="1"/>
  <c r="O36" i="20"/>
  <c r="O100" i="24"/>
  <c r="P100" i="24" s="1"/>
  <c r="Q100" i="24" s="1"/>
  <c r="S100" i="24" s="1"/>
  <c r="U100" i="24" s="1"/>
  <c r="AJ100" i="24" s="1"/>
  <c r="AN100" i="24" s="1"/>
  <c r="AO100" i="24" s="1"/>
  <c r="N99" i="2"/>
  <c r="O99" i="2" s="1"/>
  <c r="P83" i="7"/>
  <c r="Q83" i="7" s="1"/>
  <c r="S83" i="7" s="1"/>
  <c r="U83" i="7" s="1"/>
  <c r="AQ83" i="7" s="1"/>
  <c r="AU83" i="7" s="1"/>
  <c r="N146" i="13"/>
  <c r="O146" i="13" s="1"/>
  <c r="N83" i="14"/>
  <c r="P82" i="14"/>
  <c r="Q82" i="14" s="1"/>
  <c r="S82" i="14" s="1"/>
  <c r="U82" i="14" s="1"/>
  <c r="AQ82" i="14" s="1"/>
  <c r="AU82" i="14" s="1"/>
  <c r="O83" i="14"/>
  <c r="N131" i="11"/>
  <c r="O131" i="11" s="1"/>
  <c r="P99" i="8"/>
  <c r="Q99" i="8" s="1"/>
  <c r="S99" i="8" s="1"/>
  <c r="U99" i="8" s="1"/>
  <c r="AJ99" i="8" s="1"/>
  <c r="AN99" i="8" s="1"/>
  <c r="P68" i="9"/>
  <c r="Q68" i="9" s="1"/>
  <c r="S68" i="9" s="1"/>
  <c r="U68" i="9" s="1"/>
  <c r="AQ68" i="9" s="1"/>
  <c r="AU68" i="9" s="1"/>
  <c r="P98" i="11"/>
  <c r="Q98" i="11" s="1"/>
  <c r="S98" i="11" s="1"/>
  <c r="U98" i="11" s="1"/>
  <c r="AJ98" i="11" s="1"/>
  <c r="AN98" i="11" s="1"/>
  <c r="N99" i="11"/>
  <c r="O99" i="11"/>
  <c r="BA132" i="21"/>
  <c r="AX132" i="21"/>
  <c r="BA132" i="12"/>
  <c r="BB132" i="12" s="1"/>
  <c r="AX132" i="12"/>
  <c r="P99" i="18"/>
  <c r="Q99" i="18" s="1"/>
  <c r="S99" i="18" s="1"/>
  <c r="U99" i="18" s="1"/>
  <c r="AJ99" i="18" s="1"/>
  <c r="AN99" i="18" s="1"/>
  <c r="P50" i="18"/>
  <c r="Q50" i="18" s="1"/>
  <c r="S50" i="18" s="1"/>
  <c r="U50" i="18" s="1"/>
  <c r="AQ50" i="18" s="1"/>
  <c r="AU50" i="18" s="1"/>
  <c r="O67" i="20"/>
  <c r="N115" i="6"/>
  <c r="O115" i="6" s="1"/>
  <c r="O116" i="30"/>
  <c r="P116" i="30" s="1"/>
  <c r="Q116" i="30" s="1"/>
  <c r="S116" i="30" s="1"/>
  <c r="U116" i="30" s="1"/>
  <c r="AT116" i="30" s="1"/>
  <c r="AX116" i="30" s="1"/>
  <c r="AY116" i="30" s="1"/>
  <c r="O131" i="14"/>
  <c r="O69" i="3"/>
  <c r="P69" i="3" s="1"/>
  <c r="Q69" i="3" s="1"/>
  <c r="S69" i="3" s="1"/>
  <c r="U69" i="3" s="1"/>
  <c r="AQ69" i="3" s="1"/>
  <c r="AU69" i="3" s="1"/>
  <c r="AV69" i="3" s="1"/>
  <c r="O35" i="9"/>
  <c r="O36" i="6"/>
  <c r="N146" i="23"/>
  <c r="P145" i="23"/>
  <c r="Q145" i="23" s="1"/>
  <c r="S145" i="23" s="1"/>
  <c r="U145" i="23" s="1"/>
  <c r="AT145" i="23" s="1"/>
  <c r="AX145" i="23" s="1"/>
  <c r="O146" i="23"/>
  <c r="BA131" i="21"/>
  <c r="AX131" i="21"/>
  <c r="BA131" i="12"/>
  <c r="AX131" i="12"/>
  <c r="N83" i="34" l="1"/>
  <c r="O83" i="34" s="1"/>
  <c r="P114" i="34"/>
  <c r="Q114" i="34" s="1"/>
  <c r="S114" i="34" s="1"/>
  <c r="U114" i="34" s="1"/>
  <c r="AT114" i="34" s="1"/>
  <c r="AX114" i="34" s="1"/>
  <c r="N115" i="34"/>
  <c r="O115" i="34"/>
  <c r="BA131" i="34"/>
  <c r="AX131" i="34"/>
  <c r="P68" i="34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BA132" i="34"/>
  <c r="BB132" i="34" s="1"/>
  <c r="AX132" i="34"/>
  <c r="AY132" i="34" s="1"/>
  <c r="P146" i="8"/>
  <c r="Q146" i="8" s="1"/>
  <c r="S146" i="8" s="1"/>
  <c r="U146" i="8" s="1"/>
  <c r="AT146" i="8" s="1"/>
  <c r="AX146" i="8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P36" i="25"/>
  <c r="Q36" i="25" s="1"/>
  <c r="S36" i="25" s="1"/>
  <c r="U36" i="25" s="1"/>
  <c r="AQ36" i="25" s="1"/>
  <c r="AU36" i="25" s="1"/>
  <c r="P131" i="4"/>
  <c r="Q131" i="4" s="1"/>
  <c r="S131" i="4" s="1"/>
  <c r="U131" i="4" s="1"/>
  <c r="AT131" i="4" s="1"/>
  <c r="P83" i="31"/>
  <c r="Q83" i="31" s="1"/>
  <c r="S83" i="31" s="1"/>
  <c r="U83" i="31" s="1"/>
  <c r="AQ83" i="31" s="1"/>
  <c r="AU83" i="31" s="1"/>
  <c r="P115" i="6"/>
  <c r="Q115" i="6" s="1"/>
  <c r="S115" i="6" s="1"/>
  <c r="U115" i="6" s="1"/>
  <c r="AT115" i="6" s="1"/>
  <c r="AX115" i="6" s="1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O51" i="18"/>
  <c r="P131" i="11"/>
  <c r="Q131" i="11" s="1"/>
  <c r="S131" i="11" s="1"/>
  <c r="U131" i="11" s="1"/>
  <c r="AT131" i="11" s="1"/>
  <c r="O84" i="22"/>
  <c r="P84" i="22" s="1"/>
  <c r="Q84" i="22" s="1"/>
  <c r="S84" i="22" s="1"/>
  <c r="U84" i="22" s="1"/>
  <c r="AQ84" i="22" s="1"/>
  <c r="AU84" i="22" s="1"/>
  <c r="AV84" i="22" s="1"/>
  <c r="N131" i="20"/>
  <c r="N83" i="19"/>
  <c r="O114" i="19"/>
  <c r="O69" i="31"/>
  <c r="P69" i="31" s="1"/>
  <c r="Q69" i="31" s="1"/>
  <c r="S69" i="31" s="1"/>
  <c r="U69" i="31" s="1"/>
  <c r="AQ69" i="31" s="1"/>
  <c r="AU69" i="31" s="1"/>
  <c r="AV69" i="31" s="1"/>
  <c r="N36" i="2"/>
  <c r="O36" i="2" s="1"/>
  <c r="O99" i="3"/>
  <c r="AX130" i="5"/>
  <c r="BA130" i="5"/>
  <c r="O84" i="26"/>
  <c r="P84" i="26" s="1"/>
  <c r="Q84" i="26" s="1"/>
  <c r="S84" i="26" s="1"/>
  <c r="U84" i="26" s="1"/>
  <c r="AQ84" i="26" s="1"/>
  <c r="AU84" i="26" s="1"/>
  <c r="AV84" i="26" s="1"/>
  <c r="N83" i="16"/>
  <c r="O83" i="16" s="1"/>
  <c r="O100" i="18"/>
  <c r="P100" i="18" s="1"/>
  <c r="Q100" i="18" s="1"/>
  <c r="S100" i="18" s="1"/>
  <c r="U100" i="18" s="1"/>
  <c r="AJ100" i="18" s="1"/>
  <c r="AN100" i="18" s="1"/>
  <c r="AO100" i="18" s="1"/>
  <c r="O99" i="28"/>
  <c r="N115" i="16"/>
  <c r="O115" i="16" s="1"/>
  <c r="O84" i="17"/>
  <c r="P84" i="17" s="1"/>
  <c r="Q84" i="17" s="1"/>
  <c r="S84" i="17" s="1"/>
  <c r="U84" i="17" s="1"/>
  <c r="AQ84" i="17" s="1"/>
  <c r="AU84" i="17" s="1"/>
  <c r="AV84" i="17" s="1"/>
  <c r="N131" i="31"/>
  <c r="O131" i="31" s="1"/>
  <c r="O147" i="1"/>
  <c r="P147" i="1" s="1"/>
  <c r="Q147" i="1" s="1"/>
  <c r="S147" i="1" s="1"/>
  <c r="U147" i="1" s="1"/>
  <c r="AT147" i="1" s="1"/>
  <c r="AX147" i="1" s="1"/>
  <c r="AY147" i="1" s="1"/>
  <c r="O115" i="21"/>
  <c r="N99" i="3"/>
  <c r="O69" i="30"/>
  <c r="P69" i="30" s="1"/>
  <c r="Q69" i="30" s="1"/>
  <c r="S69" i="30" s="1"/>
  <c r="U69" i="30" s="1"/>
  <c r="AQ69" i="30" s="1"/>
  <c r="AU69" i="30" s="1"/>
  <c r="AV69" i="30" s="1"/>
  <c r="AY132" i="15"/>
  <c r="O53" i="28"/>
  <c r="P53" i="28" s="1"/>
  <c r="Q53" i="28" s="1"/>
  <c r="S53" i="28" s="1"/>
  <c r="U53" i="28" s="1"/>
  <c r="AQ53" i="28" s="1"/>
  <c r="AU53" i="28" s="1"/>
  <c r="AV53" i="28" s="1"/>
  <c r="P67" i="20"/>
  <c r="Q67" i="20" s="1"/>
  <c r="S67" i="20" s="1"/>
  <c r="U67" i="20" s="1"/>
  <c r="AQ67" i="20" s="1"/>
  <c r="AU67" i="20" s="1"/>
  <c r="N68" i="20"/>
  <c r="N99" i="28"/>
  <c r="P67" i="8"/>
  <c r="Q67" i="8" s="1"/>
  <c r="S67" i="8" s="1"/>
  <c r="U67" i="8" s="1"/>
  <c r="AQ67" i="8" s="1"/>
  <c r="AU67" i="8" s="1"/>
  <c r="N68" i="8"/>
  <c r="N115" i="21"/>
  <c r="N99" i="31"/>
  <c r="O99" i="31" s="1"/>
  <c r="AX129" i="27"/>
  <c r="BA129" i="27"/>
  <c r="BB132" i="29"/>
  <c r="BA131" i="26"/>
  <c r="AX131" i="26"/>
  <c r="P131" i="5"/>
  <c r="Q131" i="5" s="1"/>
  <c r="S131" i="5" s="1"/>
  <c r="U131" i="5" s="1"/>
  <c r="AT131" i="5" s="1"/>
  <c r="N99" i="29"/>
  <c r="P98" i="29"/>
  <c r="Q98" i="29" s="1"/>
  <c r="S98" i="29" s="1"/>
  <c r="U98" i="29" s="1"/>
  <c r="AJ98" i="29" s="1"/>
  <c r="AN98" i="29" s="1"/>
  <c r="O99" i="29"/>
  <c r="P99" i="25"/>
  <c r="Q99" i="25" s="1"/>
  <c r="S99" i="25" s="1"/>
  <c r="U99" i="25" s="1"/>
  <c r="AJ99" i="25" s="1"/>
  <c r="AN99" i="25" s="1"/>
  <c r="P146" i="27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P115" i="7"/>
  <c r="Q115" i="7" s="1"/>
  <c r="S115" i="7" s="1"/>
  <c r="U115" i="7" s="1"/>
  <c r="AT115" i="7" s="1"/>
  <c r="AX115" i="7" s="1"/>
  <c r="P98" i="19"/>
  <c r="Q98" i="19" s="1"/>
  <c r="S98" i="19" s="1"/>
  <c r="U98" i="19" s="1"/>
  <c r="AJ98" i="19" s="1"/>
  <c r="AN98" i="19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35" i="19"/>
  <c r="Q35" i="19" s="1"/>
  <c r="S35" i="19" s="1"/>
  <c r="U35" i="19" s="1"/>
  <c r="AQ35" i="19" s="1"/>
  <c r="AU35" i="19" s="1"/>
  <c r="N36" i="19"/>
  <c r="AX130" i="31"/>
  <c r="BA130" i="3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P131" i="30"/>
  <c r="Q131" i="30" s="1"/>
  <c r="S131" i="30" s="1"/>
  <c r="U131" i="30" s="1"/>
  <c r="AT131" i="30" s="1"/>
  <c r="O84" i="7"/>
  <c r="P84" i="7" s="1"/>
  <c r="Q84" i="7" s="1"/>
  <c r="S84" i="7" s="1"/>
  <c r="U84" i="7" s="1"/>
  <c r="AQ84" i="7" s="1"/>
  <c r="AU84" i="7" s="1"/>
  <c r="AV84" i="7" s="1"/>
  <c r="AX130" i="30"/>
  <c r="BA130" i="30"/>
  <c r="BB132" i="19"/>
  <c r="N68" i="17"/>
  <c r="O68" i="17" s="1"/>
  <c r="N36" i="30"/>
  <c r="O36" i="30" s="1"/>
  <c r="O69" i="15"/>
  <c r="P69" i="15" s="1"/>
  <c r="Q69" i="15" s="1"/>
  <c r="S69" i="15" s="1"/>
  <c r="U69" i="15" s="1"/>
  <c r="AQ69" i="15" s="1"/>
  <c r="AU69" i="15" s="1"/>
  <c r="AV69" i="15" s="1"/>
  <c r="N68" i="2"/>
  <c r="O68" i="2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O84" i="21"/>
  <c r="P84" i="21" s="1"/>
  <c r="Q84" i="21" s="1"/>
  <c r="S84" i="21" s="1"/>
  <c r="U84" i="21" s="1"/>
  <c r="AQ84" i="21" s="1"/>
  <c r="AU84" i="21" s="1"/>
  <c r="AV84" i="21" s="1"/>
  <c r="N146" i="30"/>
  <c r="O146" i="30" s="1"/>
  <c r="AY132" i="21"/>
  <c r="BA130" i="23"/>
  <c r="AX130" i="23"/>
  <c r="P51" i="7"/>
  <c r="Q51" i="7" s="1"/>
  <c r="S51" i="7" s="1"/>
  <c r="U51" i="7" s="1"/>
  <c r="AQ51" i="7" s="1"/>
  <c r="AU51" i="7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AY132" i="12"/>
  <c r="P83" i="27"/>
  <c r="Q83" i="27" s="1"/>
  <c r="S83" i="27" s="1"/>
  <c r="U83" i="27" s="1"/>
  <c r="AQ83" i="27" s="1"/>
  <c r="AU83" i="27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BB132" i="2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BA130" i="33"/>
  <c r="AX130" i="33"/>
  <c r="N131" i="23"/>
  <c r="O131" i="23" s="1"/>
  <c r="O52" i="22"/>
  <c r="P51" i="31"/>
  <c r="Q51" i="31" s="1"/>
  <c r="S51" i="31" s="1"/>
  <c r="U51" i="31" s="1"/>
  <c r="AQ51" i="31" s="1"/>
  <c r="AU51" i="31" s="1"/>
  <c r="AY132" i="28"/>
  <c r="O132" i="3"/>
  <c r="P132" i="3" s="1"/>
  <c r="Q132" i="3" s="1"/>
  <c r="S132" i="3" s="1"/>
  <c r="U132" i="3" s="1"/>
  <c r="AT132" i="3" s="1"/>
  <c r="O132" i="22"/>
  <c r="P132" i="22" s="1"/>
  <c r="Q132" i="22" s="1"/>
  <c r="S132" i="22" s="1"/>
  <c r="U132" i="22" s="1"/>
  <c r="AT132" i="22" s="1"/>
  <c r="O147" i="7"/>
  <c r="P147" i="7" s="1"/>
  <c r="Q147" i="7" s="1"/>
  <c r="S147" i="7" s="1"/>
  <c r="U147" i="7" s="1"/>
  <c r="AT147" i="7" s="1"/>
  <c r="AX147" i="7" s="1"/>
  <c r="AY147" i="7" s="1"/>
  <c r="O51" i="26"/>
  <c r="P83" i="29"/>
  <c r="Q83" i="29" s="1"/>
  <c r="S83" i="29" s="1"/>
  <c r="U83" i="29" s="1"/>
  <c r="AQ83" i="29" s="1"/>
  <c r="AU83" i="29" s="1"/>
  <c r="P67" i="21"/>
  <c r="Q67" i="21" s="1"/>
  <c r="S67" i="21" s="1"/>
  <c r="U67" i="21" s="1"/>
  <c r="AQ67" i="21" s="1"/>
  <c r="AU67" i="21" s="1"/>
  <c r="AX131" i="3"/>
  <c r="BA131" i="3"/>
  <c r="BA131" i="22"/>
  <c r="AX131" i="22"/>
  <c r="AX132" i="7"/>
  <c r="BA132" i="7"/>
  <c r="BB132" i="7" s="1"/>
  <c r="P83" i="14"/>
  <c r="Q83" i="14" s="1"/>
  <c r="S83" i="14" s="1"/>
  <c r="U83" i="14" s="1"/>
  <c r="AQ83" i="14" s="1"/>
  <c r="AU83" i="14" s="1"/>
  <c r="O84" i="14"/>
  <c r="P84" i="14" s="1"/>
  <c r="Q84" i="14" s="1"/>
  <c r="S84" i="14" s="1"/>
  <c r="U84" i="14" s="1"/>
  <c r="AQ84" i="14" s="1"/>
  <c r="AU84" i="14" s="1"/>
  <c r="AV84" i="14" s="1"/>
  <c r="P146" i="24"/>
  <c r="Q146" i="24" s="1"/>
  <c r="S146" i="24" s="1"/>
  <c r="U146" i="24" s="1"/>
  <c r="AT146" i="24" s="1"/>
  <c r="AX146" i="24" s="1"/>
  <c r="AX130" i="6"/>
  <c r="BA130" i="6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N131" i="6"/>
  <c r="O131" i="6" s="1"/>
  <c r="N52" i="22"/>
  <c r="N68" i="10"/>
  <c r="O68" i="10" s="1"/>
  <c r="AY132" i="1"/>
  <c r="O53" i="21"/>
  <c r="P53" i="21" s="1"/>
  <c r="Q53" i="21" s="1"/>
  <c r="S53" i="21" s="1"/>
  <c r="U53" i="21" s="1"/>
  <c r="AQ53" i="21" s="1"/>
  <c r="AU53" i="21" s="1"/>
  <c r="AV53" i="21" s="1"/>
  <c r="O84" i="6"/>
  <c r="P84" i="6" s="1"/>
  <c r="Q84" i="6" s="1"/>
  <c r="S84" i="6" s="1"/>
  <c r="U84" i="6" s="1"/>
  <c r="AQ84" i="6" s="1"/>
  <c r="AU84" i="6" s="1"/>
  <c r="AV84" i="6" s="1"/>
  <c r="O98" i="12"/>
  <c r="BA131" i="7"/>
  <c r="AX131" i="7"/>
  <c r="P99" i="5"/>
  <c r="Q99" i="5" s="1"/>
  <c r="S99" i="5" s="1"/>
  <c r="U99" i="5" s="1"/>
  <c r="AJ99" i="5" s="1"/>
  <c r="AN99" i="5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BB132" i="1"/>
  <c r="P146" i="15"/>
  <c r="Q146" i="15" s="1"/>
  <c r="S146" i="15" s="1"/>
  <c r="U146" i="15" s="1"/>
  <c r="AT146" i="15" s="1"/>
  <c r="AX146" i="15" s="1"/>
  <c r="P130" i="27"/>
  <c r="Q130" i="27" s="1"/>
  <c r="S130" i="27" s="1"/>
  <c r="U130" i="27" s="1"/>
  <c r="AT130" i="27" s="1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P35" i="9"/>
  <c r="Q35" i="9" s="1"/>
  <c r="S35" i="9" s="1"/>
  <c r="U35" i="9" s="1"/>
  <c r="AQ35" i="9" s="1"/>
  <c r="AU35" i="9" s="1"/>
  <c r="P131" i="14"/>
  <c r="Q131" i="14" s="1"/>
  <c r="S131" i="14" s="1"/>
  <c r="U131" i="14" s="1"/>
  <c r="AT131" i="14" s="1"/>
  <c r="O69" i="9"/>
  <c r="P69" i="9" s="1"/>
  <c r="Q69" i="9" s="1"/>
  <c r="S69" i="9" s="1"/>
  <c r="U69" i="9" s="1"/>
  <c r="AQ69" i="9" s="1"/>
  <c r="AU69" i="9" s="1"/>
  <c r="AV69" i="9" s="1"/>
  <c r="O116" i="13"/>
  <c r="P116" i="13" s="1"/>
  <c r="Q116" i="13" s="1"/>
  <c r="S116" i="13" s="1"/>
  <c r="U116" i="13" s="1"/>
  <c r="AT116" i="13" s="1"/>
  <c r="AX116" i="13" s="1"/>
  <c r="AY116" i="13" s="1"/>
  <c r="BA130" i="13"/>
  <c r="AX130" i="13"/>
  <c r="N36" i="1"/>
  <c r="O36" i="1" s="1"/>
  <c r="O115" i="5"/>
  <c r="N52" i="16"/>
  <c r="O52" i="16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O146" i="9"/>
  <c r="BB132" i="25"/>
  <c r="O100" i="4"/>
  <c r="P100" i="4" s="1"/>
  <c r="Q100" i="4" s="1"/>
  <c r="S100" i="4" s="1"/>
  <c r="U100" i="4" s="1"/>
  <c r="AJ100" i="4" s="1"/>
  <c r="AN100" i="4" s="1"/>
  <c r="AO100" i="4" s="1"/>
  <c r="O100" i="21"/>
  <c r="P100" i="21" s="1"/>
  <c r="Q100" i="21" s="1"/>
  <c r="S100" i="21" s="1"/>
  <c r="U100" i="21" s="1"/>
  <c r="AJ100" i="21" s="1"/>
  <c r="AN100" i="21" s="1"/>
  <c r="AO100" i="21" s="1"/>
  <c r="O116" i="2"/>
  <c r="P116" i="2" s="1"/>
  <c r="Q116" i="2" s="1"/>
  <c r="S116" i="2" s="1"/>
  <c r="U116" i="2" s="1"/>
  <c r="AT116" i="2" s="1"/>
  <c r="AX116" i="2" s="1"/>
  <c r="AY116" i="2" s="1"/>
  <c r="P52" i="5"/>
  <c r="Q52" i="5" s="1"/>
  <c r="S52" i="5" s="1"/>
  <c r="U52" i="5" s="1"/>
  <c r="AQ52" i="5" s="1"/>
  <c r="AU52" i="5" s="1"/>
  <c r="BA132" i="2"/>
  <c r="BB132" i="2" s="1"/>
  <c r="AX132" i="2"/>
  <c r="AY132" i="2" s="1"/>
  <c r="AY132" i="25"/>
  <c r="BA130" i="20"/>
  <c r="AX130" i="20"/>
  <c r="AX132" i="26"/>
  <c r="AY132" i="26" s="1"/>
  <c r="BA132" i="26"/>
  <c r="BB132" i="26" s="1"/>
  <c r="O100" i="8"/>
  <c r="P100" i="8" s="1"/>
  <c r="Q100" i="8" s="1"/>
  <c r="S100" i="8" s="1"/>
  <c r="U100" i="8" s="1"/>
  <c r="AJ100" i="8" s="1"/>
  <c r="AN100" i="8" s="1"/>
  <c r="AO100" i="8" s="1"/>
  <c r="O36" i="14"/>
  <c r="O131" i="20"/>
  <c r="O83" i="19"/>
  <c r="AX131" i="2"/>
  <c r="BA131" i="2"/>
  <c r="O52" i="14"/>
  <c r="O36" i="31"/>
  <c r="O114" i="15"/>
  <c r="P115" i="34" l="1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I13" i="34" s="1"/>
  <c r="K13" i="34" s="1"/>
  <c r="P131" i="23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I13" i="1" s="1"/>
  <c r="K13" i="1" s="1"/>
  <c r="P68" i="17"/>
  <c r="Q68" i="17" s="1"/>
  <c r="S68" i="17" s="1"/>
  <c r="U68" i="17" s="1"/>
  <c r="AQ68" i="17" s="1"/>
  <c r="AU68" i="17" s="1"/>
  <c r="P68" i="2"/>
  <c r="Q68" i="2" s="1"/>
  <c r="S68" i="2" s="1"/>
  <c r="U68" i="2" s="1"/>
  <c r="AQ68" i="2" s="1"/>
  <c r="AU68" i="2" s="1"/>
  <c r="P131" i="6"/>
  <c r="Q131" i="6" s="1"/>
  <c r="S131" i="6" s="1"/>
  <c r="U131" i="6" s="1"/>
  <c r="AT131" i="6" s="1"/>
  <c r="P52" i="16"/>
  <c r="Q52" i="16" s="1"/>
  <c r="S52" i="16" s="1"/>
  <c r="U52" i="16" s="1"/>
  <c r="AQ52" i="16" s="1"/>
  <c r="AU52" i="16" s="1"/>
  <c r="P99" i="28"/>
  <c r="Q99" i="28" s="1"/>
  <c r="S99" i="28" s="1"/>
  <c r="U99" i="28" s="1"/>
  <c r="AJ99" i="28" s="1"/>
  <c r="AN99" i="28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O147" i="15"/>
  <c r="P147" i="15" s="1"/>
  <c r="Q147" i="15" s="1"/>
  <c r="S147" i="15" s="1"/>
  <c r="U147" i="15" s="1"/>
  <c r="AT147" i="15" s="1"/>
  <c r="AX147" i="15" s="1"/>
  <c r="AY147" i="15" s="1"/>
  <c r="P52" i="22"/>
  <c r="Q52" i="22" s="1"/>
  <c r="S52" i="22" s="1"/>
  <c r="U52" i="22" s="1"/>
  <c r="AQ52" i="22" s="1"/>
  <c r="AU52" i="22" s="1"/>
  <c r="O132" i="4"/>
  <c r="P132" i="4" s="1"/>
  <c r="Q132" i="4" s="1"/>
  <c r="S132" i="4" s="1"/>
  <c r="U132" i="4" s="1"/>
  <c r="AT132" i="4" s="1"/>
  <c r="BA132" i="9"/>
  <c r="BB132" i="9" s="1"/>
  <c r="AX132" i="9"/>
  <c r="AY132" i="9" s="1"/>
  <c r="AX131" i="4"/>
  <c r="BA131" i="4"/>
  <c r="BA131" i="9"/>
  <c r="AX131" i="9"/>
  <c r="O132" i="5"/>
  <c r="P132" i="5" s="1"/>
  <c r="Q132" i="5" s="1"/>
  <c r="S132" i="5" s="1"/>
  <c r="U132" i="5" s="1"/>
  <c r="AT132" i="5" s="1"/>
  <c r="O68" i="20"/>
  <c r="O37" i="25"/>
  <c r="P37" i="25" s="1"/>
  <c r="Q37" i="25" s="1"/>
  <c r="S37" i="25" s="1"/>
  <c r="U37" i="25" s="1"/>
  <c r="AQ37" i="25" s="1"/>
  <c r="AU37" i="25" s="1"/>
  <c r="AV37" i="25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BA131" i="5"/>
  <c r="AX131" i="5"/>
  <c r="AX132" i="10"/>
  <c r="AY132" i="10" s="1"/>
  <c r="BA132" i="10"/>
  <c r="BB132" i="10" s="1"/>
  <c r="N68" i="21"/>
  <c r="O68" i="21" s="1"/>
  <c r="N52" i="7"/>
  <c r="O52" i="7" s="1"/>
  <c r="N99" i="19"/>
  <c r="O99" i="19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I13" i="3" s="1"/>
  <c r="K13" i="3" s="1"/>
  <c r="AX131" i="10"/>
  <c r="BA131" i="10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O53" i="5"/>
  <c r="P53" i="5" s="1"/>
  <c r="Q53" i="5" s="1"/>
  <c r="S53" i="5" s="1"/>
  <c r="U53" i="5" s="1"/>
  <c r="AQ53" i="5" s="1"/>
  <c r="AU53" i="5" s="1"/>
  <c r="AV53" i="5" s="1"/>
  <c r="O132" i="14"/>
  <c r="P132" i="14" s="1"/>
  <c r="Q132" i="14" s="1"/>
  <c r="S132" i="14" s="1"/>
  <c r="U132" i="14" s="1"/>
  <c r="AT132" i="14" s="1"/>
  <c r="O84" i="29"/>
  <c r="P84" i="29" s="1"/>
  <c r="Q84" i="29" s="1"/>
  <c r="S84" i="29" s="1"/>
  <c r="U84" i="29" s="1"/>
  <c r="AQ84" i="29" s="1"/>
  <c r="AU84" i="29" s="1"/>
  <c r="AV84" i="29" s="1"/>
  <c r="O132" i="30"/>
  <c r="P132" i="30" s="1"/>
  <c r="Q132" i="30" s="1"/>
  <c r="S132" i="30" s="1"/>
  <c r="U132" i="30" s="1"/>
  <c r="AT132" i="30" s="1"/>
  <c r="O116" i="7"/>
  <c r="P116" i="7" s="1"/>
  <c r="Q116" i="7" s="1"/>
  <c r="S116" i="7" s="1"/>
  <c r="U116" i="7" s="1"/>
  <c r="AT116" i="7" s="1"/>
  <c r="AX116" i="7" s="1"/>
  <c r="AY116" i="7" s="1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AX132" i="33"/>
  <c r="AY132" i="33" s="1"/>
  <c r="BA132" i="33"/>
  <c r="BA131" i="30"/>
  <c r="AX131" i="30"/>
  <c r="BA131" i="33"/>
  <c r="AX131" i="33"/>
  <c r="P114" i="15"/>
  <c r="Q114" i="15" s="1"/>
  <c r="S114" i="15" s="1"/>
  <c r="U114" i="15" s="1"/>
  <c r="AT114" i="15" s="1"/>
  <c r="AX114" i="15" s="1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P51" i="26"/>
  <c r="Q51" i="26" s="1"/>
  <c r="S51" i="26" s="1"/>
  <c r="U51" i="26" s="1"/>
  <c r="AQ51" i="26" s="1"/>
  <c r="AU51" i="26" s="1"/>
  <c r="N52" i="26"/>
  <c r="AV53" i="27"/>
  <c r="I13" i="29"/>
  <c r="K13" i="29" s="1"/>
  <c r="P114" i="19"/>
  <c r="Q114" i="19" s="1"/>
  <c r="S114" i="19" s="1"/>
  <c r="U114" i="19" s="1"/>
  <c r="AT114" i="19" s="1"/>
  <c r="AX114" i="19" s="1"/>
  <c r="AX132" i="13"/>
  <c r="AY132" i="13" s="1"/>
  <c r="BA132" i="13"/>
  <c r="P36" i="30"/>
  <c r="Q36" i="30" s="1"/>
  <c r="S36" i="30" s="1"/>
  <c r="U36" i="30" s="1"/>
  <c r="AQ36" i="30" s="1"/>
  <c r="AU36" i="30" s="1"/>
  <c r="O100" i="5"/>
  <c r="P100" i="5" s="1"/>
  <c r="Q100" i="5" s="1"/>
  <c r="S100" i="5" s="1"/>
  <c r="U100" i="5" s="1"/>
  <c r="AJ100" i="5" s="1"/>
  <c r="AN100" i="5" s="1"/>
  <c r="AO100" i="5" s="1"/>
  <c r="O147" i="24"/>
  <c r="P147" i="24" s="1"/>
  <c r="Q147" i="24" s="1"/>
  <c r="S147" i="24" s="1"/>
  <c r="U147" i="24" s="1"/>
  <c r="AT147" i="24" s="1"/>
  <c r="AX147" i="24" s="1"/>
  <c r="AY147" i="24" s="1"/>
  <c r="I13" i="24" s="1"/>
  <c r="K13" i="24" s="1"/>
  <c r="AX131" i="13"/>
  <c r="BA131" i="13"/>
  <c r="AX130" i="27"/>
  <c r="BA130" i="27"/>
  <c r="AX131" i="14"/>
  <c r="BA131" i="14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BA132" i="3"/>
  <c r="BB132" i="3" s="1"/>
  <c r="AX132" i="3"/>
  <c r="AY132" i="3" s="1"/>
  <c r="N36" i="9"/>
  <c r="O36" i="9" s="1"/>
  <c r="P36" i="14"/>
  <c r="Q36" i="14" s="1"/>
  <c r="S36" i="14" s="1"/>
  <c r="U36" i="14" s="1"/>
  <c r="AQ36" i="14" s="1"/>
  <c r="AU36" i="14" s="1"/>
  <c r="O37" i="14"/>
  <c r="P37" i="14" s="1"/>
  <c r="Q37" i="14" s="1"/>
  <c r="S37" i="14" s="1"/>
  <c r="U37" i="14" s="1"/>
  <c r="AQ37" i="14" s="1"/>
  <c r="AU37" i="14" s="1"/>
  <c r="AV37" i="14" s="1"/>
  <c r="P146" i="9"/>
  <c r="Q146" i="9" s="1"/>
  <c r="S146" i="9" s="1"/>
  <c r="U146" i="9" s="1"/>
  <c r="AT146" i="9" s="1"/>
  <c r="AX146" i="9" s="1"/>
  <c r="O84" i="27"/>
  <c r="P84" i="27" s="1"/>
  <c r="Q84" i="27" s="1"/>
  <c r="S84" i="27" s="1"/>
  <c r="U84" i="27" s="1"/>
  <c r="AQ84" i="27" s="1"/>
  <c r="AU84" i="27" s="1"/>
  <c r="AV84" i="27" s="1"/>
  <c r="O100" i="25"/>
  <c r="P100" i="25" s="1"/>
  <c r="Q100" i="25" s="1"/>
  <c r="S100" i="25" s="1"/>
  <c r="U100" i="25" s="1"/>
  <c r="AJ100" i="25" s="1"/>
  <c r="AN100" i="25" s="1"/>
  <c r="AO100" i="25" s="1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O132" i="11"/>
  <c r="P132" i="11" s="1"/>
  <c r="Q132" i="11" s="1"/>
  <c r="S132" i="11" s="1"/>
  <c r="U132" i="11" s="1"/>
  <c r="AT132" i="11" s="1"/>
  <c r="O116" i="6"/>
  <c r="P116" i="6" s="1"/>
  <c r="Q116" i="6" s="1"/>
  <c r="S116" i="6" s="1"/>
  <c r="U116" i="6" s="1"/>
  <c r="AT116" i="6" s="1"/>
  <c r="AX116" i="6" s="1"/>
  <c r="AY116" i="6" s="1"/>
  <c r="O147" i="8"/>
  <c r="P147" i="8" s="1"/>
  <c r="Q147" i="8" s="1"/>
  <c r="S147" i="8" s="1"/>
  <c r="U147" i="8" s="1"/>
  <c r="AT147" i="8" s="1"/>
  <c r="AX147" i="8" s="1"/>
  <c r="AY147" i="8" s="1"/>
  <c r="P83" i="19"/>
  <c r="Q83" i="19" s="1"/>
  <c r="S83" i="19" s="1"/>
  <c r="U83" i="19" s="1"/>
  <c r="AQ83" i="19" s="1"/>
  <c r="AU83" i="19" s="1"/>
  <c r="O84" i="19"/>
  <c r="P84" i="19" s="1"/>
  <c r="Q84" i="19" s="1"/>
  <c r="S84" i="19" s="1"/>
  <c r="U84" i="19" s="1"/>
  <c r="AQ84" i="19" s="1"/>
  <c r="AU84" i="19" s="1"/>
  <c r="AV84" i="19" s="1"/>
  <c r="BA132" i="22"/>
  <c r="BB132" i="22" s="1"/>
  <c r="AX132" i="22"/>
  <c r="AY132" i="22" s="1"/>
  <c r="O52" i="31"/>
  <c r="AX131" i="11"/>
  <c r="BA131" i="1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I13" i="10" s="1"/>
  <c r="K13" i="10" s="1"/>
  <c r="P98" i="12"/>
  <c r="Q98" i="12" s="1"/>
  <c r="S98" i="12" s="1"/>
  <c r="U98" i="12" s="1"/>
  <c r="AJ98" i="12" s="1"/>
  <c r="AN98" i="12" s="1"/>
  <c r="N131" i="27"/>
  <c r="O131" i="27" s="1"/>
  <c r="AY132" i="7"/>
  <c r="N52" i="31"/>
  <c r="O36" i="19"/>
  <c r="O68" i="8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P51" i="18"/>
  <c r="Q51" i="18" s="1"/>
  <c r="S51" i="18" s="1"/>
  <c r="U51" i="18" s="1"/>
  <c r="AQ51" i="18" s="1"/>
  <c r="AU51" i="18" s="1"/>
  <c r="N52" i="18"/>
  <c r="O84" i="31"/>
  <c r="P84" i="31" s="1"/>
  <c r="Q84" i="31" s="1"/>
  <c r="S84" i="31" s="1"/>
  <c r="U84" i="31" s="1"/>
  <c r="AQ84" i="31" s="1"/>
  <c r="AU84" i="31" s="1"/>
  <c r="AV84" i="31" s="1"/>
  <c r="P131" i="27" l="1"/>
  <c r="Q131" i="27" s="1"/>
  <c r="S131" i="27" s="1"/>
  <c r="U131" i="27" s="1"/>
  <c r="AT131" i="27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AX131" i="6"/>
  <c r="BA131" i="6"/>
  <c r="O99" i="12"/>
  <c r="AX132" i="11"/>
  <c r="AY132" i="11" s="1"/>
  <c r="BA132" i="11"/>
  <c r="BB132" i="11" s="1"/>
  <c r="O115" i="19"/>
  <c r="O69" i="2"/>
  <c r="P69" i="2" s="1"/>
  <c r="Q69" i="2" s="1"/>
  <c r="S69" i="2" s="1"/>
  <c r="U69" i="2" s="1"/>
  <c r="AQ69" i="2" s="1"/>
  <c r="AU69" i="2" s="1"/>
  <c r="AV69" i="2" s="1"/>
  <c r="BA132" i="31"/>
  <c r="BB132" i="31" s="1"/>
  <c r="AX132" i="31"/>
  <c r="AY132" i="31" s="1"/>
  <c r="P99" i="19"/>
  <c r="Q99" i="19" s="1"/>
  <c r="S99" i="19" s="1"/>
  <c r="U99" i="19" s="1"/>
  <c r="AJ99" i="19" s="1"/>
  <c r="AN99" i="19" s="1"/>
  <c r="N99" i="12"/>
  <c r="AX131" i="31"/>
  <c r="BA131" i="31"/>
  <c r="N115" i="19"/>
  <c r="BB132" i="33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I13" i="7" s="1"/>
  <c r="K13" i="7" s="1"/>
  <c r="O69" i="17"/>
  <c r="P69" i="17" s="1"/>
  <c r="Q69" i="17" s="1"/>
  <c r="S69" i="17" s="1"/>
  <c r="U69" i="17" s="1"/>
  <c r="AQ69" i="17" s="1"/>
  <c r="AU69" i="17" s="1"/>
  <c r="AV69" i="17" s="1"/>
  <c r="I13" i="17" s="1"/>
  <c r="K13" i="17" s="1"/>
  <c r="BA132" i="4"/>
  <c r="BB132" i="4" s="1"/>
  <c r="AX132" i="4"/>
  <c r="AY132" i="4" s="1"/>
  <c r="I13" i="4" s="1"/>
  <c r="K13" i="4" s="1"/>
  <c r="I13" i="2"/>
  <c r="K13" i="2" s="1"/>
  <c r="O52" i="18"/>
  <c r="O147" i="9"/>
  <c r="P147" i="9" s="1"/>
  <c r="Q147" i="9" s="1"/>
  <c r="S147" i="9" s="1"/>
  <c r="U147" i="9" s="1"/>
  <c r="AT147" i="9" s="1"/>
  <c r="AX147" i="9" s="1"/>
  <c r="AY147" i="9" s="1"/>
  <c r="O52" i="26"/>
  <c r="O53" i="22"/>
  <c r="P53" i="22" s="1"/>
  <c r="Q53" i="22" s="1"/>
  <c r="S53" i="22" s="1"/>
  <c r="U53" i="22" s="1"/>
  <c r="AQ53" i="22" s="1"/>
  <c r="AU53" i="22" s="1"/>
  <c r="AV53" i="22" s="1"/>
  <c r="I13" i="22" s="1"/>
  <c r="K13" i="22" s="1"/>
  <c r="AX132" i="30"/>
  <c r="AY132" i="30" s="1"/>
  <c r="BA132" i="30"/>
  <c r="BB132" i="30" s="1"/>
  <c r="AX132" i="14"/>
  <c r="AY132" i="14" s="1"/>
  <c r="I13" i="14" s="1"/>
  <c r="K13" i="14" s="1"/>
  <c r="BA132" i="14"/>
  <c r="BB132" i="14" s="1"/>
  <c r="O100" i="28"/>
  <c r="P100" i="28" s="1"/>
  <c r="Q100" i="28" s="1"/>
  <c r="S100" i="28" s="1"/>
  <c r="U100" i="28" s="1"/>
  <c r="AJ100" i="28" s="1"/>
  <c r="AN100" i="28" s="1"/>
  <c r="AO100" i="28" s="1"/>
  <c r="I13" i="28" s="1"/>
  <c r="K13" i="28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I13" i="21" s="1"/>
  <c r="K13" i="21" s="1"/>
  <c r="I13" i="25"/>
  <c r="K13" i="25" s="1"/>
  <c r="O37" i="30"/>
  <c r="P37" i="30" s="1"/>
  <c r="Q37" i="30" s="1"/>
  <c r="S37" i="30" s="1"/>
  <c r="U37" i="30" s="1"/>
  <c r="AQ37" i="30" s="1"/>
  <c r="AU37" i="30" s="1"/>
  <c r="AV37" i="30" s="1"/>
  <c r="I13" i="30" s="1"/>
  <c r="K13" i="30" s="1"/>
  <c r="N115" i="15"/>
  <c r="O115" i="15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O53" i="16"/>
  <c r="P53" i="16" s="1"/>
  <c r="Q53" i="16" s="1"/>
  <c r="S53" i="16" s="1"/>
  <c r="U53" i="16" s="1"/>
  <c r="AQ53" i="16" s="1"/>
  <c r="AU53" i="16" s="1"/>
  <c r="AV53" i="16" s="1"/>
  <c r="I13" i="16" s="1"/>
  <c r="K13" i="16" s="1"/>
  <c r="P52" i="31"/>
  <c r="Q52" i="31" s="1"/>
  <c r="S52" i="31" s="1"/>
  <c r="U52" i="31" s="1"/>
  <c r="AQ52" i="31" s="1"/>
  <c r="AU52" i="31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I13" i="8" s="1"/>
  <c r="K13" i="8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AX132" i="20"/>
  <c r="BA132" i="20"/>
  <c r="AX132" i="5"/>
  <c r="AY132" i="5" s="1"/>
  <c r="I13" i="5" s="1"/>
  <c r="K13" i="5" s="1"/>
  <c r="BA132" i="5"/>
  <c r="BB132" i="5" s="1"/>
  <c r="AX132" i="23"/>
  <c r="AY132" i="23" s="1"/>
  <c r="I13" i="23" s="1"/>
  <c r="K13" i="23" s="1"/>
  <c r="BA132" i="23"/>
  <c r="BB132" i="23" s="1"/>
  <c r="I13" i="33"/>
  <c r="K13" i="33" s="1"/>
  <c r="AX131" i="20"/>
  <c r="BA131" i="20"/>
  <c r="BB132" i="13"/>
  <c r="I13" i="13" s="1"/>
  <c r="K13" i="13" s="1"/>
  <c r="O132" i="6"/>
  <c r="P132" i="6" s="1"/>
  <c r="Q132" i="6" s="1"/>
  <c r="S132" i="6" s="1"/>
  <c r="U132" i="6" s="1"/>
  <c r="AT132" i="6" s="1"/>
  <c r="BA131" i="23"/>
  <c r="AX131" i="23"/>
  <c r="P52" i="26" l="1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I13" i="26" s="1"/>
  <c r="K13" i="26" s="1"/>
  <c r="I13" i="11"/>
  <c r="K13" i="11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I13" i="18" s="1"/>
  <c r="K13" i="18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I13" i="12" s="1"/>
  <c r="K13" i="12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BB132" i="20"/>
  <c r="AY132" i="20"/>
  <c r="I13" i="20" s="1"/>
  <c r="K13" i="20" s="1"/>
  <c r="I13" i="9"/>
  <c r="K13" i="9" s="1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I13" i="15" s="1"/>
  <c r="K13" i="15" s="1"/>
  <c r="O53" i="31"/>
  <c r="P53" i="31" s="1"/>
  <c r="Q53" i="31" s="1"/>
  <c r="S53" i="31" s="1"/>
  <c r="U53" i="31" s="1"/>
  <c r="AQ53" i="31" s="1"/>
  <c r="AU53" i="31" s="1"/>
  <c r="AV53" i="31" s="1"/>
  <c r="I13" i="31" s="1"/>
  <c r="K13" i="31" s="1"/>
  <c r="O132" i="27"/>
  <c r="P132" i="27" s="1"/>
  <c r="Q132" i="27" s="1"/>
  <c r="S132" i="27" s="1"/>
  <c r="U132" i="27" s="1"/>
  <c r="AT132" i="27" s="1"/>
  <c r="AX132" i="6"/>
  <c r="AY132" i="6" s="1"/>
  <c r="BA132" i="6"/>
  <c r="BB132" i="6" s="1"/>
  <c r="AX131" i="27"/>
  <c r="BA131" i="27"/>
  <c r="O100" i="19"/>
  <c r="P100" i="19" s="1"/>
  <c r="Q100" i="19" s="1"/>
  <c r="S100" i="19" s="1"/>
  <c r="U100" i="19" s="1"/>
  <c r="AJ100" i="19" s="1"/>
  <c r="AN100" i="19" s="1"/>
  <c r="AO100" i="19" s="1"/>
  <c r="I13" i="19" s="1"/>
  <c r="K13" i="19" s="1"/>
  <c r="I13" i="6" l="1"/>
  <c r="K13" i="6" s="1"/>
  <c r="AX132" i="27"/>
  <c r="AY132" i="27" s="1"/>
  <c r="I13" i="27" s="1"/>
  <c r="K13" i="27" s="1"/>
  <c r="BA132" i="27"/>
  <c r="BB132" i="27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<sst xmlns="http://schemas.openxmlformats.org/spreadsheetml/2006/main" count="21271" uniqueCount="95">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</sst>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_ "/>
    <numFmt numFmtId="179" formatCode="0.000_ "/>
    <numFmt numFmtId="180" formatCode="0.0000_ "/>
    <numFmt numFmtId="181" formatCode="0.000000_ "/>
    <numFmt numFmtId="182" formatCode="0.000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19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19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19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19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19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19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19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19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19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19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19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19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19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19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19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19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19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19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19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19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19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19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19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19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19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19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19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19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19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19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19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19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19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19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19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19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19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19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19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19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19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19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19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workbookViewId="0">
      <pane xSplit="4" topLeftCell="L1" activePane="topRight" state="frozen"/>
      <selection pane="topRight" activeCell="N29" sqref="N2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88526000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2611000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5245000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67776300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10260000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52000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715646082.06100595</v>
      </c>
      <c r="J13" s="6" t="s">
        <v>37</v>
      </c>
      <c r="K13" s="6">
        <f>I13/(10000*1000)</f>
        <v>71.564608206100601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2.39199519048256</v>
      </c>
      <c r="E26" s="7"/>
      <c r="F26" s="7"/>
      <c r="G26" s="1">
        <v>1</v>
      </c>
      <c r="H26" s="9">
        <f t="shared" ref="H26:H37" si="0">E27</f>
        <v>2.39199519048256</v>
      </c>
      <c r="I26" s="9">
        <f t="shared" ref="I26:I37" si="1">H26+273.15</f>
        <v>275.54199519048251</v>
      </c>
      <c r="J26" s="9">
        <f t="shared" ref="J26:J37" si="2">EXP(($C$15*(I26-$C$13))/($C$16*I26*$C$13))</f>
        <v>2.3746434882318479E-2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-2.0855186611277698</v>
      </c>
      <c r="E27" s="10">
        <f t="shared" ref="E27:E38" si="17">D26</f>
        <v>2.39199519048256</v>
      </c>
      <c r="F27" s="7" t="s">
        <v>83</v>
      </c>
      <c r="G27" s="1">
        <v>2</v>
      </c>
      <c r="H27" s="9">
        <f t="shared" si="0"/>
        <v>-2.0855186611277698</v>
      </c>
      <c r="I27" s="9">
        <f t="shared" si="1"/>
        <v>271.06448133887221</v>
      </c>
      <c r="J27" s="9">
        <f t="shared" si="2"/>
        <v>1.3246441087738132E-2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-0.84075678137465004</v>
      </c>
      <c r="E28" s="10">
        <f t="shared" si="17"/>
        <v>-2.0855186611277698</v>
      </c>
      <c r="F28" s="7" t="s">
        <v>83</v>
      </c>
      <c r="G28" s="1">
        <v>3</v>
      </c>
      <c r="H28" s="9">
        <f t="shared" si="0"/>
        <v>-0.84075678137465004</v>
      </c>
      <c r="I28" s="9">
        <f t="shared" si="1"/>
        <v>272.30924321862534</v>
      </c>
      <c r="J28" s="9">
        <f t="shared" si="2"/>
        <v>1.5610232219949484E-2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3.5712206837001901</v>
      </c>
      <c r="E29" s="10">
        <f t="shared" si="17"/>
        <v>-0.84075678137465004</v>
      </c>
      <c r="F29" s="7" t="s">
        <v>83</v>
      </c>
      <c r="G29" s="1">
        <v>4</v>
      </c>
      <c r="H29" s="9">
        <f t="shared" si="0"/>
        <v>3.5712206837001901</v>
      </c>
      <c r="I29" s="9">
        <f t="shared" si="1"/>
        <v>276.72122068370015</v>
      </c>
      <c r="J29" s="9">
        <f t="shared" si="2"/>
        <v>2.7605571916488159E-2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10.7439800019784</v>
      </c>
      <c r="E30" s="10">
        <f t="shared" si="17"/>
        <v>3.5712206837001901</v>
      </c>
      <c r="F30" s="7" t="s">
        <v>83</v>
      </c>
      <c r="G30" s="1">
        <v>5</v>
      </c>
      <c r="H30" s="9">
        <f t="shared" si="0"/>
        <v>10.7439800019784</v>
      </c>
      <c r="I30" s="9">
        <f t="shared" si="1"/>
        <v>283.89398000197838</v>
      </c>
      <c r="J30" s="9">
        <f t="shared" si="2"/>
        <v>6.715617900992657E-2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16.398152344248601</v>
      </c>
      <c r="E31" s="10">
        <f t="shared" si="17"/>
        <v>10.7439800019784</v>
      </c>
      <c r="F31" s="7" t="s">
        <v>85</v>
      </c>
      <c r="G31" s="1">
        <v>6</v>
      </c>
      <c r="H31" s="9">
        <f t="shared" si="0"/>
        <v>16.398152344248601</v>
      </c>
      <c r="I31" s="9">
        <f t="shared" si="1"/>
        <v>289.54815234424859</v>
      </c>
      <c r="J31" s="9">
        <f t="shared" si="2"/>
        <v>0.13120531476539138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20.868938214184301</v>
      </c>
      <c r="E32" s="10">
        <f t="shared" si="17"/>
        <v>16.398152344248601</v>
      </c>
      <c r="F32" s="7" t="s">
        <v>83</v>
      </c>
      <c r="G32" s="1">
        <v>7</v>
      </c>
      <c r="H32" s="9">
        <f t="shared" si="0"/>
        <v>20.868938214184301</v>
      </c>
      <c r="I32" s="9">
        <f t="shared" si="1"/>
        <v>294.01893821418429</v>
      </c>
      <c r="J32" s="9">
        <f t="shared" si="2"/>
        <v>0.21878642870910323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22.556119515215102</v>
      </c>
      <c r="E33" s="10">
        <f t="shared" si="17"/>
        <v>20.868938214184301</v>
      </c>
      <c r="F33" s="7" t="s">
        <v>83</v>
      </c>
      <c r="G33" s="1">
        <v>8</v>
      </c>
      <c r="H33" s="9">
        <f t="shared" si="0"/>
        <v>22.556119515215102</v>
      </c>
      <c r="I33" s="9">
        <f t="shared" si="1"/>
        <v>295.70611951521505</v>
      </c>
      <c r="J33" s="9">
        <f t="shared" si="2"/>
        <v>0.26428917653041595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21.904823314340302</v>
      </c>
      <c r="E34" s="10">
        <f t="shared" si="17"/>
        <v>22.556119515215102</v>
      </c>
      <c r="F34" s="7" t="s">
        <v>83</v>
      </c>
      <c r="G34" s="1">
        <v>9</v>
      </c>
      <c r="H34" s="9">
        <f t="shared" si="0"/>
        <v>21.904823314340302</v>
      </c>
      <c r="I34" s="9">
        <f t="shared" si="1"/>
        <v>295.0548233143403</v>
      </c>
      <c r="J34" s="9">
        <f t="shared" si="2"/>
        <v>0.24576139626820789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18.5909659389288</v>
      </c>
      <c r="E35" s="10">
        <f t="shared" si="17"/>
        <v>21.904823314340302</v>
      </c>
      <c r="F35" s="7" t="s">
        <v>83</v>
      </c>
      <c r="G35" s="1">
        <v>10</v>
      </c>
      <c r="H35" s="9">
        <f t="shared" si="0"/>
        <v>18.5909659389288</v>
      </c>
      <c r="I35" s="9">
        <f t="shared" si="1"/>
        <v>291.74096593892875</v>
      </c>
      <c r="J35" s="9">
        <f t="shared" si="2"/>
        <v>0.1689356881648047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13.3966263458349</v>
      </c>
      <c r="E36" s="10">
        <f t="shared" si="17"/>
        <v>18.5909659389288</v>
      </c>
      <c r="F36" s="7" t="s">
        <v>83</v>
      </c>
      <c r="G36" s="1">
        <v>11</v>
      </c>
      <c r="H36" s="9">
        <f t="shared" si="0"/>
        <v>13.3966263458349</v>
      </c>
      <c r="I36" s="9">
        <f t="shared" si="1"/>
        <v>286.54662634583485</v>
      </c>
      <c r="J36" s="9">
        <f t="shared" si="2"/>
        <v>9.2251714406053523E-2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4.2566962031705904</v>
      </c>
      <c r="E37" s="10">
        <f t="shared" si="17"/>
        <v>13.3966263458349</v>
      </c>
      <c r="F37" s="7" t="s">
        <v>85</v>
      </c>
      <c r="G37" s="1">
        <v>12</v>
      </c>
      <c r="H37" s="9">
        <f t="shared" si="0"/>
        <v>4.2566962031705904</v>
      </c>
      <c r="I37" s="9">
        <f t="shared" si="1"/>
        <v>277.40669620317055</v>
      </c>
      <c r="J37" s="9">
        <f t="shared" si="2"/>
        <v>3.0113192764454729E-2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3.4259284646947199</v>
      </c>
      <c r="E38" s="10">
        <f t="shared" si="17"/>
        <v>4.2566962031705904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8">
        <v>2.39199519048256</v>
      </c>
      <c r="E42" s="7"/>
      <c r="F42" s="7"/>
      <c r="G42" s="1">
        <v>1</v>
      </c>
      <c r="H42" s="9">
        <f t="shared" ref="H42:H53" si="19">E43</f>
        <v>2.39199519048256</v>
      </c>
      <c r="I42" s="9">
        <f t="shared" ref="I42:I53" si="20">H42+273.15</f>
        <v>275.54199519048251</v>
      </c>
      <c r="J42" s="9">
        <f t="shared" ref="J42:J53" si="21">EXP(($C$15*(I42-$C$13))/($C$16*I42*$C$13))</f>
        <v>2.3746434882318479E-2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1.0478945517043912</v>
      </c>
      <c r="Q42" s="12">
        <f t="shared" ref="Q42:Q53" si="25">P42*$B$44</f>
        <v>0.25149469240905387</v>
      </c>
      <c r="R42" s="9">
        <f t="shared" ref="R42:R53" si="26">L42*$B$44</f>
        <v>10.59084</v>
      </c>
      <c r="S42" s="13">
        <f t="shared" ref="S42:S53" si="27">Q42/R42</f>
        <v>2.3746434882318482E-2</v>
      </c>
      <c r="T42" s="2">
        <f t="shared" ref="T42:T53" si="28">$B$43/100</f>
        <v>0.24</v>
      </c>
      <c r="U42" s="14">
        <f t="shared" ref="U42:U53" si="29">S42*T42</f>
        <v>5.6991443717564353E-3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0.16810914437175645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7377166.666666667</v>
      </c>
      <c r="AU42" s="1">
        <f t="shared" ref="AU42:AU53" si="37">AT42*10000*AS42*0.67*AR42*AQ42</f>
        <v>366669596802.27026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8">
        <v>-2.0855186611277698</v>
      </c>
      <c r="E43" s="10">
        <f t="shared" ref="E43:E54" si="38">D42</f>
        <v>2.39199519048256</v>
      </c>
      <c r="F43" s="7" t="s">
        <v>83</v>
      </c>
      <c r="G43" s="1">
        <v>2</v>
      </c>
      <c r="H43" s="9">
        <f t="shared" si="19"/>
        <v>-2.0855186611277698</v>
      </c>
      <c r="I43" s="9">
        <f t="shared" si="20"/>
        <v>271.06448133887221</v>
      </c>
      <c r="J43" s="9">
        <f t="shared" si="21"/>
        <v>1.3246441087738132E-2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39">L43+O42-P42-N43</f>
        <v>87.209105448295617</v>
      </c>
      <c r="P43" s="9">
        <f t="shared" si="24"/>
        <v>1.1552102776351905</v>
      </c>
      <c r="Q43" s="12">
        <f t="shared" si="25"/>
        <v>0.27725046663244568</v>
      </c>
      <c r="R43" s="9">
        <f t="shared" si="26"/>
        <v>10.59084</v>
      </c>
      <c r="S43" s="13">
        <f t="shared" si="27"/>
        <v>2.6178326424763823E-2</v>
      </c>
      <c r="T43" s="2">
        <f t="shared" si="28"/>
        <v>0.24</v>
      </c>
      <c r="U43" s="14">
        <f t="shared" si="29"/>
        <v>6.2827983419433174E-3</v>
      </c>
      <c r="V43" s="13">
        <v>0.6</v>
      </c>
      <c r="W43" s="2">
        <v>0.26</v>
      </c>
      <c r="X43" s="13">
        <f t="shared" ref="X43:X53" si="40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0.16869279834194331</v>
      </c>
      <c r="AR43" s="9">
        <f t="shared" si="34"/>
        <v>183.86875000000001</v>
      </c>
      <c r="AS43" s="1">
        <f t="shared" si="35"/>
        <v>0.24</v>
      </c>
      <c r="AT43" s="1">
        <f t="shared" si="36"/>
        <v>7377166.666666667</v>
      </c>
      <c r="AU43" s="1">
        <f t="shared" si="37"/>
        <v>367942627884.07275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-0.84075678137465004</v>
      </c>
      <c r="E44" s="10">
        <f t="shared" si="38"/>
        <v>-2.0855186611277698</v>
      </c>
      <c r="F44" s="7" t="s">
        <v>83</v>
      </c>
      <c r="G44" s="1">
        <v>3</v>
      </c>
      <c r="H44" s="9">
        <f t="shared" si="19"/>
        <v>-0.84075678137465004</v>
      </c>
      <c r="I44" s="9">
        <f t="shared" si="20"/>
        <v>272.30924321862534</v>
      </c>
      <c r="J44" s="9">
        <f t="shared" si="21"/>
        <v>1.5610232219949484E-2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39"/>
        <v>130.18239517066044</v>
      </c>
      <c r="P44" s="9">
        <f t="shared" si="24"/>
        <v>2.0321774195632396</v>
      </c>
      <c r="Q44" s="12">
        <f t="shared" si="25"/>
        <v>0.48772258069517749</v>
      </c>
      <c r="R44" s="9">
        <f t="shared" si="26"/>
        <v>10.59084</v>
      </c>
      <c r="S44" s="13">
        <f t="shared" si="27"/>
        <v>4.6051359542319349E-2</v>
      </c>
      <c r="T44" s="2">
        <f t="shared" si="28"/>
        <v>0.24</v>
      </c>
      <c r="U44" s="14">
        <f t="shared" si="29"/>
        <v>1.1052326290156643E-2</v>
      </c>
      <c r="V44" s="13">
        <v>0.6</v>
      </c>
      <c r="W44" s="2">
        <v>0.26</v>
      </c>
      <c r="X44" s="13">
        <f t="shared" si="40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0.17346232629015665</v>
      </c>
      <c r="AR44" s="9">
        <f t="shared" si="34"/>
        <v>183.86875000000001</v>
      </c>
      <c r="AS44" s="1">
        <f t="shared" si="35"/>
        <v>0.24</v>
      </c>
      <c r="AT44" s="1">
        <f t="shared" si="36"/>
        <v>7377166.666666667</v>
      </c>
      <c r="AU44" s="1">
        <f t="shared" si="37"/>
        <v>378345636573.71997</v>
      </c>
    </row>
    <row r="45" spans="1:48" x14ac:dyDescent="0.15">
      <c r="C45" s="7">
        <v>3</v>
      </c>
      <c r="D45" s="8">
        <v>3.5712206837001901</v>
      </c>
      <c r="E45" s="10">
        <f t="shared" si="38"/>
        <v>-0.84075678137465004</v>
      </c>
      <c r="F45" s="7" t="s">
        <v>83</v>
      </c>
      <c r="G45" s="1">
        <v>4</v>
      </c>
      <c r="H45" s="9">
        <f t="shared" si="19"/>
        <v>3.5712206837001901</v>
      </c>
      <c r="I45" s="9">
        <f t="shared" si="20"/>
        <v>276.72122068370015</v>
      </c>
      <c r="J45" s="9">
        <f t="shared" si="21"/>
        <v>2.7605571916488159E-2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39"/>
        <v>172.27871775109722</v>
      </c>
      <c r="P45" s="9">
        <f t="shared" si="24"/>
        <v>4.7558525325582792</v>
      </c>
      <c r="Q45" s="12">
        <f t="shared" si="25"/>
        <v>1.141404607813987</v>
      </c>
      <c r="R45" s="9">
        <f t="shared" si="26"/>
        <v>10.59084</v>
      </c>
      <c r="S45" s="13">
        <f t="shared" si="27"/>
        <v>0.10777281195957894</v>
      </c>
      <c r="T45" s="2">
        <f t="shared" si="28"/>
        <v>0.24</v>
      </c>
      <c r="U45" s="14">
        <f t="shared" si="29"/>
        <v>2.5865474870298943E-2</v>
      </c>
      <c r="V45" s="13">
        <v>0.6</v>
      </c>
      <c r="W45" s="2">
        <v>0.26</v>
      </c>
      <c r="X45" s="13">
        <f t="shared" si="40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0.18827547487029894</v>
      </c>
      <c r="AR45" s="9">
        <f t="shared" si="34"/>
        <v>183.86875000000001</v>
      </c>
      <c r="AS45" s="1">
        <f t="shared" si="35"/>
        <v>0.24</v>
      </c>
      <c r="AT45" s="1">
        <f t="shared" si="36"/>
        <v>7377166.666666667</v>
      </c>
      <c r="AU45" s="1">
        <f t="shared" si="37"/>
        <v>410655189022.82184</v>
      </c>
    </row>
    <row r="46" spans="1:48" x14ac:dyDescent="0.15">
      <c r="C46" s="7">
        <v>4</v>
      </c>
      <c r="D46" s="8">
        <v>10.7439800019784</v>
      </c>
      <c r="E46" s="10">
        <f t="shared" si="38"/>
        <v>3.5712206837001901</v>
      </c>
      <c r="F46" s="7" t="s">
        <v>83</v>
      </c>
      <c r="G46" s="1">
        <v>5</v>
      </c>
      <c r="H46" s="9">
        <f t="shared" si="19"/>
        <v>10.7439800019784</v>
      </c>
      <c r="I46" s="9">
        <f t="shared" si="20"/>
        <v>283.89398000197838</v>
      </c>
      <c r="J46" s="9">
        <f t="shared" si="21"/>
        <v>6.715617900992657E-2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159.14672195761196</v>
      </c>
      <c r="O46" s="9">
        <f t="shared" si="39"/>
        <v>52.504643260926997</v>
      </c>
      <c r="P46" s="9">
        <f t="shared" si="24"/>
        <v>3.5260112216831483</v>
      </c>
      <c r="Q46" s="12">
        <f t="shared" si="25"/>
        <v>0.84624269320395551</v>
      </c>
      <c r="R46" s="9">
        <f t="shared" si="26"/>
        <v>10.59084</v>
      </c>
      <c r="S46" s="13">
        <f t="shared" si="27"/>
        <v>7.9903264821671885E-2</v>
      </c>
      <c r="T46" s="2">
        <f t="shared" si="28"/>
        <v>0.24</v>
      </c>
      <c r="U46" s="14">
        <f t="shared" si="29"/>
        <v>1.9176783557201253E-2</v>
      </c>
      <c r="V46" s="13">
        <v>0.6</v>
      </c>
      <c r="W46" s="2">
        <v>0.26</v>
      </c>
      <c r="X46" s="13">
        <f t="shared" si="40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0.18158678355720126</v>
      </c>
      <c r="AR46" s="9">
        <f t="shared" si="34"/>
        <v>183.86875000000001</v>
      </c>
      <c r="AS46" s="1">
        <f t="shared" si="35"/>
        <v>0.24</v>
      </c>
      <c r="AT46" s="1">
        <f t="shared" si="36"/>
        <v>7377166.666666667</v>
      </c>
      <c r="AU46" s="1">
        <f t="shared" si="37"/>
        <v>396066216150.02655</v>
      </c>
    </row>
    <row r="47" spans="1:48" x14ac:dyDescent="0.15">
      <c r="C47" s="7">
        <v>5</v>
      </c>
      <c r="D47" s="8">
        <v>16.398152344248601</v>
      </c>
      <c r="E47" s="10">
        <f t="shared" si="38"/>
        <v>10.7439800019784</v>
      </c>
      <c r="F47" s="7" t="s">
        <v>85</v>
      </c>
      <c r="G47" s="1">
        <v>6</v>
      </c>
      <c r="H47" s="9">
        <f t="shared" si="19"/>
        <v>16.398152344248601</v>
      </c>
      <c r="I47" s="9">
        <f t="shared" si="20"/>
        <v>289.54815234424859</v>
      </c>
      <c r="J47" s="9">
        <f t="shared" si="21"/>
        <v>0.13120531476539138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39"/>
        <v>93.107132039243851</v>
      </c>
      <c r="P47" s="9">
        <f t="shared" si="24"/>
        <v>12.216150566111846</v>
      </c>
      <c r="Q47" s="12">
        <f t="shared" si="25"/>
        <v>2.931876135866843</v>
      </c>
      <c r="R47" s="9">
        <f t="shared" si="26"/>
        <v>10.59084</v>
      </c>
      <c r="S47" s="13">
        <f t="shared" si="27"/>
        <v>0.27683131232903557</v>
      </c>
      <c r="T47" s="2">
        <f t="shared" si="28"/>
        <v>0.24</v>
      </c>
      <c r="U47" s="14">
        <f t="shared" si="29"/>
        <v>6.6439514958968535E-2</v>
      </c>
      <c r="V47" s="13">
        <v>0.6</v>
      </c>
      <c r="W47" s="2">
        <v>0.26</v>
      </c>
      <c r="X47" s="13">
        <f t="shared" si="40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0.22884951495896855</v>
      </c>
      <c r="AR47" s="9">
        <f t="shared" si="34"/>
        <v>183.86875000000001</v>
      </c>
      <c r="AS47" s="1">
        <f t="shared" si="35"/>
        <v>0.24</v>
      </c>
      <c r="AT47" s="1">
        <f t="shared" si="36"/>
        <v>7377166.666666667</v>
      </c>
      <c r="AU47" s="1">
        <f t="shared" si="37"/>
        <v>499152855081.08252</v>
      </c>
    </row>
    <row r="48" spans="1:48" x14ac:dyDescent="0.15">
      <c r="C48" s="7">
        <v>6</v>
      </c>
      <c r="D48" s="8">
        <v>20.868938214184301</v>
      </c>
      <c r="E48" s="10">
        <f t="shared" si="38"/>
        <v>16.398152344248601</v>
      </c>
      <c r="F48" s="7" t="s">
        <v>83</v>
      </c>
      <c r="G48" s="1">
        <v>7</v>
      </c>
      <c r="H48" s="9">
        <f t="shared" si="19"/>
        <v>20.868938214184301</v>
      </c>
      <c r="I48" s="9">
        <f t="shared" si="20"/>
        <v>294.01893821418429</v>
      </c>
      <c r="J48" s="9">
        <f t="shared" si="21"/>
        <v>0.21878642870910323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39"/>
        <v>125.019481473132</v>
      </c>
      <c r="P48" s="9">
        <f t="shared" si="24"/>
        <v>27.352565870570448</v>
      </c>
      <c r="Q48" s="12">
        <f t="shared" si="25"/>
        <v>6.5646158089369075</v>
      </c>
      <c r="R48" s="9">
        <f t="shared" si="26"/>
        <v>10.59084</v>
      </c>
      <c r="S48" s="13">
        <f t="shared" si="27"/>
        <v>0.61983901266914687</v>
      </c>
      <c r="T48" s="2">
        <f t="shared" si="28"/>
        <v>0.24</v>
      </c>
      <c r="U48" s="14">
        <f t="shared" si="29"/>
        <v>0.14876136304059526</v>
      </c>
      <c r="V48" s="13">
        <v>0.75</v>
      </c>
      <c r="W48" s="2">
        <v>0.26</v>
      </c>
      <c r="X48" s="13">
        <f t="shared" si="40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0.35616136304059526</v>
      </c>
      <c r="AR48" s="9">
        <f t="shared" si="34"/>
        <v>183.86875000000001</v>
      </c>
      <c r="AS48" s="1">
        <f t="shared" si="35"/>
        <v>0.24</v>
      </c>
      <c r="AT48" s="1">
        <f t="shared" si="36"/>
        <v>7377166.666666667</v>
      </c>
      <c r="AU48" s="1">
        <f t="shared" si="37"/>
        <v>776837832770.40308</v>
      </c>
    </row>
    <row r="49" spans="1:48" x14ac:dyDescent="0.15">
      <c r="C49" s="7">
        <v>7</v>
      </c>
      <c r="D49" s="8">
        <v>22.556119515215102</v>
      </c>
      <c r="E49" s="10">
        <f t="shared" si="38"/>
        <v>20.868938214184301</v>
      </c>
      <c r="F49" s="7" t="s">
        <v>83</v>
      </c>
      <c r="G49" s="1">
        <v>8</v>
      </c>
      <c r="H49" s="9">
        <f t="shared" si="19"/>
        <v>22.556119515215102</v>
      </c>
      <c r="I49" s="9">
        <f t="shared" si="20"/>
        <v>295.70611951521505</v>
      </c>
      <c r="J49" s="9">
        <f t="shared" si="21"/>
        <v>0.26428917653041595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39"/>
        <v>141.79541560256155</v>
      </c>
      <c r="P49" s="9">
        <f t="shared" si="24"/>
        <v>37.474993625389082</v>
      </c>
      <c r="Q49" s="12">
        <f t="shared" si="25"/>
        <v>8.9939984700933788</v>
      </c>
      <c r="R49" s="9">
        <f t="shared" si="26"/>
        <v>10.59084</v>
      </c>
      <c r="S49" s="13">
        <f t="shared" si="27"/>
        <v>0.84922427966935377</v>
      </c>
      <c r="T49" s="2">
        <f t="shared" si="28"/>
        <v>0.24</v>
      </c>
      <c r="U49" s="14">
        <f t="shared" si="29"/>
        <v>0.20381382712064489</v>
      </c>
      <c r="V49" s="13">
        <v>0.75</v>
      </c>
      <c r="W49" s="2">
        <v>0.26</v>
      </c>
      <c r="X49" s="13">
        <f t="shared" si="40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0.41121382712064486</v>
      </c>
      <c r="AR49" s="9">
        <f t="shared" si="34"/>
        <v>183.86875000000001</v>
      </c>
      <c r="AS49" s="1">
        <f t="shared" si="35"/>
        <v>0.24</v>
      </c>
      <c r="AT49" s="1">
        <f t="shared" si="36"/>
        <v>7377166.666666667</v>
      </c>
      <c r="AU49" s="1">
        <f t="shared" si="37"/>
        <v>896914970053.09485</v>
      </c>
    </row>
    <row r="50" spans="1:48" x14ac:dyDescent="0.15">
      <c r="C50" s="7">
        <v>8</v>
      </c>
      <c r="D50" s="8">
        <v>21.904823314340302</v>
      </c>
      <c r="E50" s="10">
        <f t="shared" si="38"/>
        <v>22.556119515215102</v>
      </c>
      <c r="F50" s="7" t="s">
        <v>83</v>
      </c>
      <c r="G50" s="1">
        <v>9</v>
      </c>
      <c r="H50" s="9">
        <f t="shared" si="19"/>
        <v>21.904823314340302</v>
      </c>
      <c r="I50" s="9">
        <f t="shared" si="20"/>
        <v>295.0548233143403</v>
      </c>
      <c r="J50" s="9">
        <f t="shared" si="21"/>
        <v>0.24576139626820789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39"/>
        <v>148.44892197717246</v>
      </c>
      <c r="P50" s="9">
        <f t="shared" si="24"/>
        <v>36.483014339620155</v>
      </c>
      <c r="Q50" s="12">
        <f t="shared" si="25"/>
        <v>8.7559234415088376</v>
      </c>
      <c r="R50" s="9">
        <f t="shared" si="26"/>
        <v>10.59084</v>
      </c>
      <c r="S50" s="13">
        <f t="shared" si="27"/>
        <v>0.82674494577472968</v>
      </c>
      <c r="T50" s="2">
        <f t="shared" si="28"/>
        <v>0.24</v>
      </c>
      <c r="U50" s="14">
        <f t="shared" si="29"/>
        <v>0.19841878698593512</v>
      </c>
      <c r="V50" s="13">
        <v>0.75</v>
      </c>
      <c r="W50" s="2">
        <v>0.26</v>
      </c>
      <c r="X50" s="13">
        <f t="shared" si="40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0.40581878698593515</v>
      </c>
      <c r="AR50" s="9">
        <f t="shared" si="34"/>
        <v>183.86875000000001</v>
      </c>
      <c r="AS50" s="1">
        <f t="shared" si="35"/>
        <v>0.24</v>
      </c>
      <c r="AT50" s="1">
        <f t="shared" si="36"/>
        <v>7377166.666666667</v>
      </c>
      <c r="AU50" s="1">
        <f t="shared" si="37"/>
        <v>885147631647.32971</v>
      </c>
    </row>
    <row r="51" spans="1:48" x14ac:dyDescent="0.15">
      <c r="C51" s="7">
        <v>9</v>
      </c>
      <c r="D51" s="8">
        <v>18.5909659389288</v>
      </c>
      <c r="E51" s="10">
        <f t="shared" si="38"/>
        <v>21.904823314340302</v>
      </c>
      <c r="F51" s="7" t="s">
        <v>83</v>
      </c>
      <c r="G51" s="1">
        <v>10</v>
      </c>
      <c r="H51" s="9">
        <f t="shared" si="19"/>
        <v>18.5909659389288</v>
      </c>
      <c r="I51" s="9">
        <f t="shared" si="20"/>
        <v>291.74096593892875</v>
      </c>
      <c r="J51" s="9">
        <f t="shared" si="21"/>
        <v>0.1689356881648047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39"/>
        <v>156.09440763755231</v>
      </c>
      <c r="P51" s="9">
        <f t="shared" si="24"/>
        <v>26.369916172927446</v>
      </c>
      <c r="Q51" s="12">
        <f t="shared" si="25"/>
        <v>6.3287798815025873</v>
      </c>
      <c r="R51" s="9">
        <f t="shared" si="26"/>
        <v>10.59084</v>
      </c>
      <c r="S51" s="13">
        <f t="shared" si="27"/>
        <v>0.59757109742972103</v>
      </c>
      <c r="T51" s="2">
        <f t="shared" si="28"/>
        <v>0.24</v>
      </c>
      <c r="U51" s="14">
        <f t="shared" si="29"/>
        <v>0.14341706338313304</v>
      </c>
      <c r="V51" s="13">
        <v>0.75</v>
      </c>
      <c r="W51" s="2">
        <v>0.26</v>
      </c>
      <c r="X51" s="13">
        <f t="shared" si="40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0.35081706338313307</v>
      </c>
      <c r="AR51" s="9">
        <f t="shared" si="34"/>
        <v>183.86875000000001</v>
      </c>
      <c r="AS51" s="1">
        <f t="shared" si="35"/>
        <v>0.24</v>
      </c>
      <c r="AT51" s="1">
        <f t="shared" si="36"/>
        <v>7377166.666666667</v>
      </c>
      <c r="AU51" s="1">
        <f t="shared" si="37"/>
        <v>765181166454.50806</v>
      </c>
    </row>
    <row r="52" spans="1:48" x14ac:dyDescent="0.15">
      <c r="C52" s="7">
        <v>10</v>
      </c>
      <c r="D52" s="8">
        <v>13.3966263458349</v>
      </c>
      <c r="E52" s="10">
        <f t="shared" si="38"/>
        <v>18.5909659389288</v>
      </c>
      <c r="F52" s="7" t="s">
        <v>83</v>
      </c>
      <c r="G52" s="1">
        <v>11</v>
      </c>
      <c r="H52" s="9">
        <f t="shared" si="19"/>
        <v>13.3966263458349</v>
      </c>
      <c r="I52" s="9">
        <f t="shared" si="20"/>
        <v>286.54662634583485</v>
      </c>
      <c r="J52" s="9">
        <f t="shared" si="21"/>
        <v>9.2251714406053523E-2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123.23826689139361</v>
      </c>
      <c r="O52" s="9">
        <f t="shared" si="39"/>
        <v>50.614724573231257</v>
      </c>
      <c r="P52" s="9">
        <f t="shared" si="24"/>
        <v>4.6692951160707894</v>
      </c>
      <c r="Q52" s="12">
        <f t="shared" si="25"/>
        <v>1.1206308278569894</v>
      </c>
      <c r="R52" s="9">
        <f t="shared" si="26"/>
        <v>10.59084</v>
      </c>
      <c r="S52" s="13">
        <f t="shared" si="27"/>
        <v>0.10581132637798224</v>
      </c>
      <c r="T52" s="2">
        <f t="shared" si="28"/>
        <v>0.24</v>
      </c>
      <c r="U52" s="14">
        <f t="shared" si="29"/>
        <v>2.5394718330715736E-2</v>
      </c>
      <c r="V52" s="13">
        <v>0.6</v>
      </c>
      <c r="W52" s="2">
        <v>0.26</v>
      </c>
      <c r="X52" s="13">
        <f t="shared" si="40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0.18780471833071574</v>
      </c>
      <c r="AR52" s="9">
        <f t="shared" si="34"/>
        <v>183.86875000000001</v>
      </c>
      <c r="AS52" s="1">
        <f t="shared" si="35"/>
        <v>0.24</v>
      </c>
      <c r="AT52" s="1">
        <f t="shared" si="36"/>
        <v>7377166.666666667</v>
      </c>
      <c r="AU52" s="1">
        <f t="shared" si="37"/>
        <v>409628403054.65765</v>
      </c>
    </row>
    <row r="53" spans="1:48" x14ac:dyDescent="0.15">
      <c r="C53" s="7">
        <v>11</v>
      </c>
      <c r="D53" s="8">
        <v>4.2566962031705904</v>
      </c>
      <c r="E53" s="10">
        <f t="shared" si="38"/>
        <v>13.3966263458349</v>
      </c>
      <c r="F53" s="7" t="s">
        <v>85</v>
      </c>
      <c r="G53" s="1">
        <v>12</v>
      </c>
      <c r="H53" s="9">
        <f t="shared" si="19"/>
        <v>4.2566962031705904</v>
      </c>
      <c r="I53" s="9">
        <f t="shared" si="20"/>
        <v>277.40669620317055</v>
      </c>
      <c r="J53" s="9">
        <f t="shared" si="21"/>
        <v>3.0113192764454729E-2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39"/>
        <v>90.073929457160474</v>
      </c>
      <c r="P53" s="9">
        <f t="shared" si="24"/>
        <v>2.7124136007953705</v>
      </c>
      <c r="Q53" s="12">
        <f t="shared" si="25"/>
        <v>0.65097926419088892</v>
      </c>
      <c r="R53" s="9">
        <f t="shared" si="26"/>
        <v>10.59084</v>
      </c>
      <c r="S53" s="13">
        <f t="shared" si="27"/>
        <v>6.1466254252815537E-2</v>
      </c>
      <c r="T53" s="2">
        <f t="shared" si="28"/>
        <v>0.24</v>
      </c>
      <c r="U53" s="14">
        <f t="shared" si="29"/>
        <v>1.4751901020675728E-2</v>
      </c>
      <c r="V53" s="13">
        <v>0.6</v>
      </c>
      <c r="W53" s="2">
        <v>0.26</v>
      </c>
      <c r="X53" s="13">
        <f t="shared" si="40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0.17716190102067572</v>
      </c>
      <c r="AR53" s="9">
        <f t="shared" si="34"/>
        <v>183.86875000000001</v>
      </c>
      <c r="AS53" s="1">
        <f t="shared" si="35"/>
        <v>0.24</v>
      </c>
      <c r="AT53" s="1">
        <f t="shared" si="36"/>
        <v>7377166.666666667</v>
      </c>
      <c r="AU53" s="1">
        <f t="shared" si="37"/>
        <v>386414927389.80719</v>
      </c>
      <c r="AV53" s="1">
        <f>SUM(AU42:AU53)</f>
        <v>6538957052883.7949</v>
      </c>
    </row>
    <row r="54" spans="1:48" x14ac:dyDescent="0.15">
      <c r="C54" s="7">
        <v>12</v>
      </c>
      <c r="D54" s="8">
        <v>3.4259284646947199</v>
      </c>
      <c r="E54" s="10">
        <f t="shared" si="38"/>
        <v>4.2566962031705904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2.39199519048256</v>
      </c>
      <c r="E58" s="7"/>
      <c r="F58" s="7"/>
      <c r="G58" s="1">
        <v>1</v>
      </c>
      <c r="H58" s="9">
        <f t="shared" ref="H58:H69" si="41">E59</f>
        <v>2.39199519048256</v>
      </c>
      <c r="I58" s="9">
        <f t="shared" ref="I58:I69" si="42">H58+273.15</f>
        <v>275.54199519048251</v>
      </c>
      <c r="J58" s="9">
        <f t="shared" ref="J58:J69" si="43">EXP(($C$15*(I58-$C$13))/($C$16*I58*$C$13))</f>
        <v>2.3746434882318479E-2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2.3691026534259736E-3</v>
      </c>
      <c r="Q58" s="12">
        <f t="shared" ref="Q58:Q69" si="47">P58*$B$60</f>
        <v>4.5012950415093499E-4</v>
      </c>
      <c r="R58" s="9">
        <f t="shared" ref="R58:R69" si="48">L58*$B$60</f>
        <v>1.8955666666666669E-2</v>
      </c>
      <c r="S58" s="13">
        <f t="shared" ref="S58:S69" si="49">Q58/R58</f>
        <v>2.3746434882318476E-2</v>
      </c>
      <c r="T58" s="2">
        <f t="shared" ref="T58:T69" si="50">$B$59/100</f>
        <v>0.01</v>
      </c>
      <c r="U58" s="14">
        <f t="shared" ref="U58:U69" si="51">S58*T58</f>
        <v>2.3746434882318475E-4</v>
      </c>
      <c r="V58" s="13"/>
      <c r="W58" s="2"/>
      <c r="X58" s="14"/>
      <c r="Y58" s="2">
        <v>0.02</v>
      </c>
      <c r="Z58" s="2">
        <v>0.53</v>
      </c>
      <c r="AA58" s="2">
        <f t="shared" ref="AA58:AA69" si="52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3">AO58*AN58</f>
        <v>4.5999999999999999E-3</v>
      </c>
      <c r="AQ58" s="1">
        <f t="shared" ref="AQ58:AQ69" si="54">(AP58+AM58+AD58+AA58+U58+X58+AG58+AJ58)</f>
        <v>1.5437464348823185E-2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437083.33333333331</v>
      </c>
      <c r="AU58" s="1">
        <f t="shared" ref="AU58:AU69" si="58">AT58*10000*AS58*0.67*AR58*AQ58</f>
        <v>85694723.118621111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-2.0855186611277698</v>
      </c>
      <c r="E59" s="10">
        <f t="shared" ref="E59:E70" si="59">D58</f>
        <v>2.39199519048256</v>
      </c>
      <c r="F59" s="7" t="s">
        <v>83</v>
      </c>
      <c r="G59" s="1">
        <v>2</v>
      </c>
      <c r="H59" s="9">
        <f t="shared" si="41"/>
        <v>-2.0855186611277698</v>
      </c>
      <c r="I59" s="9">
        <f t="shared" si="42"/>
        <v>271.06448133887221</v>
      </c>
      <c r="J59" s="9">
        <f t="shared" si="43"/>
        <v>1.3246441087738132E-2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0.19716423067990738</v>
      </c>
      <c r="P59" s="9">
        <f t="shared" si="46"/>
        <v>2.6117243663106044E-3</v>
      </c>
      <c r="Q59" s="12">
        <f t="shared" si="47"/>
        <v>4.9622762959901487E-4</v>
      </c>
      <c r="R59" s="9">
        <f t="shared" si="48"/>
        <v>1.8955666666666669E-2</v>
      </c>
      <c r="S59" s="13">
        <f t="shared" si="49"/>
        <v>2.6178326424763823E-2</v>
      </c>
      <c r="T59" s="2">
        <f t="shared" si="50"/>
        <v>0.01</v>
      </c>
      <c r="U59" s="14">
        <f t="shared" si="51"/>
        <v>2.6178326424763823E-4</v>
      </c>
      <c r="V59" s="13"/>
      <c r="W59" s="2"/>
      <c r="X59" s="14"/>
      <c r="Y59" s="2">
        <v>0.02</v>
      </c>
      <c r="Z59" s="2">
        <v>0.53</v>
      </c>
      <c r="AA59" s="2">
        <f t="shared" si="52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3"/>
        <v>4.5999999999999999E-3</v>
      </c>
      <c r="AQ59" s="1">
        <f t="shared" si="54"/>
        <v>1.5461783264247637E-2</v>
      </c>
      <c r="AR59" s="9">
        <f t="shared" si="55"/>
        <v>9.9766666666666666</v>
      </c>
      <c r="AS59" s="1">
        <f t="shared" si="56"/>
        <v>0.19</v>
      </c>
      <c r="AT59" s="1">
        <f t="shared" si="57"/>
        <v>437083.33333333331</v>
      </c>
      <c r="AU59" s="1">
        <f t="shared" si="58"/>
        <v>85829719.558240578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-0.84075678137465004</v>
      </c>
      <c r="E60" s="10">
        <f t="shared" si="59"/>
        <v>-2.0855186611277698</v>
      </c>
      <c r="F60" s="7" t="s">
        <v>83</v>
      </c>
      <c r="G60" s="1">
        <v>3</v>
      </c>
      <c r="H60" s="9">
        <f t="shared" si="41"/>
        <v>-0.84075678137465004</v>
      </c>
      <c r="I60" s="9">
        <f t="shared" si="42"/>
        <v>272.30924321862534</v>
      </c>
      <c r="J60" s="9">
        <f t="shared" si="43"/>
        <v>1.5610232219949484E-2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0.29431917298026344</v>
      </c>
      <c r="P60" s="9">
        <f t="shared" si="46"/>
        <v>4.594390637005394E-3</v>
      </c>
      <c r="Q60" s="12">
        <f t="shared" si="47"/>
        <v>8.7293422103102488E-4</v>
      </c>
      <c r="R60" s="9">
        <f t="shared" si="48"/>
        <v>1.8955666666666669E-2</v>
      </c>
      <c r="S60" s="13">
        <f t="shared" si="49"/>
        <v>4.6051359542319349E-2</v>
      </c>
      <c r="T60" s="2">
        <f t="shared" si="50"/>
        <v>0.01</v>
      </c>
      <c r="U60" s="14">
        <f t="shared" si="51"/>
        <v>4.6051359542319351E-4</v>
      </c>
      <c r="V60" s="13"/>
      <c r="W60" s="2"/>
      <c r="X60" s="14"/>
      <c r="Y60" s="2">
        <v>0.02</v>
      </c>
      <c r="Z60" s="2">
        <v>0.53</v>
      </c>
      <c r="AA60" s="2">
        <f t="shared" si="52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3"/>
        <v>4.5999999999999999E-3</v>
      </c>
      <c r="AQ60" s="1">
        <f t="shared" si="54"/>
        <v>1.5660513595423194E-2</v>
      </c>
      <c r="AR60" s="9">
        <f t="shared" si="55"/>
        <v>9.9766666666666666</v>
      </c>
      <c r="AS60" s="1">
        <f t="shared" si="56"/>
        <v>0.19</v>
      </c>
      <c r="AT60" s="1">
        <f t="shared" si="57"/>
        <v>437083.33333333331</v>
      </c>
      <c r="AU60" s="1">
        <f t="shared" si="58"/>
        <v>86932889.115141258</v>
      </c>
    </row>
    <row r="61" spans="1:48" x14ac:dyDescent="0.15">
      <c r="C61" s="7">
        <v>3</v>
      </c>
      <c r="D61" s="8">
        <v>3.5712206837001901</v>
      </c>
      <c r="E61" s="10">
        <f t="shared" si="59"/>
        <v>-0.84075678137465004</v>
      </c>
      <c r="F61" s="7" t="s">
        <v>83</v>
      </c>
      <c r="G61" s="1">
        <v>4</v>
      </c>
      <c r="H61" s="9">
        <f t="shared" si="41"/>
        <v>3.5712206837001901</v>
      </c>
      <c r="I61" s="9">
        <f t="shared" si="42"/>
        <v>276.72122068370015</v>
      </c>
      <c r="J61" s="9">
        <f t="shared" si="43"/>
        <v>2.7605571916488159E-2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0.38949144900992472</v>
      </c>
      <c r="P61" s="9">
        <f t="shared" si="46"/>
        <v>1.0752134206500657E-2</v>
      </c>
      <c r="Q61" s="12">
        <f t="shared" si="47"/>
        <v>2.0429054992351248E-3</v>
      </c>
      <c r="R61" s="9">
        <f t="shared" si="48"/>
        <v>1.8955666666666669E-2</v>
      </c>
      <c r="S61" s="13">
        <f t="shared" si="49"/>
        <v>0.10777281195957891</v>
      </c>
      <c r="T61" s="2">
        <f t="shared" si="50"/>
        <v>0.01</v>
      </c>
      <c r="U61" s="14">
        <f t="shared" si="51"/>
        <v>1.0777281195957892E-3</v>
      </c>
      <c r="V61" s="13"/>
      <c r="W61" s="2"/>
      <c r="X61" s="14"/>
      <c r="Y61" s="2">
        <v>0.02</v>
      </c>
      <c r="Z61" s="2">
        <v>0.53</v>
      </c>
      <c r="AA61" s="2">
        <f t="shared" si="52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3"/>
        <v>4.5999999999999999E-3</v>
      </c>
      <c r="AQ61" s="1">
        <f t="shared" si="54"/>
        <v>1.627772811959579E-2</v>
      </c>
      <c r="AR61" s="9">
        <f t="shared" si="55"/>
        <v>9.9766666666666666</v>
      </c>
      <c r="AS61" s="1">
        <f t="shared" si="56"/>
        <v>0.19</v>
      </c>
      <c r="AT61" s="1">
        <f t="shared" si="57"/>
        <v>437083.33333333331</v>
      </c>
      <c r="AU61" s="1">
        <f t="shared" si="58"/>
        <v>90359101.254558697</v>
      </c>
    </row>
    <row r="62" spans="1:48" x14ac:dyDescent="0.15">
      <c r="C62" s="7">
        <v>4</v>
      </c>
      <c r="D62" s="8">
        <v>10.7439800019784</v>
      </c>
      <c r="E62" s="10">
        <f t="shared" si="59"/>
        <v>3.5712206837001901</v>
      </c>
      <c r="F62" s="7" t="s">
        <v>83</v>
      </c>
      <c r="G62" s="1">
        <v>5</v>
      </c>
      <c r="H62" s="9">
        <f t="shared" si="41"/>
        <v>10.7439800019784</v>
      </c>
      <c r="I62" s="9">
        <f t="shared" si="42"/>
        <v>283.89398000197838</v>
      </c>
      <c r="J62" s="9">
        <f t="shared" si="43"/>
        <v>6.715617900992657E-2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0.35980234906325287</v>
      </c>
      <c r="O62" s="9">
        <f t="shared" si="60"/>
        <v>0.11870363240683784</v>
      </c>
      <c r="P62" s="9">
        <f t="shared" si="46"/>
        <v>7.9716823870421231E-3</v>
      </c>
      <c r="Q62" s="12">
        <f t="shared" si="47"/>
        <v>1.5146196535380035E-3</v>
      </c>
      <c r="R62" s="9">
        <f t="shared" si="48"/>
        <v>1.8955666666666669E-2</v>
      </c>
      <c r="S62" s="13">
        <f t="shared" si="49"/>
        <v>7.9903264821671788E-2</v>
      </c>
      <c r="T62" s="2">
        <f t="shared" si="50"/>
        <v>0.01</v>
      </c>
      <c r="U62" s="14">
        <f t="shared" si="51"/>
        <v>7.9903264821671791E-4</v>
      </c>
      <c r="V62" s="13"/>
      <c r="W62" s="2"/>
      <c r="X62" s="14"/>
      <c r="Y62" s="2">
        <v>0.02</v>
      </c>
      <c r="Z62" s="2">
        <v>0.53</v>
      </c>
      <c r="AA62" s="2">
        <f t="shared" si="52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3"/>
        <v>4.5999999999999999E-3</v>
      </c>
      <c r="AQ62" s="1">
        <f t="shared" si="54"/>
        <v>1.5999032648216716E-2</v>
      </c>
      <c r="AR62" s="9">
        <f t="shared" si="55"/>
        <v>9.9766666666666666</v>
      </c>
      <c r="AS62" s="1">
        <f t="shared" si="56"/>
        <v>0.19</v>
      </c>
      <c r="AT62" s="1">
        <f t="shared" si="57"/>
        <v>437083.33333333331</v>
      </c>
      <c r="AU62" s="1">
        <f t="shared" si="58"/>
        <v>88812038.167344898</v>
      </c>
    </row>
    <row r="63" spans="1:48" x14ac:dyDescent="0.15">
      <c r="C63" s="7">
        <v>5</v>
      </c>
      <c r="D63" s="8">
        <v>16.398152344248601</v>
      </c>
      <c r="E63" s="10">
        <f t="shared" si="59"/>
        <v>10.7439800019784</v>
      </c>
      <c r="F63" s="7" t="s">
        <v>85</v>
      </c>
      <c r="G63" s="1">
        <v>6</v>
      </c>
      <c r="H63" s="9">
        <f t="shared" si="41"/>
        <v>16.398152344248601</v>
      </c>
      <c r="I63" s="9">
        <f t="shared" si="42"/>
        <v>289.54815234424859</v>
      </c>
      <c r="J63" s="9">
        <f t="shared" si="43"/>
        <v>0.13120531476539138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0.21049861668646239</v>
      </c>
      <c r="P63" s="9">
        <f t="shared" si="46"/>
        <v>2.7618537260026763E-2</v>
      </c>
      <c r="Q63" s="12">
        <f t="shared" si="47"/>
        <v>5.2475220794050851E-3</v>
      </c>
      <c r="R63" s="9">
        <f t="shared" si="48"/>
        <v>1.8955666666666669E-2</v>
      </c>
      <c r="S63" s="13">
        <f t="shared" si="49"/>
        <v>0.27683131232903535</v>
      </c>
      <c r="T63" s="2">
        <f t="shared" si="50"/>
        <v>0.01</v>
      </c>
      <c r="U63" s="14">
        <f t="shared" si="51"/>
        <v>2.7683131232903537E-3</v>
      </c>
      <c r="V63" s="13"/>
      <c r="W63" s="2"/>
      <c r="X63" s="14"/>
      <c r="Y63" s="2">
        <v>0.02</v>
      </c>
      <c r="Z63" s="2">
        <v>0.53</v>
      </c>
      <c r="AA63" s="2">
        <f t="shared" si="52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3"/>
        <v>4.5999999999999999E-3</v>
      </c>
      <c r="AQ63" s="1">
        <f t="shared" si="54"/>
        <v>1.7968313123290353E-2</v>
      </c>
      <c r="AR63" s="9">
        <f t="shared" si="55"/>
        <v>9.9766666666666666</v>
      </c>
      <c r="AS63" s="1">
        <f t="shared" si="56"/>
        <v>0.19</v>
      </c>
      <c r="AT63" s="1">
        <f t="shared" si="57"/>
        <v>437083.33333333331</v>
      </c>
      <c r="AU63" s="1">
        <f t="shared" si="58"/>
        <v>99743687.383895576</v>
      </c>
    </row>
    <row r="64" spans="1:48" x14ac:dyDescent="0.15">
      <c r="C64" s="7">
        <v>6</v>
      </c>
      <c r="D64" s="8">
        <v>20.868938214184301</v>
      </c>
      <c r="E64" s="10">
        <f t="shared" si="59"/>
        <v>16.398152344248601</v>
      </c>
      <c r="F64" s="7" t="s">
        <v>83</v>
      </c>
      <c r="G64" s="1">
        <v>7</v>
      </c>
      <c r="H64" s="9">
        <f t="shared" si="41"/>
        <v>20.868938214184301</v>
      </c>
      <c r="I64" s="9">
        <f t="shared" si="42"/>
        <v>294.01893821418429</v>
      </c>
      <c r="J64" s="9">
        <f t="shared" si="43"/>
        <v>0.21878642870910323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0.28264674609310231</v>
      </c>
      <c r="P64" s="9">
        <f t="shared" si="46"/>
        <v>6.1839272163958528E-2</v>
      </c>
      <c r="Q64" s="12">
        <f t="shared" si="47"/>
        <v>1.1749461711152121E-2</v>
      </c>
      <c r="R64" s="9">
        <f t="shared" si="48"/>
        <v>1.8955666666666669E-2</v>
      </c>
      <c r="S64" s="13">
        <f t="shared" si="49"/>
        <v>0.61983901266914654</v>
      </c>
      <c r="T64" s="2">
        <f t="shared" si="50"/>
        <v>0.01</v>
      </c>
      <c r="U64" s="14">
        <f t="shared" si="51"/>
        <v>6.1983901266914653E-3</v>
      </c>
      <c r="V64" s="13"/>
      <c r="W64" s="2"/>
      <c r="X64" s="14"/>
      <c r="Y64" s="2">
        <v>0.04</v>
      </c>
      <c r="Z64" s="2">
        <v>0.53</v>
      </c>
      <c r="AA64" s="2">
        <f t="shared" si="52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3"/>
        <v>6.8999999999999999E-3</v>
      </c>
      <c r="AQ64" s="1">
        <f t="shared" si="54"/>
        <v>3.4298390126691468E-2</v>
      </c>
      <c r="AR64" s="9">
        <f t="shared" si="55"/>
        <v>9.9766666666666666</v>
      </c>
      <c r="AS64" s="1">
        <f t="shared" si="56"/>
        <v>0.19</v>
      </c>
      <c r="AT64" s="1">
        <f t="shared" si="57"/>
        <v>437083.33333333331</v>
      </c>
      <c r="AU64" s="1">
        <f t="shared" si="58"/>
        <v>190393381.89923212</v>
      </c>
    </row>
    <row r="65" spans="1:48" x14ac:dyDescent="0.15">
      <c r="C65" s="7">
        <v>7</v>
      </c>
      <c r="D65" s="8">
        <v>22.556119515215102</v>
      </c>
      <c r="E65" s="10">
        <f t="shared" si="59"/>
        <v>20.868938214184301</v>
      </c>
      <c r="F65" s="7" t="s">
        <v>83</v>
      </c>
      <c r="G65" s="1">
        <v>8</v>
      </c>
      <c r="H65" s="9">
        <f t="shared" si="41"/>
        <v>22.556119515215102</v>
      </c>
      <c r="I65" s="9">
        <f t="shared" si="42"/>
        <v>295.70611951521505</v>
      </c>
      <c r="J65" s="9">
        <f t="shared" si="43"/>
        <v>0.26428917653041595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0.32057414059581046</v>
      </c>
      <c r="P65" s="9">
        <f t="shared" si="46"/>
        <v>8.472427563501253E-2</v>
      </c>
      <c r="Q65" s="12">
        <f t="shared" si="47"/>
        <v>1.6097612370652381E-2</v>
      </c>
      <c r="R65" s="9">
        <f t="shared" si="48"/>
        <v>1.8955666666666669E-2</v>
      </c>
      <c r="S65" s="13">
        <f t="shared" si="49"/>
        <v>0.84922427966935365</v>
      </c>
      <c r="T65" s="2">
        <f t="shared" si="50"/>
        <v>0.01</v>
      </c>
      <c r="U65" s="14">
        <f t="shared" si="51"/>
        <v>8.4922427966935363E-3</v>
      </c>
      <c r="V65" s="13"/>
      <c r="W65" s="2"/>
      <c r="X65" s="14"/>
      <c r="Y65" s="2">
        <v>0.04</v>
      </c>
      <c r="Z65" s="2">
        <v>0.53</v>
      </c>
      <c r="AA65" s="2">
        <f t="shared" si="52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3"/>
        <v>6.8999999999999999E-3</v>
      </c>
      <c r="AQ65" s="1">
        <f t="shared" si="54"/>
        <v>3.6592242796693535E-2</v>
      </c>
      <c r="AR65" s="9">
        <f t="shared" si="55"/>
        <v>9.9766666666666666</v>
      </c>
      <c r="AS65" s="1">
        <f t="shared" si="56"/>
        <v>0.19</v>
      </c>
      <c r="AT65" s="1">
        <f t="shared" si="57"/>
        <v>437083.33333333331</v>
      </c>
      <c r="AU65" s="1">
        <f t="shared" si="58"/>
        <v>203126759.93263447</v>
      </c>
    </row>
    <row r="66" spans="1:48" x14ac:dyDescent="0.15">
      <c r="C66" s="7">
        <v>8</v>
      </c>
      <c r="D66" s="8">
        <v>21.904823314340302</v>
      </c>
      <c r="E66" s="10">
        <f t="shared" si="59"/>
        <v>22.556119515215102</v>
      </c>
      <c r="F66" s="7" t="s">
        <v>83</v>
      </c>
      <c r="G66" s="1">
        <v>9</v>
      </c>
      <c r="H66" s="9">
        <f t="shared" si="41"/>
        <v>21.904823314340302</v>
      </c>
      <c r="I66" s="9">
        <f t="shared" si="42"/>
        <v>295.0548233143403</v>
      </c>
      <c r="J66" s="9">
        <f t="shared" si="43"/>
        <v>0.24576139626820789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0.33561653162746463</v>
      </c>
      <c r="P66" s="9">
        <f t="shared" si="46"/>
        <v>8.248158742345886E-2</v>
      </c>
      <c r="Q66" s="12">
        <f t="shared" si="47"/>
        <v>1.5671501610457182E-2</v>
      </c>
      <c r="R66" s="9">
        <f t="shared" si="48"/>
        <v>1.8955666666666669E-2</v>
      </c>
      <c r="S66" s="13">
        <f t="shared" si="49"/>
        <v>0.82674494577472946</v>
      </c>
      <c r="T66" s="2">
        <f t="shared" si="50"/>
        <v>0.01</v>
      </c>
      <c r="U66" s="14">
        <f t="shared" si="51"/>
        <v>8.2674494577472946E-3</v>
      </c>
      <c r="V66" s="13"/>
      <c r="W66" s="2"/>
      <c r="X66" s="14"/>
      <c r="Y66" s="2">
        <v>0.04</v>
      </c>
      <c r="Z66" s="2">
        <v>0.53</v>
      </c>
      <c r="AA66" s="2">
        <f t="shared" si="52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3"/>
        <v>6.8999999999999999E-3</v>
      </c>
      <c r="AQ66" s="1">
        <f t="shared" si="54"/>
        <v>3.6367449457747295E-2</v>
      </c>
      <c r="AR66" s="9">
        <f t="shared" si="55"/>
        <v>9.9766666666666666</v>
      </c>
      <c r="AS66" s="1">
        <f t="shared" si="56"/>
        <v>0.19</v>
      </c>
      <c r="AT66" s="1">
        <f t="shared" si="57"/>
        <v>437083.33333333331</v>
      </c>
      <c r="AU66" s="1">
        <f t="shared" si="58"/>
        <v>201878912.32601783</v>
      </c>
    </row>
    <row r="67" spans="1:48" x14ac:dyDescent="0.15">
      <c r="C67" s="7">
        <v>9</v>
      </c>
      <c r="D67" s="8">
        <v>18.5909659389288</v>
      </c>
      <c r="E67" s="10">
        <f t="shared" si="59"/>
        <v>21.904823314340302</v>
      </c>
      <c r="F67" s="7" t="s">
        <v>83</v>
      </c>
      <c r="G67" s="1">
        <v>10</v>
      </c>
      <c r="H67" s="9">
        <f t="shared" si="41"/>
        <v>18.5909659389288</v>
      </c>
      <c r="I67" s="9">
        <f t="shared" si="42"/>
        <v>291.74096593892875</v>
      </c>
      <c r="J67" s="9">
        <f t="shared" si="43"/>
        <v>0.1689356881648047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0.35290161087067246</v>
      </c>
      <c r="P67" s="9">
        <f t="shared" si="46"/>
        <v>5.961767648690517E-2</v>
      </c>
      <c r="Q67" s="12">
        <f t="shared" si="47"/>
        <v>1.1327358532511983E-2</v>
      </c>
      <c r="R67" s="9">
        <f t="shared" si="48"/>
        <v>1.8955666666666669E-2</v>
      </c>
      <c r="S67" s="13">
        <f t="shared" si="49"/>
        <v>0.59757109742972103</v>
      </c>
      <c r="T67" s="2">
        <f t="shared" si="50"/>
        <v>0.01</v>
      </c>
      <c r="U67" s="14">
        <f t="shared" si="51"/>
        <v>5.9757109742972101E-3</v>
      </c>
      <c r="V67" s="13"/>
      <c r="W67" s="2"/>
      <c r="X67" s="14"/>
      <c r="Y67" s="2">
        <v>0.04</v>
      </c>
      <c r="Z67" s="2">
        <v>0.53</v>
      </c>
      <c r="AA67" s="2">
        <f t="shared" si="52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3"/>
        <v>6.8999999999999999E-3</v>
      </c>
      <c r="AQ67" s="1">
        <f t="shared" si="54"/>
        <v>3.4075710974297208E-2</v>
      </c>
      <c r="AR67" s="9">
        <f t="shared" si="55"/>
        <v>9.9766666666666666</v>
      </c>
      <c r="AS67" s="1">
        <f t="shared" si="56"/>
        <v>0.19</v>
      </c>
      <c r="AT67" s="1">
        <f t="shared" si="57"/>
        <v>437083.33333333331</v>
      </c>
      <c r="AU67" s="1">
        <f t="shared" si="58"/>
        <v>189157270.32821688</v>
      </c>
    </row>
    <row r="68" spans="1:48" x14ac:dyDescent="0.15">
      <c r="C68" s="7">
        <v>10</v>
      </c>
      <c r="D68" s="8">
        <v>13.3966263458349</v>
      </c>
      <c r="E68" s="10">
        <f t="shared" si="59"/>
        <v>18.5909659389288</v>
      </c>
      <c r="F68" s="7" t="s">
        <v>83</v>
      </c>
      <c r="G68" s="1">
        <v>11</v>
      </c>
      <c r="H68" s="9">
        <f t="shared" si="41"/>
        <v>13.3966263458349</v>
      </c>
      <c r="I68" s="9">
        <f t="shared" si="42"/>
        <v>286.54662634583485</v>
      </c>
      <c r="J68" s="9">
        <f t="shared" si="43"/>
        <v>9.2251714406053523E-2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0.27861973766457893</v>
      </c>
      <c r="O68" s="9">
        <f t="shared" si="60"/>
        <v>0.11443086338585501</v>
      </c>
      <c r="P68" s="9">
        <f t="shared" si="46"/>
        <v>1.0556443328310024E-2</v>
      </c>
      <c r="Q68" s="12">
        <f t="shared" si="47"/>
        <v>2.0057242323789047E-3</v>
      </c>
      <c r="R68" s="9">
        <f t="shared" si="48"/>
        <v>1.8955666666666669E-2</v>
      </c>
      <c r="S68" s="13">
        <f t="shared" si="49"/>
        <v>0.1058113263779822</v>
      </c>
      <c r="T68" s="2">
        <f t="shared" si="50"/>
        <v>0.01</v>
      </c>
      <c r="U68" s="14">
        <f t="shared" si="51"/>
        <v>1.0581132637798221E-3</v>
      </c>
      <c r="V68" s="13"/>
      <c r="W68" s="2"/>
      <c r="X68" s="14"/>
      <c r="Y68" s="2">
        <v>0.02</v>
      </c>
      <c r="Z68" s="2">
        <v>0.53</v>
      </c>
      <c r="AA68" s="2">
        <f t="shared" si="52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3"/>
        <v>4.5999999999999999E-3</v>
      </c>
      <c r="AQ68" s="1">
        <f t="shared" si="54"/>
        <v>1.6258113263779822E-2</v>
      </c>
      <c r="AR68" s="9">
        <f t="shared" si="55"/>
        <v>9.9766666666666666</v>
      </c>
      <c r="AS68" s="1">
        <f t="shared" si="56"/>
        <v>0.19</v>
      </c>
      <c r="AT68" s="1">
        <f t="shared" si="57"/>
        <v>437083.33333333331</v>
      </c>
      <c r="AU68" s="1">
        <f t="shared" si="58"/>
        <v>90250217.463789716</v>
      </c>
    </row>
    <row r="69" spans="1:48" x14ac:dyDescent="0.15">
      <c r="C69" s="7">
        <v>11</v>
      </c>
      <c r="D69" s="8">
        <v>4.2566962031705904</v>
      </c>
      <c r="E69" s="10">
        <f t="shared" si="59"/>
        <v>13.3966263458349</v>
      </c>
      <c r="F69" s="7" t="s">
        <v>85</v>
      </c>
      <c r="G69" s="1">
        <v>12</v>
      </c>
      <c r="H69" s="9">
        <f t="shared" si="41"/>
        <v>4.2566962031705904</v>
      </c>
      <c r="I69" s="9">
        <f t="shared" si="42"/>
        <v>277.40669620317055</v>
      </c>
      <c r="J69" s="9">
        <f t="shared" si="43"/>
        <v>3.0113192764454729E-2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0.20364108672421166</v>
      </c>
      <c r="P69" s="9">
        <f t="shared" si="46"/>
        <v>6.1322832992892285E-3</v>
      </c>
      <c r="Q69" s="12">
        <f t="shared" si="47"/>
        <v>1.1651338268649535E-3</v>
      </c>
      <c r="R69" s="9">
        <f t="shared" si="48"/>
        <v>1.8955666666666669E-2</v>
      </c>
      <c r="S69" s="13">
        <f t="shared" si="49"/>
        <v>6.1466254252815516E-2</v>
      </c>
      <c r="T69" s="2">
        <f t="shared" si="50"/>
        <v>0.01</v>
      </c>
      <c r="U69" s="14">
        <f t="shared" si="51"/>
        <v>6.1466254252815519E-4</v>
      </c>
      <c r="V69" s="13"/>
      <c r="W69" s="2"/>
      <c r="X69" s="14"/>
      <c r="Y69" s="2">
        <v>0.02</v>
      </c>
      <c r="Z69" s="2">
        <v>0.53</v>
      </c>
      <c r="AA69" s="2">
        <f t="shared" si="52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3"/>
        <v>4.5999999999999999E-3</v>
      </c>
      <c r="AQ69" s="1">
        <f t="shared" si="54"/>
        <v>1.5814662542528155E-2</v>
      </c>
      <c r="AR69" s="9">
        <f t="shared" si="55"/>
        <v>9.9766666666666666</v>
      </c>
      <c r="AS69" s="1">
        <f t="shared" si="56"/>
        <v>0.19</v>
      </c>
      <c r="AT69" s="1">
        <f t="shared" si="57"/>
        <v>437083.33333333331</v>
      </c>
      <c r="AU69" s="1">
        <f t="shared" si="58"/>
        <v>87788583.485842332</v>
      </c>
      <c r="AV69" s="1">
        <f>SUM(AU58:AU69)</f>
        <v>1499967284.0335352</v>
      </c>
    </row>
    <row r="70" spans="1:48" x14ac:dyDescent="0.15">
      <c r="C70" s="7">
        <v>12</v>
      </c>
      <c r="D70" s="8">
        <v>3.4259284646947199</v>
      </c>
      <c r="E70" s="10">
        <f t="shared" si="59"/>
        <v>4.2566962031705904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8">
        <v>2.39199519048256</v>
      </c>
      <c r="E73" s="7"/>
      <c r="F73" s="7"/>
      <c r="G73" s="1">
        <v>1</v>
      </c>
      <c r="H73" s="9">
        <f t="shared" ref="H73:H84" si="61">E74</f>
        <v>2.39199519048256</v>
      </c>
      <c r="I73" s="9">
        <f t="shared" ref="I73:I84" si="62">H73+273.15</f>
        <v>275.54199519048251</v>
      </c>
      <c r="J73" s="9">
        <f t="shared" ref="J73:J84" si="63">EXP(($C$15*(I73-$C$13))/($C$16*I73*$C$13))</f>
        <v>2.3746434882318479E-2</v>
      </c>
      <c r="K73" s="9">
        <f t="shared" ref="K73:K84" si="64">$B$73/12</f>
        <v>11.223750000000001</v>
      </c>
      <c r="L73" s="9">
        <f t="shared" ref="L73:L84" si="65">K73*$B$74/100</f>
        <v>0.1122375</v>
      </c>
      <c r="M73" s="1" t="s">
        <v>83</v>
      </c>
      <c r="O73" s="9">
        <f>L73</f>
        <v>0.1122375</v>
      </c>
      <c r="P73" s="9">
        <f t="shared" ref="P73:P84" si="66">O73*J73</f>
        <v>2.6652404851042204E-3</v>
      </c>
      <c r="Q73" s="12">
        <f t="shared" ref="Q73:Q84" si="67">P73*$B$75</f>
        <v>4.7974328731875964E-4</v>
      </c>
      <c r="R73" s="9">
        <f t="shared" ref="R73:R84" si="68">L73*$B$75</f>
        <v>2.0202749999999998E-2</v>
      </c>
      <c r="S73" s="13">
        <f t="shared" ref="S73:S84" si="69">Q73/R73</f>
        <v>2.3746434882318479E-2</v>
      </c>
      <c r="T73" s="2">
        <f t="shared" ref="T73:T84" si="70">$B$74/100</f>
        <v>0.01</v>
      </c>
      <c r="U73" s="14">
        <f t="shared" ref="U73:U84" si="71">S73*T73</f>
        <v>2.374643488231848E-4</v>
      </c>
      <c r="V73" s="13"/>
      <c r="W73" s="2"/>
      <c r="X73" s="14"/>
      <c r="Y73" s="2">
        <v>0.02</v>
      </c>
      <c r="Z73" s="2">
        <v>0.49</v>
      </c>
      <c r="AA73" s="2">
        <f t="shared" ref="AA73:AA84" si="72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3">AO73*AN73</f>
        <v>5.0000000000000001E-3</v>
      </c>
      <c r="AQ73" s="1">
        <f t="shared" ref="AQ73:AQ84" si="74">(AP73+AM73+AD73+AA73+U73+X73+AG73+AJ73)</f>
        <v>1.5037464348823186E-2</v>
      </c>
      <c r="AR73" s="9">
        <f t="shared" ref="AR73:AR84" si="75">$B$73/12</f>
        <v>11.223750000000001</v>
      </c>
      <c r="AS73" s="1">
        <f t="shared" ref="AS73:AS84" si="76">$B$75</f>
        <v>0.18</v>
      </c>
      <c r="AT73" s="1">
        <f t="shared" ref="AT73:AT84" si="77">$E$4/12</f>
        <v>217583.33333333334</v>
      </c>
      <c r="AU73" s="1">
        <f t="shared" ref="AU73:AU84" si="78">AT73*10000*AS73*0.67*AR73*AQ73</f>
        <v>44287944.975364029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-2.0855186611277698</v>
      </c>
      <c r="E74" s="10">
        <f t="shared" ref="E74:E85" si="79">D73</f>
        <v>2.39199519048256</v>
      </c>
      <c r="F74" s="7" t="s">
        <v>83</v>
      </c>
      <c r="G74" s="1">
        <v>2</v>
      </c>
      <c r="H74" s="9">
        <f t="shared" si="61"/>
        <v>-2.0855186611277698</v>
      </c>
      <c r="I74" s="9">
        <f t="shared" si="62"/>
        <v>271.06448133887221</v>
      </c>
      <c r="J74" s="9">
        <f t="shared" si="63"/>
        <v>1.3246441087738132E-2</v>
      </c>
      <c r="K74" s="9">
        <f t="shared" si="64"/>
        <v>11.223750000000001</v>
      </c>
      <c r="L74" s="9">
        <f t="shared" si="65"/>
        <v>0.1122375</v>
      </c>
      <c r="M74" s="1" t="s">
        <v>83</v>
      </c>
      <c r="O74" s="9">
        <f t="shared" ref="O74:O84" si="80">L74+O73-P73-N74</f>
        <v>0.22180975951489579</v>
      </c>
      <c r="P74" s="9">
        <f t="shared" si="66"/>
        <v>2.9381899120994297E-3</v>
      </c>
      <c r="Q74" s="12">
        <f t="shared" si="67"/>
        <v>5.2887418417789736E-4</v>
      </c>
      <c r="R74" s="9">
        <f t="shared" si="68"/>
        <v>2.0202749999999998E-2</v>
      </c>
      <c r="S74" s="13">
        <f t="shared" si="69"/>
        <v>2.6178326424763827E-2</v>
      </c>
      <c r="T74" s="2">
        <f t="shared" si="70"/>
        <v>0.01</v>
      </c>
      <c r="U74" s="14">
        <f t="shared" si="71"/>
        <v>2.6178326424763828E-4</v>
      </c>
      <c r="V74" s="13"/>
      <c r="W74" s="2"/>
      <c r="X74" s="14"/>
      <c r="Y74" s="2">
        <v>0.02</v>
      </c>
      <c r="Z74" s="2">
        <v>0.49</v>
      </c>
      <c r="AA74" s="2">
        <f t="shared" si="72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3"/>
        <v>5.0000000000000001E-3</v>
      </c>
      <c r="AQ74" s="1">
        <f t="shared" si="74"/>
        <v>1.5061783264247638E-2</v>
      </c>
      <c r="AR74" s="9">
        <f t="shared" si="75"/>
        <v>11.223750000000001</v>
      </c>
      <c r="AS74" s="1">
        <f t="shared" si="76"/>
        <v>0.18</v>
      </c>
      <c r="AT74" s="1">
        <f t="shared" si="77"/>
        <v>217583.33333333334</v>
      </c>
      <c r="AU74" s="1">
        <f t="shared" si="78"/>
        <v>44359568.406229414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-0.84075678137465004</v>
      </c>
      <c r="E75" s="10">
        <f t="shared" si="79"/>
        <v>-2.0855186611277698</v>
      </c>
      <c r="F75" s="7" t="s">
        <v>83</v>
      </c>
      <c r="G75" s="1">
        <v>3</v>
      </c>
      <c r="H75" s="9">
        <f t="shared" si="61"/>
        <v>-0.84075678137465004</v>
      </c>
      <c r="I75" s="9">
        <f t="shared" si="62"/>
        <v>272.30924321862534</v>
      </c>
      <c r="J75" s="9">
        <f t="shared" si="63"/>
        <v>1.5610232219949484E-2</v>
      </c>
      <c r="K75" s="9">
        <f t="shared" si="64"/>
        <v>11.223750000000001</v>
      </c>
      <c r="L75" s="9">
        <f t="shared" si="65"/>
        <v>0.1122375</v>
      </c>
      <c r="M75" s="1" t="s">
        <v>83</v>
      </c>
      <c r="O75" s="9">
        <f t="shared" si="80"/>
        <v>0.33110906960279635</v>
      </c>
      <c r="P75" s="9">
        <f t="shared" si="66"/>
        <v>5.1686894666310677E-3</v>
      </c>
      <c r="Q75" s="12">
        <f t="shared" si="67"/>
        <v>9.3036410399359221E-4</v>
      </c>
      <c r="R75" s="9">
        <f t="shared" si="68"/>
        <v>2.0202749999999998E-2</v>
      </c>
      <c r="S75" s="13">
        <f t="shared" si="69"/>
        <v>4.6051359542319349E-2</v>
      </c>
      <c r="T75" s="2">
        <f t="shared" si="70"/>
        <v>0.01</v>
      </c>
      <c r="U75" s="14">
        <f t="shared" si="71"/>
        <v>4.6051359542319351E-4</v>
      </c>
      <c r="V75" s="13"/>
      <c r="W75" s="2"/>
      <c r="X75" s="14"/>
      <c r="Y75" s="2">
        <v>0.02</v>
      </c>
      <c r="Z75" s="2">
        <v>0.49</v>
      </c>
      <c r="AA75" s="2">
        <f t="shared" si="72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3"/>
        <v>5.0000000000000001E-3</v>
      </c>
      <c r="AQ75" s="1">
        <f t="shared" si="74"/>
        <v>1.5260513595423195E-2</v>
      </c>
      <c r="AR75" s="9">
        <f t="shared" si="75"/>
        <v>11.223750000000001</v>
      </c>
      <c r="AS75" s="1">
        <f t="shared" si="76"/>
        <v>0.18</v>
      </c>
      <c r="AT75" s="1">
        <f t="shared" si="77"/>
        <v>217583.33333333334</v>
      </c>
      <c r="AU75" s="1">
        <f t="shared" si="78"/>
        <v>44944863.757086068</v>
      </c>
    </row>
    <row r="76" spans="1:48" x14ac:dyDescent="0.15">
      <c r="C76" s="7">
        <v>3</v>
      </c>
      <c r="D76" s="8">
        <v>3.5712206837001901</v>
      </c>
      <c r="E76" s="10">
        <f t="shared" si="79"/>
        <v>-0.84075678137465004</v>
      </c>
      <c r="F76" s="7" t="s">
        <v>83</v>
      </c>
      <c r="G76" s="1">
        <v>4</v>
      </c>
      <c r="H76" s="9">
        <f t="shared" si="61"/>
        <v>3.5712206837001901</v>
      </c>
      <c r="I76" s="9">
        <f t="shared" si="62"/>
        <v>276.72122068370015</v>
      </c>
      <c r="J76" s="9">
        <f t="shared" si="63"/>
        <v>2.7605571916488159E-2</v>
      </c>
      <c r="K76" s="9">
        <f t="shared" si="64"/>
        <v>11.223750000000001</v>
      </c>
      <c r="L76" s="9">
        <f t="shared" si="65"/>
        <v>0.1122375</v>
      </c>
      <c r="M76" s="1" t="s">
        <v>83</v>
      </c>
      <c r="O76" s="9">
        <f t="shared" si="80"/>
        <v>0.43817788013616527</v>
      </c>
      <c r="P76" s="9">
        <f t="shared" si="66"/>
        <v>1.2096150982313238E-2</v>
      </c>
      <c r="Q76" s="12">
        <f t="shared" si="67"/>
        <v>2.1773071768163826E-3</v>
      </c>
      <c r="R76" s="9">
        <f t="shared" si="68"/>
        <v>2.0202749999999998E-2</v>
      </c>
      <c r="S76" s="13">
        <f t="shared" si="69"/>
        <v>0.1077728119595789</v>
      </c>
      <c r="T76" s="2">
        <f t="shared" si="70"/>
        <v>0.01</v>
      </c>
      <c r="U76" s="14">
        <f t="shared" si="71"/>
        <v>1.077728119595789E-3</v>
      </c>
      <c r="V76" s="13"/>
      <c r="W76" s="2"/>
      <c r="X76" s="14"/>
      <c r="Y76" s="2">
        <v>0.02</v>
      </c>
      <c r="Z76" s="2">
        <v>0.49</v>
      </c>
      <c r="AA76" s="2">
        <f t="shared" si="72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3"/>
        <v>5.0000000000000001E-3</v>
      </c>
      <c r="AQ76" s="1">
        <f t="shared" si="74"/>
        <v>1.5877728119595789E-2</v>
      </c>
      <c r="AR76" s="9">
        <f t="shared" si="75"/>
        <v>11.223750000000001</v>
      </c>
      <c r="AS76" s="1">
        <f t="shared" si="76"/>
        <v>0.18</v>
      </c>
      <c r="AT76" s="1">
        <f t="shared" si="77"/>
        <v>217583.33333333334</v>
      </c>
      <c r="AU76" s="1">
        <f t="shared" si="78"/>
        <v>46762667.759839401</v>
      </c>
    </row>
    <row r="77" spans="1:48" x14ac:dyDescent="0.15">
      <c r="C77" s="7">
        <v>4</v>
      </c>
      <c r="D77" s="8">
        <v>10.7439800019784</v>
      </c>
      <c r="E77" s="10">
        <f t="shared" si="79"/>
        <v>3.5712206837001901</v>
      </c>
      <c r="F77" s="7" t="s">
        <v>83</v>
      </c>
      <c r="G77" s="1">
        <v>5</v>
      </c>
      <c r="H77" s="9">
        <f t="shared" si="61"/>
        <v>10.7439800019784</v>
      </c>
      <c r="I77" s="9">
        <f t="shared" si="62"/>
        <v>283.89398000197838</v>
      </c>
      <c r="J77" s="9">
        <f t="shared" si="63"/>
        <v>6.715617900992657E-2</v>
      </c>
      <c r="K77" s="9">
        <f t="shared" si="64"/>
        <v>11.223750000000001</v>
      </c>
      <c r="L77" s="9">
        <f t="shared" si="65"/>
        <v>0.1122375</v>
      </c>
      <c r="M77" s="1" t="s">
        <v>85</v>
      </c>
      <c r="N77" s="9">
        <f>(O76-P76)*$C$21/100</f>
        <v>0.4047776426961594</v>
      </c>
      <c r="O77" s="9">
        <f t="shared" si="80"/>
        <v>0.13354158645769271</v>
      </c>
      <c r="P77" s="9">
        <f t="shared" si="66"/>
        <v>8.9681426854223978E-3</v>
      </c>
      <c r="Q77" s="12">
        <f t="shared" si="67"/>
        <v>1.6142656833760315E-3</v>
      </c>
      <c r="R77" s="9">
        <f t="shared" si="68"/>
        <v>2.0202749999999998E-2</v>
      </c>
      <c r="S77" s="13">
        <f t="shared" si="69"/>
        <v>7.9903264821671885E-2</v>
      </c>
      <c r="T77" s="2">
        <f t="shared" si="70"/>
        <v>0.01</v>
      </c>
      <c r="U77" s="14">
        <f t="shared" si="71"/>
        <v>7.9903264821671888E-4</v>
      </c>
      <c r="V77" s="13"/>
      <c r="W77" s="2"/>
      <c r="X77" s="14"/>
      <c r="Y77" s="2">
        <v>0.02</v>
      </c>
      <c r="Z77" s="2">
        <v>0.49</v>
      </c>
      <c r="AA77" s="2">
        <f t="shared" si="72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3"/>
        <v>5.0000000000000001E-3</v>
      </c>
      <c r="AQ77" s="1">
        <f t="shared" si="74"/>
        <v>1.5599032648216719E-2</v>
      </c>
      <c r="AR77" s="9">
        <f t="shared" si="75"/>
        <v>11.223750000000001</v>
      </c>
      <c r="AS77" s="1">
        <f t="shared" si="76"/>
        <v>0.18</v>
      </c>
      <c r="AT77" s="1">
        <f t="shared" si="77"/>
        <v>217583.33333333334</v>
      </c>
      <c r="AU77" s="1">
        <f t="shared" si="78"/>
        <v>45941861.178689614</v>
      </c>
    </row>
    <row r="78" spans="1:48" x14ac:dyDescent="0.15">
      <c r="C78" s="7">
        <v>5</v>
      </c>
      <c r="D78" s="8">
        <v>16.398152344248601</v>
      </c>
      <c r="E78" s="10">
        <f t="shared" si="79"/>
        <v>10.7439800019784</v>
      </c>
      <c r="F78" s="7" t="s">
        <v>85</v>
      </c>
      <c r="G78" s="1">
        <v>6</v>
      </c>
      <c r="H78" s="9">
        <f t="shared" si="61"/>
        <v>16.398152344248601</v>
      </c>
      <c r="I78" s="9">
        <f t="shared" si="62"/>
        <v>289.54815234424859</v>
      </c>
      <c r="J78" s="9">
        <f t="shared" si="63"/>
        <v>0.13120531476539138</v>
      </c>
      <c r="K78" s="9">
        <f t="shared" si="64"/>
        <v>11.223750000000001</v>
      </c>
      <c r="L78" s="9">
        <f t="shared" si="65"/>
        <v>0.1122375</v>
      </c>
      <c r="M78" s="1" t="s">
        <v>83</v>
      </c>
      <c r="O78" s="9">
        <f t="shared" si="80"/>
        <v>0.2368109437722703</v>
      </c>
      <c r="P78" s="9">
        <f t="shared" si="66"/>
        <v>3.1070854417530124E-2</v>
      </c>
      <c r="Q78" s="12">
        <f t="shared" si="67"/>
        <v>5.5927537951554222E-3</v>
      </c>
      <c r="R78" s="9">
        <f t="shared" si="68"/>
        <v>2.0202749999999998E-2</v>
      </c>
      <c r="S78" s="13">
        <f t="shared" si="69"/>
        <v>0.27683131232903552</v>
      </c>
      <c r="T78" s="2">
        <f t="shared" si="70"/>
        <v>0.01</v>
      </c>
      <c r="U78" s="14">
        <f t="shared" si="71"/>
        <v>2.768313123290355E-3</v>
      </c>
      <c r="V78" s="13"/>
      <c r="W78" s="2"/>
      <c r="X78" s="14"/>
      <c r="Y78" s="2">
        <v>0.02</v>
      </c>
      <c r="Z78" s="2">
        <v>0.49</v>
      </c>
      <c r="AA78" s="2">
        <f t="shared" si="72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3"/>
        <v>5.0000000000000001E-3</v>
      </c>
      <c r="AQ78" s="1">
        <f t="shared" si="74"/>
        <v>1.7568313123290356E-2</v>
      </c>
      <c r="AR78" s="9">
        <f t="shared" si="75"/>
        <v>11.223750000000001</v>
      </c>
      <c r="AS78" s="1">
        <f t="shared" si="76"/>
        <v>0.18</v>
      </c>
      <c r="AT78" s="1">
        <f t="shared" si="77"/>
        <v>217583.33333333334</v>
      </c>
      <c r="AU78" s="1">
        <f t="shared" si="78"/>
        <v>51741734.302109212</v>
      </c>
    </row>
    <row r="79" spans="1:48" x14ac:dyDescent="0.15">
      <c r="C79" s="7">
        <v>6</v>
      </c>
      <c r="D79" s="8">
        <v>20.868938214184301</v>
      </c>
      <c r="E79" s="10">
        <f t="shared" si="79"/>
        <v>16.398152344248601</v>
      </c>
      <c r="F79" s="7" t="s">
        <v>83</v>
      </c>
      <c r="G79" s="1">
        <v>7</v>
      </c>
      <c r="H79" s="9">
        <f t="shared" si="61"/>
        <v>20.868938214184301</v>
      </c>
      <c r="I79" s="9">
        <f t="shared" si="62"/>
        <v>294.01893821418429</v>
      </c>
      <c r="J79" s="9">
        <f t="shared" si="63"/>
        <v>0.21878642870910323</v>
      </c>
      <c r="K79" s="9">
        <f t="shared" si="64"/>
        <v>11.223750000000001</v>
      </c>
      <c r="L79" s="9">
        <f t="shared" si="65"/>
        <v>0.1122375</v>
      </c>
      <c r="M79" s="1" t="s">
        <v>83</v>
      </c>
      <c r="O79" s="9">
        <f t="shared" si="80"/>
        <v>0.31797758935474019</v>
      </c>
      <c r="P79" s="9">
        <f t="shared" si="66"/>
        <v>6.9569181184453363E-2</v>
      </c>
      <c r="Q79" s="12">
        <f t="shared" si="67"/>
        <v>1.2522452613201606E-2</v>
      </c>
      <c r="R79" s="9">
        <f t="shared" si="68"/>
        <v>2.0202749999999998E-2</v>
      </c>
      <c r="S79" s="13">
        <f t="shared" si="69"/>
        <v>0.61983901266914687</v>
      </c>
      <c r="T79" s="2">
        <f t="shared" si="70"/>
        <v>0.01</v>
      </c>
      <c r="U79" s="14">
        <f t="shared" si="71"/>
        <v>6.1983901266914688E-3</v>
      </c>
      <c r="V79" s="13"/>
      <c r="W79" s="2"/>
      <c r="X79" s="14"/>
      <c r="Y79" s="2">
        <v>0.04</v>
      </c>
      <c r="Z79" s="2">
        <v>0.49</v>
      </c>
      <c r="AA79" s="2">
        <f t="shared" si="72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3"/>
        <v>7.4999999999999997E-3</v>
      </c>
      <c r="AQ79" s="1">
        <f t="shared" si="74"/>
        <v>3.3298390126691467E-2</v>
      </c>
      <c r="AR79" s="9">
        <f t="shared" si="75"/>
        <v>11.223750000000001</v>
      </c>
      <c r="AS79" s="1">
        <f t="shared" si="76"/>
        <v>0.18</v>
      </c>
      <c r="AT79" s="1">
        <f t="shared" si="77"/>
        <v>217583.33333333334</v>
      </c>
      <c r="AU79" s="1">
        <f t="shared" si="78"/>
        <v>98069543.873234585</v>
      </c>
    </row>
    <row r="80" spans="1:48" x14ac:dyDescent="0.15">
      <c r="C80" s="7">
        <v>7</v>
      </c>
      <c r="D80" s="8">
        <v>22.556119515215102</v>
      </c>
      <c r="E80" s="10">
        <f t="shared" si="79"/>
        <v>20.868938214184301</v>
      </c>
      <c r="F80" s="7" t="s">
        <v>83</v>
      </c>
      <c r="G80" s="1">
        <v>8</v>
      </c>
      <c r="H80" s="9">
        <f t="shared" si="61"/>
        <v>22.556119515215102</v>
      </c>
      <c r="I80" s="9">
        <f t="shared" si="62"/>
        <v>295.70611951521505</v>
      </c>
      <c r="J80" s="9">
        <f t="shared" si="63"/>
        <v>0.26428917653041595</v>
      </c>
      <c r="K80" s="9">
        <f t="shared" si="64"/>
        <v>11.223750000000001</v>
      </c>
      <c r="L80" s="9">
        <f t="shared" si="65"/>
        <v>0.1122375</v>
      </c>
      <c r="M80" s="1" t="s">
        <v>83</v>
      </c>
      <c r="O80" s="9">
        <f t="shared" si="80"/>
        <v>0.3606459081702868</v>
      </c>
      <c r="P80" s="9">
        <f t="shared" si="66"/>
        <v>9.5314810089389107E-2</v>
      </c>
      <c r="Q80" s="12">
        <f t="shared" si="67"/>
        <v>1.7156665816090037E-2</v>
      </c>
      <c r="R80" s="9">
        <f t="shared" si="68"/>
        <v>2.0202749999999998E-2</v>
      </c>
      <c r="S80" s="13">
        <f t="shared" si="69"/>
        <v>0.84922427966935388</v>
      </c>
      <c r="T80" s="2">
        <f t="shared" si="70"/>
        <v>0.01</v>
      </c>
      <c r="U80" s="14">
        <f t="shared" si="71"/>
        <v>8.4922427966935398E-3</v>
      </c>
      <c r="V80" s="13"/>
      <c r="W80" s="2"/>
      <c r="X80" s="14"/>
      <c r="Y80" s="2">
        <v>0.04</v>
      </c>
      <c r="Z80" s="2">
        <v>0.49</v>
      </c>
      <c r="AA80" s="2">
        <f t="shared" si="72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3"/>
        <v>7.4999999999999997E-3</v>
      </c>
      <c r="AQ80" s="1">
        <f t="shared" si="74"/>
        <v>3.5592242796693541E-2</v>
      </c>
      <c r="AR80" s="9">
        <f t="shared" si="75"/>
        <v>11.223750000000001</v>
      </c>
      <c r="AS80" s="1">
        <f t="shared" si="76"/>
        <v>0.18</v>
      </c>
      <c r="AT80" s="1">
        <f t="shared" si="77"/>
        <v>217583.33333333334</v>
      </c>
      <c r="AU80" s="1">
        <f t="shared" si="78"/>
        <v>104825338.49884872</v>
      </c>
    </row>
    <row r="81" spans="1:48" x14ac:dyDescent="0.15">
      <c r="C81" s="7">
        <v>8</v>
      </c>
      <c r="D81" s="8">
        <v>21.904823314340302</v>
      </c>
      <c r="E81" s="10">
        <f t="shared" si="79"/>
        <v>22.556119515215102</v>
      </c>
      <c r="F81" s="7" t="s">
        <v>83</v>
      </c>
      <c r="G81" s="1">
        <v>9</v>
      </c>
      <c r="H81" s="9">
        <f t="shared" si="61"/>
        <v>21.904823314340302</v>
      </c>
      <c r="I81" s="9">
        <f t="shared" si="62"/>
        <v>295.0548233143403</v>
      </c>
      <c r="J81" s="9">
        <f t="shared" si="63"/>
        <v>0.24576139626820789</v>
      </c>
      <c r="K81" s="9">
        <f t="shared" si="64"/>
        <v>11.223750000000001</v>
      </c>
      <c r="L81" s="9">
        <f t="shared" si="65"/>
        <v>0.1122375</v>
      </c>
      <c r="M81" s="1" t="s">
        <v>83</v>
      </c>
      <c r="O81" s="9">
        <f t="shared" si="80"/>
        <v>0.37756859808089771</v>
      </c>
      <c r="P81" s="9">
        <f t="shared" si="66"/>
        <v>9.2791785851391223E-2</v>
      </c>
      <c r="Q81" s="12">
        <f t="shared" si="67"/>
        <v>1.6702521453250421E-2</v>
      </c>
      <c r="R81" s="9">
        <f t="shared" si="68"/>
        <v>2.0202749999999998E-2</v>
      </c>
      <c r="S81" s="13">
        <f t="shared" si="69"/>
        <v>0.82674494577472979</v>
      </c>
      <c r="T81" s="2">
        <f t="shared" si="70"/>
        <v>0.01</v>
      </c>
      <c r="U81" s="14">
        <f t="shared" si="71"/>
        <v>8.267449457747298E-3</v>
      </c>
      <c r="V81" s="13"/>
      <c r="W81" s="2"/>
      <c r="X81" s="14"/>
      <c r="Y81" s="2">
        <v>0.04</v>
      </c>
      <c r="Z81" s="2">
        <v>0.49</v>
      </c>
      <c r="AA81" s="2">
        <f t="shared" si="72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3"/>
        <v>7.4999999999999997E-3</v>
      </c>
      <c r="AQ81" s="1">
        <f t="shared" si="74"/>
        <v>3.5367449457747294E-2</v>
      </c>
      <c r="AR81" s="9">
        <f t="shared" si="75"/>
        <v>11.223750000000001</v>
      </c>
      <c r="AS81" s="1">
        <f t="shared" si="76"/>
        <v>0.18</v>
      </c>
      <c r="AT81" s="1">
        <f t="shared" si="77"/>
        <v>217583.33333333334</v>
      </c>
      <c r="AU81" s="1">
        <f t="shared" si="78"/>
        <v>104163283.06216475</v>
      </c>
    </row>
    <row r="82" spans="1:48" x14ac:dyDescent="0.15">
      <c r="C82" s="7">
        <v>9</v>
      </c>
      <c r="D82" s="8">
        <v>18.5909659389288</v>
      </c>
      <c r="E82" s="10">
        <f t="shared" si="79"/>
        <v>21.904823314340302</v>
      </c>
      <c r="F82" s="7" t="s">
        <v>83</v>
      </c>
      <c r="G82" s="1">
        <v>10</v>
      </c>
      <c r="H82" s="9">
        <f t="shared" si="61"/>
        <v>18.5909659389288</v>
      </c>
      <c r="I82" s="9">
        <f t="shared" si="62"/>
        <v>291.74096593892875</v>
      </c>
      <c r="J82" s="9">
        <f t="shared" si="63"/>
        <v>0.1689356881648047</v>
      </c>
      <c r="K82" s="9">
        <f t="shared" si="64"/>
        <v>11.223750000000001</v>
      </c>
      <c r="L82" s="9">
        <f t="shared" si="65"/>
        <v>0.1122375</v>
      </c>
      <c r="M82" s="1" t="s">
        <v>83</v>
      </c>
      <c r="O82" s="9">
        <f t="shared" si="80"/>
        <v>0.39701431222950645</v>
      </c>
      <c r="P82" s="9">
        <f t="shared" si="66"/>
        <v>6.7069886047768312E-2</v>
      </c>
      <c r="Q82" s="12">
        <f t="shared" si="67"/>
        <v>1.2072579488598295E-2</v>
      </c>
      <c r="R82" s="9">
        <f t="shared" si="68"/>
        <v>2.0202749999999998E-2</v>
      </c>
      <c r="S82" s="13">
        <f t="shared" si="69"/>
        <v>0.59757109742972103</v>
      </c>
      <c r="T82" s="2">
        <f t="shared" si="70"/>
        <v>0.01</v>
      </c>
      <c r="U82" s="14">
        <f t="shared" si="71"/>
        <v>5.9757109742972101E-3</v>
      </c>
      <c r="V82" s="13"/>
      <c r="W82" s="2"/>
      <c r="X82" s="14"/>
      <c r="Y82" s="2">
        <v>0.04</v>
      </c>
      <c r="Z82" s="2">
        <v>0.49</v>
      </c>
      <c r="AA82" s="2">
        <f t="shared" si="72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3"/>
        <v>7.4999999999999997E-3</v>
      </c>
      <c r="AQ82" s="1">
        <f t="shared" si="74"/>
        <v>3.3075710974297207E-2</v>
      </c>
      <c r="AR82" s="9">
        <f t="shared" si="75"/>
        <v>11.223750000000001</v>
      </c>
      <c r="AS82" s="1">
        <f t="shared" si="76"/>
        <v>0.18</v>
      </c>
      <c r="AT82" s="1">
        <f t="shared" si="77"/>
        <v>217583.33333333334</v>
      </c>
      <c r="AU82" s="1">
        <f t="shared" si="78"/>
        <v>97413715.083245173</v>
      </c>
    </row>
    <row r="83" spans="1:48" x14ac:dyDescent="0.15">
      <c r="C83" s="7">
        <v>10</v>
      </c>
      <c r="D83" s="8">
        <v>13.3966263458349</v>
      </c>
      <c r="E83" s="10">
        <f t="shared" si="79"/>
        <v>18.5909659389288</v>
      </c>
      <c r="F83" s="7" t="s">
        <v>83</v>
      </c>
      <c r="G83" s="1">
        <v>11</v>
      </c>
      <c r="H83" s="9">
        <f t="shared" si="61"/>
        <v>13.3966263458349</v>
      </c>
      <c r="I83" s="9">
        <f t="shared" si="62"/>
        <v>286.54662634583485</v>
      </c>
      <c r="J83" s="9">
        <f t="shared" si="63"/>
        <v>9.2251714406053523E-2</v>
      </c>
      <c r="K83" s="9">
        <f t="shared" si="64"/>
        <v>11.223750000000001</v>
      </c>
      <c r="L83" s="9">
        <f t="shared" si="65"/>
        <v>0.1122375</v>
      </c>
      <c r="M83" s="1" t="s">
        <v>85</v>
      </c>
      <c r="N83" s="9">
        <f>(O82-P82)*$C$21/100</f>
        <v>0.31344720487265121</v>
      </c>
      <c r="O83" s="9">
        <f t="shared" si="80"/>
        <v>0.12873472130908692</v>
      </c>
      <c r="P83" s="9">
        <f t="shared" si="66"/>
        <v>1.1875998744348779E-2</v>
      </c>
      <c r="Q83" s="12">
        <f t="shared" si="67"/>
        <v>2.1376797739827802E-3</v>
      </c>
      <c r="R83" s="9">
        <f t="shared" si="68"/>
        <v>2.0202749999999998E-2</v>
      </c>
      <c r="S83" s="13">
        <f t="shared" si="69"/>
        <v>0.10581132637798223</v>
      </c>
      <c r="T83" s="2">
        <f t="shared" si="70"/>
        <v>0.01</v>
      </c>
      <c r="U83" s="14">
        <f t="shared" si="71"/>
        <v>1.0581132637798223E-3</v>
      </c>
      <c r="V83" s="13"/>
      <c r="W83" s="2"/>
      <c r="X83" s="14"/>
      <c r="Y83" s="2">
        <v>0.02</v>
      </c>
      <c r="Z83" s="2">
        <v>0.49</v>
      </c>
      <c r="AA83" s="2">
        <f t="shared" si="72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3"/>
        <v>5.0000000000000001E-3</v>
      </c>
      <c r="AQ83" s="1">
        <f t="shared" si="74"/>
        <v>1.5858113263779824E-2</v>
      </c>
      <c r="AR83" s="9">
        <f t="shared" si="75"/>
        <v>11.223750000000001</v>
      </c>
      <c r="AS83" s="1">
        <f t="shared" si="76"/>
        <v>0.18</v>
      </c>
      <c r="AT83" s="1">
        <f t="shared" si="77"/>
        <v>217583.33333333334</v>
      </c>
      <c r="AU83" s="1">
        <f t="shared" si="78"/>
        <v>46704898.601760231</v>
      </c>
    </row>
    <row r="84" spans="1:48" x14ac:dyDescent="0.15">
      <c r="C84" s="7">
        <v>11</v>
      </c>
      <c r="D84" s="8">
        <v>4.2566962031705904</v>
      </c>
      <c r="E84" s="10">
        <f t="shared" si="79"/>
        <v>13.3966263458349</v>
      </c>
      <c r="F84" s="7" t="s">
        <v>85</v>
      </c>
      <c r="G84" s="1">
        <v>12</v>
      </c>
      <c r="H84" s="9">
        <f t="shared" si="61"/>
        <v>4.2566962031705904</v>
      </c>
      <c r="I84" s="9">
        <f t="shared" si="62"/>
        <v>277.40669620317055</v>
      </c>
      <c r="J84" s="9">
        <f t="shared" si="63"/>
        <v>3.0113192764454729E-2</v>
      </c>
      <c r="K84" s="9">
        <f t="shared" si="64"/>
        <v>11.223750000000001</v>
      </c>
      <c r="L84" s="9">
        <f t="shared" si="65"/>
        <v>0.1122375</v>
      </c>
      <c r="M84" s="1" t="s">
        <v>83</v>
      </c>
      <c r="O84" s="9">
        <f t="shared" si="80"/>
        <v>0.22909622256473813</v>
      </c>
      <c r="P84" s="9">
        <f t="shared" si="66"/>
        <v>6.8988187117003828E-3</v>
      </c>
      <c r="Q84" s="12">
        <f t="shared" si="67"/>
        <v>1.2417873681060689E-3</v>
      </c>
      <c r="R84" s="9">
        <f t="shared" si="68"/>
        <v>2.0202749999999998E-2</v>
      </c>
      <c r="S84" s="13">
        <f t="shared" si="69"/>
        <v>6.146625425281553E-2</v>
      </c>
      <c r="T84" s="2">
        <f t="shared" si="70"/>
        <v>0.01</v>
      </c>
      <c r="U84" s="14">
        <f t="shared" si="71"/>
        <v>6.146625425281553E-4</v>
      </c>
      <c r="V84" s="13"/>
      <c r="W84" s="2"/>
      <c r="X84" s="14"/>
      <c r="Y84" s="2">
        <v>0.02</v>
      </c>
      <c r="Z84" s="2">
        <v>0.49</v>
      </c>
      <c r="AA84" s="2">
        <f t="shared" si="72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3"/>
        <v>5.0000000000000001E-3</v>
      </c>
      <c r="AQ84" s="1">
        <f t="shared" si="74"/>
        <v>1.5414662542528155E-2</v>
      </c>
      <c r="AR84" s="9">
        <f t="shared" si="75"/>
        <v>11.223750000000001</v>
      </c>
      <c r="AS84" s="1">
        <f t="shared" si="76"/>
        <v>0.18</v>
      </c>
      <c r="AT84" s="1">
        <f t="shared" si="77"/>
        <v>217583.33333333334</v>
      </c>
      <c r="AU84" s="1">
        <f t="shared" si="78"/>
        <v>45398859.186703101</v>
      </c>
      <c r="AV84" s="1">
        <f>SUM(AU73:AU84)</f>
        <v>774614278.68527436</v>
      </c>
    </row>
    <row r="85" spans="1:48" x14ac:dyDescent="0.15">
      <c r="C85" s="7">
        <v>12</v>
      </c>
      <c r="D85" s="8">
        <v>3.4259284646947199</v>
      </c>
      <c r="E85" s="10">
        <f t="shared" si="79"/>
        <v>4.2566962031705904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8">
        <v>2.39199519048256</v>
      </c>
      <c r="E89" s="7"/>
      <c r="F89" s="7"/>
      <c r="G89" s="1">
        <v>1</v>
      </c>
      <c r="H89" s="9">
        <f t="shared" ref="H89:H100" si="81">E90</f>
        <v>2.39199519048256</v>
      </c>
      <c r="I89" s="9">
        <f t="shared" ref="I89:I100" si="82">H89+273.15</f>
        <v>275.54199519048251</v>
      </c>
      <c r="J89" s="9">
        <f t="shared" ref="J89:J100" si="83">EXP(($C$15*(I89-$C$13))/($C$16*I89*$C$13))</f>
        <v>2.3746434882318479E-2</v>
      </c>
      <c r="K89" s="9">
        <f t="shared" ref="K89:K100" si="84">$B$89/12</f>
        <v>7.7288749999999995</v>
      </c>
      <c r="L89" s="9">
        <f t="shared" ref="L89:L100" si="85">K89*$B$90/100</f>
        <v>2.39595125</v>
      </c>
      <c r="M89" s="1" t="s">
        <v>83</v>
      </c>
      <c r="O89" s="9">
        <f>L89</f>
        <v>2.39595125</v>
      </c>
      <c r="P89" s="9">
        <f t="shared" ref="P89:P100" si="86">O89*J89</f>
        <v>5.6895300339334563E-2</v>
      </c>
      <c r="Q89" s="12">
        <f t="shared" ref="Q89:Q100" si="87">P89*$B$91</f>
        <v>2.7309744162880588E-2</v>
      </c>
      <c r="R89" s="9">
        <f t="shared" ref="R89:R100" si="88">L89*$B$91</f>
        <v>1.1500565999999999</v>
      </c>
      <c r="S89" s="13">
        <f t="shared" ref="S89:S100" si="89">Q89/R89</f>
        <v>2.3746434882318479E-2</v>
      </c>
      <c r="T89" s="2">
        <f t="shared" ref="T89:T100" si="90">$B$90/100</f>
        <v>0.31</v>
      </c>
      <c r="U89" s="14">
        <f t="shared" ref="U89:U100" si="91">S89*T89</f>
        <v>7.3613948135187283E-3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2">U89*0.67*AL89+(V89*W89+X89*Y89+Z89*AA89+AB89*AC89+AD89*AE89+AF89*AG89+AH89*AI89)/1000</f>
        <v>7.7059724572027644E-2</v>
      </c>
      <c r="AK89" s="9">
        <f t="shared" ref="AK89:AK100" si="93">$B$89/12</f>
        <v>7.7288749999999995</v>
      </c>
      <c r="AL89" s="1">
        <f t="shared" ref="AL89:AL100" si="94">$B$91</f>
        <v>0.48</v>
      </c>
      <c r="AM89" s="17">
        <f t="shared" ref="AM89:AM100" si="95">$E$6/12</f>
        <v>5648025</v>
      </c>
      <c r="AN89" s="1">
        <f t="shared" ref="AN89:AN100" si="96">AM89*10000*AK89*AJ89</f>
        <v>33638788496.136761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8">
        <v>-2.0855186611277698</v>
      </c>
      <c r="E90" s="10">
        <f t="shared" ref="E90:E101" si="97">D89</f>
        <v>2.39199519048256</v>
      </c>
      <c r="F90" s="7" t="s">
        <v>83</v>
      </c>
      <c r="G90" s="1">
        <v>2</v>
      </c>
      <c r="H90" s="9">
        <f t="shared" si="81"/>
        <v>-2.0855186611277698</v>
      </c>
      <c r="I90" s="9">
        <f t="shared" si="82"/>
        <v>271.06448133887221</v>
      </c>
      <c r="J90" s="9">
        <f t="shared" si="83"/>
        <v>1.3246441087738132E-2</v>
      </c>
      <c r="K90" s="9">
        <f t="shared" si="84"/>
        <v>7.7288749999999995</v>
      </c>
      <c r="L90" s="9">
        <f t="shared" si="85"/>
        <v>2.39595125</v>
      </c>
      <c r="M90" s="1" t="s">
        <v>83</v>
      </c>
      <c r="O90" s="9">
        <f t="shared" ref="O90:O100" si="98">L90+O89-P89-N90</f>
        <v>4.7350071996606653</v>
      </c>
      <c r="P90" s="9">
        <f t="shared" si="86"/>
        <v>6.2721993920320906E-2</v>
      </c>
      <c r="Q90" s="12">
        <f t="shared" si="87"/>
        <v>3.0106557081754033E-2</v>
      </c>
      <c r="R90" s="9">
        <f t="shared" si="88"/>
        <v>1.1500565999999999</v>
      </c>
      <c r="S90" s="13">
        <f t="shared" si="89"/>
        <v>2.6178326424763823E-2</v>
      </c>
      <c r="T90" s="2">
        <f t="shared" si="90"/>
        <v>0.31</v>
      </c>
      <c r="U90" s="14">
        <f t="shared" si="91"/>
        <v>8.1152811916767858E-3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2"/>
        <v>7.7302174431243265E-2</v>
      </c>
      <c r="AK90" s="9">
        <f t="shared" si="93"/>
        <v>7.7288749999999995</v>
      </c>
      <c r="AL90" s="1">
        <f t="shared" si="94"/>
        <v>0.48</v>
      </c>
      <c r="AM90" s="17">
        <f t="shared" si="95"/>
        <v>5648025</v>
      </c>
      <c r="AN90" s="1">
        <f t="shared" si="96"/>
        <v>33744624840.35376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8">
        <v>-0.84075678137465004</v>
      </c>
      <c r="E91" s="10">
        <f t="shared" si="97"/>
        <v>-2.0855186611277698</v>
      </c>
      <c r="F91" s="7" t="s">
        <v>83</v>
      </c>
      <c r="G91" s="1">
        <v>3</v>
      </c>
      <c r="H91" s="9">
        <f t="shared" si="81"/>
        <v>-0.84075678137465004</v>
      </c>
      <c r="I91" s="9">
        <f t="shared" si="82"/>
        <v>272.30924321862534</v>
      </c>
      <c r="J91" s="9">
        <f t="shared" si="83"/>
        <v>1.5610232219949484E-2</v>
      </c>
      <c r="K91" s="9">
        <f t="shared" si="84"/>
        <v>7.7288749999999995</v>
      </c>
      <c r="L91" s="9">
        <f t="shared" si="85"/>
        <v>2.39595125</v>
      </c>
      <c r="M91" s="1" t="s">
        <v>83</v>
      </c>
      <c r="O91" s="9">
        <f t="shared" si="98"/>
        <v>7.0682364557403448</v>
      </c>
      <c r="P91" s="9">
        <f t="shared" si="86"/>
        <v>0.11033681245961947</v>
      </c>
      <c r="Q91" s="12">
        <f t="shared" si="87"/>
        <v>5.2961669980617347E-2</v>
      </c>
      <c r="R91" s="9">
        <f t="shared" si="88"/>
        <v>1.1500565999999999</v>
      </c>
      <c r="S91" s="13">
        <f t="shared" si="89"/>
        <v>4.6051359542319356E-2</v>
      </c>
      <c r="T91" s="2">
        <f t="shared" si="90"/>
        <v>0.31</v>
      </c>
      <c r="U91" s="14">
        <f t="shared" si="91"/>
        <v>1.4275921458119E-2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2"/>
        <v>7.9283436340931088E-2</v>
      </c>
      <c r="AK91" s="9">
        <f t="shared" si="93"/>
        <v>7.7288749999999995</v>
      </c>
      <c r="AL91" s="1">
        <f t="shared" si="94"/>
        <v>0.48</v>
      </c>
      <c r="AM91" s="17">
        <f t="shared" si="95"/>
        <v>5648025</v>
      </c>
      <c r="AN91" s="1">
        <f t="shared" si="96"/>
        <v>34609502708.858803</v>
      </c>
    </row>
    <row r="92" spans="1:48" x14ac:dyDescent="0.15">
      <c r="C92" s="7">
        <v>3</v>
      </c>
      <c r="D92" s="8">
        <v>3.5712206837001901</v>
      </c>
      <c r="E92" s="10">
        <f t="shared" si="97"/>
        <v>-0.84075678137465004</v>
      </c>
      <c r="F92" s="7" t="s">
        <v>83</v>
      </c>
      <c r="G92" s="1">
        <v>4</v>
      </c>
      <c r="H92" s="9">
        <f t="shared" si="81"/>
        <v>3.5712206837001901</v>
      </c>
      <c r="I92" s="9">
        <f t="shared" si="82"/>
        <v>276.72122068370015</v>
      </c>
      <c r="J92" s="9">
        <f t="shared" si="83"/>
        <v>2.7605571916488159E-2</v>
      </c>
      <c r="K92" s="9">
        <f t="shared" si="84"/>
        <v>7.7288749999999995</v>
      </c>
      <c r="L92" s="9">
        <f t="shared" si="85"/>
        <v>2.39595125</v>
      </c>
      <c r="M92" s="1" t="s">
        <v>83</v>
      </c>
      <c r="O92" s="9">
        <f t="shared" si="98"/>
        <v>9.3538508932807254</v>
      </c>
      <c r="P92" s="9">
        <f t="shared" si="86"/>
        <v>0.25821840353056807</v>
      </c>
      <c r="Q92" s="12">
        <f t="shared" si="87"/>
        <v>0.12394483369467267</v>
      </c>
      <c r="R92" s="9">
        <f t="shared" si="88"/>
        <v>1.1500565999999999</v>
      </c>
      <c r="S92" s="13">
        <f t="shared" si="89"/>
        <v>0.10777281195957893</v>
      </c>
      <c r="T92" s="2">
        <f t="shared" si="90"/>
        <v>0.31</v>
      </c>
      <c r="U92" s="14">
        <f t="shared" si="91"/>
        <v>3.3409571707469464E-2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2"/>
        <v>8.5436818261122191E-2</v>
      </c>
      <c r="AK92" s="9">
        <f t="shared" si="93"/>
        <v>7.7288749999999995</v>
      </c>
      <c r="AL92" s="1">
        <f t="shared" si="94"/>
        <v>0.48</v>
      </c>
      <c r="AM92" s="17">
        <f t="shared" si="95"/>
        <v>5648025</v>
      </c>
      <c r="AN92" s="1">
        <f t="shared" si="96"/>
        <v>37295631086.540512</v>
      </c>
    </row>
    <row r="93" spans="1:48" x14ac:dyDescent="0.15">
      <c r="C93" s="7">
        <v>4</v>
      </c>
      <c r="D93" s="8">
        <v>10.7439800019784</v>
      </c>
      <c r="E93" s="10">
        <f t="shared" si="97"/>
        <v>3.5712206837001901</v>
      </c>
      <c r="F93" s="7" t="s">
        <v>83</v>
      </c>
      <c r="G93" s="1">
        <v>5</v>
      </c>
      <c r="H93" s="9">
        <f t="shared" si="81"/>
        <v>10.7439800019784</v>
      </c>
      <c r="I93" s="9">
        <f t="shared" si="82"/>
        <v>283.89398000197838</v>
      </c>
      <c r="J93" s="9">
        <f t="shared" si="83"/>
        <v>6.715617900992657E-2</v>
      </c>
      <c r="K93" s="9">
        <f t="shared" si="84"/>
        <v>7.7288749999999995</v>
      </c>
      <c r="L93" s="9">
        <f t="shared" si="85"/>
        <v>2.39595125</v>
      </c>
      <c r="M93" s="1" t="s">
        <v>85</v>
      </c>
      <c r="N93" s="9">
        <f>(O92-P92)*$C$21/100</f>
        <v>8.6408508652626494</v>
      </c>
      <c r="O93" s="9">
        <f t="shared" si="98"/>
        <v>2.8507328744875071</v>
      </c>
      <c r="P93" s="9">
        <f t="shared" si="86"/>
        <v>0.19144432722856555</v>
      </c>
      <c r="Q93" s="12">
        <f t="shared" si="87"/>
        <v>9.1893277069711468E-2</v>
      </c>
      <c r="R93" s="9">
        <f t="shared" si="88"/>
        <v>1.1500565999999999</v>
      </c>
      <c r="S93" s="13">
        <f t="shared" si="89"/>
        <v>7.9903264821671802E-2</v>
      </c>
      <c r="T93" s="2">
        <f t="shared" si="90"/>
        <v>0.31</v>
      </c>
      <c r="U93" s="14">
        <f t="shared" si="91"/>
        <v>2.4770012094718259E-2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2"/>
        <v>8.2658335889661413E-2</v>
      </c>
      <c r="AK93" s="9">
        <f t="shared" si="93"/>
        <v>7.7288749999999995</v>
      </c>
      <c r="AL93" s="1">
        <f t="shared" si="94"/>
        <v>0.48</v>
      </c>
      <c r="AM93" s="17">
        <f t="shared" si="95"/>
        <v>5648025</v>
      </c>
      <c r="AN93" s="1">
        <f t="shared" si="96"/>
        <v>36082743532.725655</v>
      </c>
    </row>
    <row r="94" spans="1:48" x14ac:dyDescent="0.15">
      <c r="C94" s="7">
        <v>5</v>
      </c>
      <c r="D94" s="8">
        <v>16.398152344248601</v>
      </c>
      <c r="E94" s="10">
        <f t="shared" si="97"/>
        <v>10.7439800019784</v>
      </c>
      <c r="F94" s="7" t="s">
        <v>85</v>
      </c>
      <c r="G94" s="1">
        <v>6</v>
      </c>
      <c r="H94" s="9">
        <f t="shared" si="81"/>
        <v>16.398152344248601</v>
      </c>
      <c r="I94" s="9">
        <f t="shared" si="82"/>
        <v>289.54815234424859</v>
      </c>
      <c r="J94" s="9">
        <f t="shared" si="83"/>
        <v>0.13120531476539138</v>
      </c>
      <c r="K94" s="9">
        <f t="shared" si="84"/>
        <v>7.7288749999999995</v>
      </c>
      <c r="L94" s="9">
        <f t="shared" si="85"/>
        <v>2.39595125</v>
      </c>
      <c r="M94" s="1" t="s">
        <v>83</v>
      </c>
      <c r="O94" s="9">
        <f t="shared" si="98"/>
        <v>5.0552397972589409</v>
      </c>
      <c r="P94" s="9">
        <f t="shared" si="86"/>
        <v>0.66327432881389259</v>
      </c>
      <c r="Q94" s="12">
        <f t="shared" si="87"/>
        <v>0.31837167783066844</v>
      </c>
      <c r="R94" s="9">
        <f t="shared" si="88"/>
        <v>1.1500565999999999</v>
      </c>
      <c r="S94" s="13">
        <f t="shared" si="89"/>
        <v>0.27683131232903535</v>
      </c>
      <c r="T94" s="2">
        <f t="shared" si="90"/>
        <v>0.31</v>
      </c>
      <c r="U94" s="14">
        <f t="shared" si="91"/>
        <v>8.5817706822000961E-2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2"/>
        <v>0.11351142451395552</v>
      </c>
      <c r="AK94" s="9">
        <f t="shared" si="93"/>
        <v>7.7288749999999995</v>
      </c>
      <c r="AL94" s="1">
        <f t="shared" si="94"/>
        <v>0.48</v>
      </c>
      <c r="AM94" s="17">
        <f t="shared" si="95"/>
        <v>5648025</v>
      </c>
      <c r="AN94" s="1">
        <f t="shared" si="96"/>
        <v>49551005046.106812</v>
      </c>
    </row>
    <row r="95" spans="1:48" x14ac:dyDescent="0.15">
      <c r="C95" s="7">
        <v>6</v>
      </c>
      <c r="D95" s="8">
        <v>20.868938214184301</v>
      </c>
      <c r="E95" s="10">
        <f t="shared" si="97"/>
        <v>16.398152344248601</v>
      </c>
      <c r="F95" s="7" t="s">
        <v>83</v>
      </c>
      <c r="G95" s="1">
        <v>7</v>
      </c>
      <c r="H95" s="9">
        <f t="shared" si="81"/>
        <v>20.868938214184301</v>
      </c>
      <c r="I95" s="9">
        <f t="shared" si="82"/>
        <v>294.01893821418429</v>
      </c>
      <c r="J95" s="9">
        <f t="shared" si="83"/>
        <v>0.21878642870910323</v>
      </c>
      <c r="K95" s="9">
        <f t="shared" si="84"/>
        <v>7.7288749999999995</v>
      </c>
      <c r="L95" s="9">
        <f t="shared" si="85"/>
        <v>2.39595125</v>
      </c>
      <c r="M95" s="1" t="s">
        <v>83</v>
      </c>
      <c r="O95" s="9">
        <f t="shared" si="98"/>
        <v>6.7879167184450484</v>
      </c>
      <c r="P95" s="9">
        <f t="shared" si="86"/>
        <v>1.4851040572034075</v>
      </c>
      <c r="Q95" s="12">
        <f t="shared" si="87"/>
        <v>0.71284994745763564</v>
      </c>
      <c r="R95" s="9">
        <f t="shared" si="88"/>
        <v>1.1500565999999999</v>
      </c>
      <c r="S95" s="13">
        <f t="shared" si="89"/>
        <v>0.61983901266914665</v>
      </c>
      <c r="T95" s="2">
        <f t="shared" si="90"/>
        <v>0.31</v>
      </c>
      <c r="U95" s="14">
        <f t="shared" si="91"/>
        <v>0.19215009392743546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2"/>
        <v>0.16402792020706325</v>
      </c>
      <c r="AK95" s="9">
        <f t="shared" si="93"/>
        <v>7.7288749999999995</v>
      </c>
      <c r="AL95" s="1">
        <f t="shared" si="94"/>
        <v>0.48</v>
      </c>
      <c r="AM95" s="17">
        <f t="shared" si="95"/>
        <v>5648025</v>
      </c>
      <c r="AN95" s="1">
        <f t="shared" si="96"/>
        <v>71602909898.142822</v>
      </c>
    </row>
    <row r="96" spans="1:48" x14ac:dyDescent="0.15">
      <c r="C96" s="7">
        <v>7</v>
      </c>
      <c r="D96" s="8">
        <v>22.556119515215102</v>
      </c>
      <c r="E96" s="10">
        <f t="shared" si="97"/>
        <v>20.868938214184301</v>
      </c>
      <c r="F96" s="7" t="s">
        <v>83</v>
      </c>
      <c r="G96" s="1">
        <v>8</v>
      </c>
      <c r="H96" s="9">
        <f t="shared" si="81"/>
        <v>22.556119515215102</v>
      </c>
      <c r="I96" s="9">
        <f t="shared" si="82"/>
        <v>295.70611951521505</v>
      </c>
      <c r="J96" s="9">
        <f t="shared" si="83"/>
        <v>0.26428917653041595</v>
      </c>
      <c r="K96" s="9">
        <f t="shared" si="84"/>
        <v>7.7288749999999995</v>
      </c>
      <c r="L96" s="9">
        <f t="shared" si="85"/>
        <v>2.39595125</v>
      </c>
      <c r="M96" s="1" t="s">
        <v>83</v>
      </c>
      <c r="O96" s="9">
        <f t="shared" si="98"/>
        <v>7.6987639112416399</v>
      </c>
      <c r="P96" s="9">
        <f t="shared" si="86"/>
        <v>2.0346999744041372</v>
      </c>
      <c r="Q96" s="12">
        <f t="shared" si="87"/>
        <v>0.97665598771398576</v>
      </c>
      <c r="R96" s="9">
        <f t="shared" si="88"/>
        <v>1.1500565999999999</v>
      </c>
      <c r="S96" s="13">
        <f t="shared" si="89"/>
        <v>0.84922427966935354</v>
      </c>
      <c r="T96" s="2">
        <f t="shared" si="90"/>
        <v>0.31</v>
      </c>
      <c r="U96" s="14">
        <f t="shared" si="91"/>
        <v>0.26325952669749958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2"/>
        <v>0.18689671378591588</v>
      </c>
      <c r="AK96" s="9">
        <f t="shared" si="93"/>
        <v>7.7288749999999995</v>
      </c>
      <c r="AL96" s="1">
        <f t="shared" si="94"/>
        <v>0.48</v>
      </c>
      <c r="AM96" s="17">
        <f t="shared" si="95"/>
        <v>5648025</v>
      </c>
      <c r="AN96" s="1">
        <f t="shared" si="96"/>
        <v>81585796738.619263</v>
      </c>
    </row>
    <row r="97" spans="1:50" x14ac:dyDescent="0.15">
      <c r="C97" s="7">
        <v>8</v>
      </c>
      <c r="D97" s="8">
        <v>21.904823314340302</v>
      </c>
      <c r="E97" s="10">
        <f t="shared" si="97"/>
        <v>22.556119515215102</v>
      </c>
      <c r="F97" s="7" t="s">
        <v>83</v>
      </c>
      <c r="G97" s="1">
        <v>9</v>
      </c>
      <c r="H97" s="9">
        <f t="shared" si="81"/>
        <v>21.904823314340302</v>
      </c>
      <c r="I97" s="9">
        <f t="shared" si="82"/>
        <v>295.0548233143403</v>
      </c>
      <c r="J97" s="9">
        <f t="shared" si="83"/>
        <v>0.24576139626820789</v>
      </c>
      <c r="K97" s="9">
        <f t="shared" si="84"/>
        <v>7.7288749999999995</v>
      </c>
      <c r="L97" s="9">
        <f t="shared" si="85"/>
        <v>2.39595125</v>
      </c>
      <c r="M97" s="1" t="s">
        <v>83</v>
      </c>
      <c r="O97" s="9">
        <f t="shared" si="98"/>
        <v>8.0600151868375018</v>
      </c>
      <c r="P97" s="9">
        <f t="shared" si="86"/>
        <v>1.980840586260145</v>
      </c>
      <c r="Q97" s="12">
        <f t="shared" si="87"/>
        <v>0.95080348140486959</v>
      </c>
      <c r="R97" s="9">
        <f t="shared" si="88"/>
        <v>1.1500565999999999</v>
      </c>
      <c r="S97" s="13">
        <f t="shared" si="89"/>
        <v>0.82674494577472946</v>
      </c>
      <c r="T97" s="2">
        <f t="shared" si="90"/>
        <v>0.31</v>
      </c>
      <c r="U97" s="14">
        <f t="shared" si="91"/>
        <v>0.2562909331901661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2"/>
        <v>0.18465561411395742</v>
      </c>
      <c r="AK97" s="9">
        <f t="shared" si="93"/>
        <v>7.7288749999999995</v>
      </c>
      <c r="AL97" s="1">
        <f t="shared" si="94"/>
        <v>0.48</v>
      </c>
      <c r="AM97" s="17">
        <f t="shared" si="95"/>
        <v>5648025</v>
      </c>
      <c r="AN97" s="1">
        <f t="shared" si="96"/>
        <v>80607492205.577393</v>
      </c>
    </row>
    <row r="98" spans="1:50" x14ac:dyDescent="0.15">
      <c r="C98" s="7">
        <v>9</v>
      </c>
      <c r="D98" s="8">
        <v>18.5909659389288</v>
      </c>
      <c r="E98" s="10">
        <f t="shared" si="97"/>
        <v>21.904823314340302</v>
      </c>
      <c r="F98" s="7" t="s">
        <v>83</v>
      </c>
      <c r="G98" s="1">
        <v>10</v>
      </c>
      <c r="H98" s="9">
        <f t="shared" si="81"/>
        <v>18.5909659389288</v>
      </c>
      <c r="I98" s="9">
        <f t="shared" si="82"/>
        <v>291.74096593892875</v>
      </c>
      <c r="J98" s="9">
        <f t="shared" si="83"/>
        <v>0.1689356881648047</v>
      </c>
      <c r="K98" s="9">
        <f t="shared" si="84"/>
        <v>7.7288749999999995</v>
      </c>
      <c r="L98" s="9">
        <f t="shared" si="85"/>
        <v>2.39595125</v>
      </c>
      <c r="M98" s="1" t="s">
        <v>83</v>
      </c>
      <c r="O98" s="9">
        <f t="shared" si="98"/>
        <v>8.4751258505773563</v>
      </c>
      <c r="P98" s="9">
        <f t="shared" si="86"/>
        <v>1.4317512178506115</v>
      </c>
      <c r="Q98" s="12">
        <f t="shared" si="87"/>
        <v>0.68724058456829351</v>
      </c>
      <c r="R98" s="9">
        <f t="shared" si="88"/>
        <v>1.1500565999999999</v>
      </c>
      <c r="S98" s="13">
        <f t="shared" si="89"/>
        <v>0.59757109742972092</v>
      </c>
      <c r="T98" s="2">
        <f t="shared" si="90"/>
        <v>0.31</v>
      </c>
      <c r="U98" s="14">
        <f t="shared" si="91"/>
        <v>0.18524704020321348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2"/>
        <v>0.16180789812935348</v>
      </c>
      <c r="AK98" s="9">
        <f t="shared" si="93"/>
        <v>7.7288749999999995</v>
      </c>
      <c r="AL98" s="1">
        <f t="shared" si="94"/>
        <v>0.48</v>
      </c>
      <c r="AM98" s="17">
        <f t="shared" si="95"/>
        <v>5648025</v>
      </c>
      <c r="AN98" s="1">
        <f t="shared" si="96"/>
        <v>70633806341.861206</v>
      </c>
    </row>
    <row r="99" spans="1:50" x14ac:dyDescent="0.15">
      <c r="C99" s="7">
        <v>10</v>
      </c>
      <c r="D99" s="8">
        <v>13.3966263458349</v>
      </c>
      <c r="E99" s="10">
        <f t="shared" si="97"/>
        <v>18.5909659389288</v>
      </c>
      <c r="F99" s="7" t="s">
        <v>83</v>
      </c>
      <c r="G99" s="1">
        <v>11</v>
      </c>
      <c r="H99" s="9">
        <f t="shared" si="81"/>
        <v>13.3966263458349</v>
      </c>
      <c r="I99" s="9">
        <f t="shared" si="82"/>
        <v>286.54662634583485</v>
      </c>
      <c r="J99" s="9">
        <f t="shared" si="83"/>
        <v>9.2251714406053523E-2</v>
      </c>
      <c r="K99" s="9">
        <f t="shared" si="84"/>
        <v>7.7288749999999995</v>
      </c>
      <c r="L99" s="9">
        <f t="shared" si="85"/>
        <v>2.39595125</v>
      </c>
      <c r="M99" s="1" t="s">
        <v>85</v>
      </c>
      <c r="N99" s="9">
        <f>(O98-P98)*$C$21/100</f>
        <v>6.6912059010904077</v>
      </c>
      <c r="O99" s="9">
        <f t="shared" si="98"/>
        <v>2.7481199816363375</v>
      </c>
      <c r="P99" s="9">
        <f t="shared" si="86"/>
        <v>0.25351877969948444</v>
      </c>
      <c r="Q99" s="12">
        <f t="shared" si="87"/>
        <v>0.12168901425575253</v>
      </c>
      <c r="R99" s="9">
        <f t="shared" si="88"/>
        <v>1.1500565999999999</v>
      </c>
      <c r="S99" s="13">
        <f t="shared" si="89"/>
        <v>0.10581132637798221</v>
      </c>
      <c r="T99" s="2">
        <f t="shared" si="90"/>
        <v>0.31</v>
      </c>
      <c r="U99" s="14">
        <f t="shared" si="91"/>
        <v>3.2801511177174489E-2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2"/>
        <v>8.5241265994579332E-2</v>
      </c>
      <c r="AK99" s="9">
        <f t="shared" si="93"/>
        <v>7.7288749999999995</v>
      </c>
      <c r="AL99" s="1">
        <f t="shared" si="94"/>
        <v>0.48</v>
      </c>
      <c r="AM99" s="17">
        <f t="shared" si="95"/>
        <v>5648025</v>
      </c>
      <c r="AN99" s="1">
        <f t="shared" si="96"/>
        <v>37210266891.810921</v>
      </c>
    </row>
    <row r="100" spans="1:50" x14ac:dyDescent="0.15">
      <c r="C100" s="7">
        <v>11</v>
      </c>
      <c r="D100" s="8">
        <v>4.2566962031705904</v>
      </c>
      <c r="E100" s="10">
        <f t="shared" si="97"/>
        <v>13.3966263458349</v>
      </c>
      <c r="F100" s="7" t="s">
        <v>85</v>
      </c>
      <c r="G100" s="1">
        <v>12</v>
      </c>
      <c r="H100" s="9">
        <f t="shared" si="81"/>
        <v>4.2566962031705904</v>
      </c>
      <c r="I100" s="9">
        <f t="shared" si="82"/>
        <v>277.40669620317055</v>
      </c>
      <c r="J100" s="9">
        <f t="shared" si="83"/>
        <v>3.0113192764454729E-2</v>
      </c>
      <c r="K100" s="9">
        <f t="shared" si="84"/>
        <v>7.7288749999999995</v>
      </c>
      <c r="L100" s="9">
        <f t="shared" si="85"/>
        <v>2.39595125</v>
      </c>
      <c r="M100" s="1" t="s">
        <v>83</v>
      </c>
      <c r="O100" s="9">
        <f t="shared" si="98"/>
        <v>4.8905524519368528</v>
      </c>
      <c r="P100" s="9">
        <f t="shared" si="86"/>
        <v>0.14727014870985117</v>
      </c>
      <c r="Q100" s="12">
        <f t="shared" si="87"/>
        <v>7.0689671380728555E-2</v>
      </c>
      <c r="R100" s="9">
        <f t="shared" si="88"/>
        <v>1.1500565999999999</v>
      </c>
      <c r="S100" s="13">
        <f t="shared" si="89"/>
        <v>6.1466254252815523E-2</v>
      </c>
      <c r="T100" s="2">
        <f t="shared" si="90"/>
        <v>0.31</v>
      </c>
      <c r="U100" s="14">
        <f t="shared" si="91"/>
        <v>1.9054538818372813E-2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2"/>
        <v>8.0820239683988715E-2</v>
      </c>
      <c r="AK100" s="9">
        <f t="shared" si="93"/>
        <v>7.7288749999999995</v>
      </c>
      <c r="AL100" s="1">
        <f t="shared" si="94"/>
        <v>0.48</v>
      </c>
      <c r="AM100" s="17">
        <f t="shared" si="95"/>
        <v>5648025</v>
      </c>
      <c r="AN100" s="1">
        <f t="shared" si="96"/>
        <v>35280361616.081482</v>
      </c>
      <c r="AO100" s="1">
        <f>SUM(AN89:AN100)</f>
        <v>601842929402.81543</v>
      </c>
    </row>
    <row r="101" spans="1:50" x14ac:dyDescent="0.15">
      <c r="C101" s="7">
        <v>12</v>
      </c>
      <c r="D101" s="8">
        <v>3.4259284646947199</v>
      </c>
      <c r="E101" s="10">
        <f t="shared" si="97"/>
        <v>4.2566962031705904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2.39199519048256</v>
      </c>
      <c r="E105" s="7"/>
      <c r="F105" s="7"/>
      <c r="G105" s="1">
        <v>1</v>
      </c>
      <c r="H105" s="9">
        <f t="shared" ref="H105:H116" si="99">E106</f>
        <v>2.39199519048256</v>
      </c>
      <c r="I105" s="9">
        <f t="shared" ref="I105:I116" si="100">H105+273.15</f>
        <v>275.54199519048251</v>
      </c>
      <c r="J105" s="9">
        <f t="shared" ref="J105:J116" si="101">EXP(($C$15*(I105-$C$13))/($C$16*I105*$C$13))</f>
        <v>2.3746434882318479E-2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1.5385082643079256E-2</v>
      </c>
      <c r="Q105" s="12">
        <f t="shared" ref="Q105:Q116" si="105">P105*$B$107</f>
        <v>4.6155247929237763E-3</v>
      </c>
      <c r="R105" s="9">
        <f t="shared" ref="R105:R116" si="106">L105*$B$107</f>
        <v>0.19436706250000002</v>
      </c>
      <c r="S105" s="13">
        <f t="shared" ref="S105:S116" si="107">Q105/R105</f>
        <v>2.3746434882318479E-2</v>
      </c>
      <c r="T105" s="2">
        <f t="shared" ref="T105:T116" si="108">$B$106/100</f>
        <v>0.01</v>
      </c>
      <c r="U105" s="14">
        <f t="shared" ref="U105:U116" si="109">S105*T105</f>
        <v>2.374643488231848E-4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5.7274643488231846E-3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855000</v>
      </c>
      <c r="AX105" s="1">
        <f t="shared" ref="AX105:AX116" si="116">AW105*10000*AV105*0.67*AU105*AT105</f>
        <v>637714046.7009201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-2.0855186611277698</v>
      </c>
      <c r="E106" s="10">
        <f t="shared" ref="E106:E117" si="117">D105</f>
        <v>2.39199519048256</v>
      </c>
      <c r="F106" s="7" t="s">
        <v>83</v>
      </c>
      <c r="G106" s="1">
        <v>2</v>
      </c>
      <c r="H106" s="9">
        <f t="shared" si="99"/>
        <v>-2.0855186611277698</v>
      </c>
      <c r="I106" s="9">
        <f t="shared" si="100"/>
        <v>271.06448133887221</v>
      </c>
      <c r="J106" s="9">
        <f t="shared" si="101"/>
        <v>1.3246441087738132E-2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1.2803953340235876</v>
      </c>
      <c r="P106" s="9">
        <f t="shared" si="104"/>
        <v>1.696068136115824E-2</v>
      </c>
      <c r="Q106" s="12">
        <f t="shared" si="105"/>
        <v>5.088204408347472E-3</v>
      </c>
      <c r="R106" s="9">
        <f t="shared" si="106"/>
        <v>0.19436706250000002</v>
      </c>
      <c r="S106" s="13">
        <f t="shared" si="107"/>
        <v>2.6178326424763823E-2</v>
      </c>
      <c r="T106" s="2">
        <f t="shared" si="108"/>
        <v>0.01</v>
      </c>
      <c r="U106" s="14">
        <f t="shared" si="109"/>
        <v>2.6178326424763823E-4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5.7517832642476384E-3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855000</v>
      </c>
      <c r="AX106" s="1">
        <f t="shared" si="116"/>
        <v>640421791.87787485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-0.84075678137465004</v>
      </c>
      <c r="E107" s="10">
        <f t="shared" si="117"/>
        <v>-2.0855186611277698</v>
      </c>
      <c r="F107" s="7" t="s">
        <v>83</v>
      </c>
      <c r="G107" s="1">
        <v>3</v>
      </c>
      <c r="H107" s="9">
        <f t="shared" si="99"/>
        <v>-0.84075678137465004</v>
      </c>
      <c r="I107" s="9">
        <f t="shared" si="100"/>
        <v>272.30924321862534</v>
      </c>
      <c r="J107" s="9">
        <f t="shared" si="101"/>
        <v>1.5610232219949484E-2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1.9113248609957627</v>
      </c>
      <c r="P107" s="9">
        <f t="shared" si="104"/>
        <v>2.9836224927906524E-2</v>
      </c>
      <c r="Q107" s="12">
        <f t="shared" si="105"/>
        <v>8.9508674783719561E-3</v>
      </c>
      <c r="R107" s="9">
        <f t="shared" si="106"/>
        <v>0.19436706250000002</v>
      </c>
      <c r="S107" s="13">
        <f t="shared" si="107"/>
        <v>4.6051359542319342E-2</v>
      </c>
      <c r="T107" s="2">
        <f t="shared" si="108"/>
        <v>0.01</v>
      </c>
      <c r="U107" s="14">
        <f t="shared" si="109"/>
        <v>4.6051359542319346E-4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5.9505135954231935E-3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855000</v>
      </c>
      <c r="AX107" s="1">
        <f t="shared" si="116"/>
        <v>662549057.27451015</v>
      </c>
    </row>
    <row r="108" spans="1:50" x14ac:dyDescent="0.15">
      <c r="C108" s="7">
        <v>3</v>
      </c>
      <c r="D108" s="8">
        <v>3.5712206837001901</v>
      </c>
      <c r="E108" s="10">
        <f t="shared" si="117"/>
        <v>-0.84075678137465004</v>
      </c>
      <c r="F108" s="7" t="s">
        <v>83</v>
      </c>
      <c r="G108" s="1">
        <v>4</v>
      </c>
      <c r="H108" s="9">
        <f t="shared" si="99"/>
        <v>3.5712206837001901</v>
      </c>
      <c r="I108" s="9">
        <f t="shared" si="100"/>
        <v>276.72122068370015</v>
      </c>
      <c r="J108" s="9">
        <f t="shared" si="101"/>
        <v>2.7605571916488159E-2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2.5293788444011898</v>
      </c>
      <c r="P108" s="9">
        <f t="shared" si="104"/>
        <v>6.9824949593160754E-2</v>
      </c>
      <c r="Q108" s="12">
        <f t="shared" si="105"/>
        <v>2.0947484877948227E-2</v>
      </c>
      <c r="R108" s="9">
        <f t="shared" si="106"/>
        <v>0.19436706250000002</v>
      </c>
      <c r="S108" s="13">
        <f t="shared" si="107"/>
        <v>0.10777281195957893</v>
      </c>
      <c r="T108" s="2">
        <f t="shared" si="108"/>
        <v>0.01</v>
      </c>
      <c r="U108" s="14">
        <f t="shared" si="109"/>
        <v>1.0777281195957892E-3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6.5677281195957891E-3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855000</v>
      </c>
      <c r="AX108" s="1">
        <f t="shared" si="116"/>
        <v>731271680.04798269</v>
      </c>
    </row>
    <row r="109" spans="1:50" x14ac:dyDescent="0.15">
      <c r="C109" s="7">
        <v>4</v>
      </c>
      <c r="D109" s="8">
        <v>10.7439800019784</v>
      </c>
      <c r="E109" s="10">
        <f t="shared" si="117"/>
        <v>3.5712206837001901</v>
      </c>
      <c r="F109" s="7" t="s">
        <v>83</v>
      </c>
      <c r="G109" s="1">
        <v>5</v>
      </c>
      <c r="H109" s="9">
        <f t="shared" si="99"/>
        <v>10.7439800019784</v>
      </c>
      <c r="I109" s="9">
        <f t="shared" si="100"/>
        <v>283.89398000197838</v>
      </c>
      <c r="J109" s="9">
        <f t="shared" si="101"/>
        <v>6.715617900992657E-2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2.3365762000676273</v>
      </c>
      <c r="O109" s="9">
        <f t="shared" si="118"/>
        <v>0.77086790307373532</v>
      </c>
      <c r="P109" s="9">
        <f t="shared" si="104"/>
        <v>5.1768542891826495E-2</v>
      </c>
      <c r="Q109" s="12">
        <f t="shared" si="105"/>
        <v>1.5530562867547948E-2</v>
      </c>
      <c r="R109" s="9">
        <f t="shared" si="106"/>
        <v>0.19436706250000002</v>
      </c>
      <c r="S109" s="13">
        <f t="shared" si="107"/>
        <v>7.9903264821671857E-2</v>
      </c>
      <c r="T109" s="2">
        <f t="shared" si="108"/>
        <v>0.01</v>
      </c>
      <c r="U109" s="14">
        <f t="shared" si="109"/>
        <v>7.9903264821671856E-4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6.289032648216719E-3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855000</v>
      </c>
      <c r="AX109" s="1">
        <f t="shared" si="116"/>
        <v>700240842.31140482</v>
      </c>
    </row>
    <row r="110" spans="1:50" x14ac:dyDescent="0.15">
      <c r="C110" s="7">
        <v>5</v>
      </c>
      <c r="D110" s="8">
        <v>16.398152344248601</v>
      </c>
      <c r="E110" s="10">
        <f t="shared" si="117"/>
        <v>10.7439800019784</v>
      </c>
      <c r="F110" s="7" t="s">
        <v>85</v>
      </c>
      <c r="G110" s="1">
        <v>6</v>
      </c>
      <c r="H110" s="9">
        <f t="shared" si="99"/>
        <v>16.398152344248601</v>
      </c>
      <c r="I110" s="9">
        <f t="shared" si="100"/>
        <v>289.54815234424859</v>
      </c>
      <c r="J110" s="9">
        <f t="shared" si="101"/>
        <v>0.13120531476539138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1.3669895685152424</v>
      </c>
      <c r="P110" s="9">
        <f t="shared" si="104"/>
        <v>0.17935629661804892</v>
      </c>
      <c r="Q110" s="12">
        <f t="shared" si="105"/>
        <v>5.3806888985414671E-2</v>
      </c>
      <c r="R110" s="9">
        <f t="shared" si="106"/>
        <v>0.19436706250000002</v>
      </c>
      <c r="S110" s="13">
        <f t="shared" si="107"/>
        <v>0.27683131232903552</v>
      </c>
      <c r="T110" s="2">
        <f t="shared" si="108"/>
        <v>0.01</v>
      </c>
      <c r="U110" s="14">
        <f t="shared" si="109"/>
        <v>2.768313123290355E-3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8.2583131232903551E-3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855000</v>
      </c>
      <c r="AX110" s="1">
        <f t="shared" si="116"/>
        <v>919506776.47760427</v>
      </c>
    </row>
    <row r="111" spans="1:50" x14ac:dyDescent="0.15">
      <c r="C111" s="7">
        <v>6</v>
      </c>
      <c r="D111" s="8">
        <v>20.868938214184301</v>
      </c>
      <c r="E111" s="10">
        <f t="shared" si="117"/>
        <v>16.398152344248601</v>
      </c>
      <c r="F111" s="7" t="s">
        <v>83</v>
      </c>
      <c r="G111" s="1">
        <v>7</v>
      </c>
      <c r="H111" s="9">
        <f t="shared" si="99"/>
        <v>20.868938214184301</v>
      </c>
      <c r="I111" s="9">
        <f t="shared" si="100"/>
        <v>294.01893821418429</v>
      </c>
      <c r="J111" s="9">
        <f t="shared" si="101"/>
        <v>0.21878642870910323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1.8355234802305269</v>
      </c>
      <c r="P111" s="9">
        <f t="shared" si="104"/>
        <v>0.40158762705134121</v>
      </c>
      <c r="Q111" s="12">
        <f t="shared" si="105"/>
        <v>0.12047628811540236</v>
      </c>
      <c r="R111" s="9">
        <f t="shared" si="106"/>
        <v>0.19436706250000002</v>
      </c>
      <c r="S111" s="13">
        <f t="shared" si="107"/>
        <v>0.61983901266914676</v>
      </c>
      <c r="T111" s="2">
        <f t="shared" si="108"/>
        <v>0.01</v>
      </c>
      <c r="U111" s="14">
        <f t="shared" si="109"/>
        <v>6.1983901266914679E-3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1.6148390126691468E-2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855000</v>
      </c>
      <c r="AX111" s="1">
        <f t="shared" si="116"/>
        <v>1798012975.4126763</v>
      </c>
    </row>
    <row r="112" spans="1:50" x14ac:dyDescent="0.15">
      <c r="C112" s="7">
        <v>7</v>
      </c>
      <c r="D112" s="8">
        <v>22.556119515215102</v>
      </c>
      <c r="E112" s="10">
        <f t="shared" si="117"/>
        <v>20.868938214184301</v>
      </c>
      <c r="F112" s="7" t="s">
        <v>83</v>
      </c>
      <c r="G112" s="1">
        <v>8</v>
      </c>
      <c r="H112" s="9">
        <f t="shared" si="99"/>
        <v>22.556119515215102</v>
      </c>
      <c r="I112" s="9">
        <f t="shared" si="100"/>
        <v>295.70611951521505</v>
      </c>
      <c r="J112" s="9">
        <f t="shared" si="101"/>
        <v>0.26428917653041595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2.081826061512519</v>
      </c>
      <c r="P112" s="9">
        <f t="shared" si="104"/>
        <v>0.55020409547670268</v>
      </c>
      <c r="Q112" s="12">
        <f t="shared" si="105"/>
        <v>0.16506122864301079</v>
      </c>
      <c r="R112" s="9">
        <f t="shared" si="106"/>
        <v>0.19436706250000002</v>
      </c>
      <c r="S112" s="13">
        <f t="shared" si="107"/>
        <v>0.84922427966935377</v>
      </c>
      <c r="T112" s="2">
        <f t="shared" si="108"/>
        <v>0.01</v>
      </c>
      <c r="U112" s="14">
        <f t="shared" si="109"/>
        <v>8.4922427966935381E-3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1.8442242796693539E-2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855000</v>
      </c>
      <c r="AX112" s="1">
        <f t="shared" si="116"/>
        <v>2053417807.2250812</v>
      </c>
    </row>
    <row r="113" spans="1:53" x14ac:dyDescent="0.15">
      <c r="C113" s="7">
        <v>8</v>
      </c>
      <c r="D113" s="8">
        <v>21.904823314340302</v>
      </c>
      <c r="E113" s="10">
        <f t="shared" si="117"/>
        <v>22.556119515215102</v>
      </c>
      <c r="F113" s="7" t="s">
        <v>83</v>
      </c>
      <c r="G113" s="1">
        <v>9</v>
      </c>
      <c r="H113" s="9">
        <f t="shared" si="99"/>
        <v>21.904823314340302</v>
      </c>
      <c r="I113" s="9">
        <f t="shared" si="100"/>
        <v>295.0548233143403</v>
      </c>
      <c r="J113" s="9">
        <f t="shared" si="101"/>
        <v>0.24576139626820789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2.1795121743691501</v>
      </c>
      <c r="P113" s="9">
        <f t="shared" si="104"/>
        <v>0.53563995515652008</v>
      </c>
      <c r="Q113" s="12">
        <f t="shared" si="105"/>
        <v>0.16069198654695602</v>
      </c>
      <c r="R113" s="9">
        <f t="shared" si="106"/>
        <v>0.19436706250000002</v>
      </c>
      <c r="S113" s="13">
        <f t="shared" si="107"/>
        <v>0.82674494577472968</v>
      </c>
      <c r="T113" s="2">
        <f t="shared" si="108"/>
        <v>0.01</v>
      </c>
      <c r="U113" s="14">
        <f t="shared" si="109"/>
        <v>8.2674494577472963E-3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1.8217449457747295E-2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855000</v>
      </c>
      <c r="AX113" s="1">
        <f t="shared" si="116"/>
        <v>2028388603.8778312</v>
      </c>
    </row>
    <row r="114" spans="1:53" x14ac:dyDescent="0.15">
      <c r="C114" s="7">
        <v>9</v>
      </c>
      <c r="D114" s="8">
        <v>18.5909659389288</v>
      </c>
      <c r="E114" s="10">
        <f t="shared" si="117"/>
        <v>21.904823314340302</v>
      </c>
      <c r="F114" s="7" t="s">
        <v>83</v>
      </c>
      <c r="G114" s="1">
        <v>10</v>
      </c>
      <c r="H114" s="9">
        <f t="shared" si="99"/>
        <v>18.5909659389288</v>
      </c>
      <c r="I114" s="9">
        <f t="shared" si="100"/>
        <v>291.74096593892875</v>
      </c>
      <c r="J114" s="9">
        <f t="shared" si="101"/>
        <v>0.1689356881648047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2.2917624275459634</v>
      </c>
      <c r="P114" s="9">
        <f t="shared" si="104"/>
        <v>0.38716046280772071</v>
      </c>
      <c r="Q114" s="12">
        <f t="shared" si="105"/>
        <v>0.1161481388423162</v>
      </c>
      <c r="R114" s="9">
        <f t="shared" si="106"/>
        <v>0.19436706250000002</v>
      </c>
      <c r="S114" s="13">
        <f t="shared" si="107"/>
        <v>0.59757109742972114</v>
      </c>
      <c r="T114" s="2">
        <f t="shared" si="108"/>
        <v>0.01</v>
      </c>
      <c r="U114" s="14">
        <f t="shared" si="109"/>
        <v>5.9757109742972119E-3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1.5925710974297212E-2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855000</v>
      </c>
      <c r="AX114" s="1">
        <f t="shared" si="116"/>
        <v>1773219172.3018024</v>
      </c>
    </row>
    <row r="115" spans="1:53" x14ac:dyDescent="0.15">
      <c r="C115" s="7">
        <v>10</v>
      </c>
      <c r="D115" s="8">
        <v>13.3966263458349</v>
      </c>
      <c r="E115" s="10">
        <f t="shared" si="117"/>
        <v>18.5909659389288</v>
      </c>
      <c r="F115" s="7" t="s">
        <v>83</v>
      </c>
      <c r="G115" s="1">
        <v>11</v>
      </c>
      <c r="H115" s="9">
        <f t="shared" si="99"/>
        <v>13.3966263458349</v>
      </c>
      <c r="I115" s="9">
        <f t="shared" si="100"/>
        <v>286.54662634583485</v>
      </c>
      <c r="J115" s="9">
        <f t="shared" si="101"/>
        <v>9.2251714406053523E-2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1.8093718665013305</v>
      </c>
      <c r="O115" s="9">
        <f t="shared" si="118"/>
        <v>0.74312030657024564</v>
      </c>
      <c r="P115" s="9">
        <f t="shared" si="104"/>
        <v>6.8554122291057243E-2</v>
      </c>
      <c r="Q115" s="12">
        <f t="shared" si="105"/>
        <v>2.0566236687317174E-2</v>
      </c>
      <c r="R115" s="9">
        <f t="shared" si="106"/>
        <v>0.19436706250000002</v>
      </c>
      <c r="S115" s="13">
        <f t="shared" si="107"/>
        <v>0.10581132637798224</v>
      </c>
      <c r="T115" s="2">
        <f t="shared" si="108"/>
        <v>0.01</v>
      </c>
      <c r="U115" s="14">
        <f t="shared" si="109"/>
        <v>1.0581132637798225E-3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6.548113263779823E-3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855000</v>
      </c>
      <c r="AX115" s="1">
        <f t="shared" si="116"/>
        <v>729087699.7879529</v>
      </c>
    </row>
    <row r="116" spans="1:53" x14ac:dyDescent="0.15">
      <c r="C116" s="7">
        <v>11</v>
      </c>
      <c r="D116" s="8">
        <v>4.2566962031705904</v>
      </c>
      <c r="E116" s="10">
        <f t="shared" si="117"/>
        <v>13.3966263458349</v>
      </c>
      <c r="F116" s="7" t="s">
        <v>85</v>
      </c>
      <c r="G116" s="1">
        <v>12</v>
      </c>
      <c r="H116" s="9">
        <f t="shared" si="99"/>
        <v>4.2566962031705904</v>
      </c>
      <c r="I116" s="9">
        <f t="shared" si="100"/>
        <v>277.40669620317055</v>
      </c>
      <c r="J116" s="9">
        <f t="shared" si="101"/>
        <v>3.0113192764454729E-2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1.3224563926125217</v>
      </c>
      <c r="P116" s="9">
        <f t="shared" si="104"/>
        <v>3.9823384273326289E-2</v>
      </c>
      <c r="Q116" s="12">
        <f t="shared" si="105"/>
        <v>1.1947015281997887E-2</v>
      </c>
      <c r="R116" s="9">
        <f t="shared" si="106"/>
        <v>0.19436706250000002</v>
      </c>
      <c r="S116" s="13">
        <f t="shared" si="107"/>
        <v>6.1466254252815523E-2</v>
      </c>
      <c r="T116" s="2">
        <f t="shared" si="108"/>
        <v>0.01</v>
      </c>
      <c r="U116" s="14">
        <f t="shared" si="109"/>
        <v>6.146625425281553E-4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6.1046625425281555E-3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855000</v>
      </c>
      <c r="AX116" s="1">
        <f t="shared" si="116"/>
        <v>679712489.96758127</v>
      </c>
      <c r="AY116" s="1">
        <f>SUM(AX105:AX116)</f>
        <v>13353542943.263222</v>
      </c>
    </row>
    <row r="117" spans="1:53" x14ac:dyDescent="0.15">
      <c r="C117" s="7">
        <v>12</v>
      </c>
      <c r="D117" s="8">
        <v>3.4259284646947199</v>
      </c>
      <c r="E117" s="10">
        <f t="shared" si="117"/>
        <v>4.2566962031705904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2.39199519048256</v>
      </c>
      <c r="E121" s="7"/>
      <c r="F121" s="7"/>
      <c r="G121" s="1">
        <v>1</v>
      </c>
      <c r="H121" s="9">
        <f t="shared" ref="H121:H132" si="119">E122</f>
        <v>2.39199519048256</v>
      </c>
      <c r="I121" s="9">
        <f t="shared" ref="I121:I132" si="120">H121+273.15</f>
        <v>275.54199519048251</v>
      </c>
      <c r="J121" s="9">
        <f t="shared" ref="J121:J132" si="121">EXP(($C$15*(I121-$C$13))/($C$16*I121*$C$13))</f>
        <v>2.3746434882318479E-2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6.7606100109960715E-3</v>
      </c>
      <c r="Q121" s="12">
        <f t="shared" ref="Q121:Q132" si="125">P121*$B$123</f>
        <v>2.2310013036287036E-3</v>
      </c>
      <c r="R121" s="9">
        <f t="shared" ref="R121:R132" si="126">L121*$B$123</f>
        <v>9.3951000000000007E-2</v>
      </c>
      <c r="S121" s="13">
        <f t="shared" ref="S121:S132" si="127">Q121/R121</f>
        <v>2.3746434882318479E-2</v>
      </c>
      <c r="T121" s="2">
        <f t="shared" ref="T121:T132" si="128">$B$122/100</f>
        <v>0.01</v>
      </c>
      <c r="U121" s="14">
        <f t="shared" ref="U121:U132" si="129">S121*T121</f>
        <v>2.374643488231848E-4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5.7274643488231846E-3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4333.333333333333</v>
      </c>
      <c r="AX121" s="1">
        <f t="shared" ref="AX121:AX132" si="136">AW121*10000*AV121*0.67*AU121*AT121</f>
        <v>1562286.5788153533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-2.0855186611277698</v>
      </c>
      <c r="E122" s="10">
        <f t="shared" ref="E122:E133" si="139">D121</f>
        <v>2.39199519048256</v>
      </c>
      <c r="F122" s="7" t="s">
        <v>83</v>
      </c>
      <c r="G122" s="1">
        <v>2</v>
      </c>
      <c r="H122" s="9">
        <f t="shared" si="119"/>
        <v>-2.0855186611277698</v>
      </c>
      <c r="I122" s="9">
        <f t="shared" si="120"/>
        <v>271.06448133887221</v>
      </c>
      <c r="J122" s="9">
        <f t="shared" si="121"/>
        <v>1.3246441087738132E-2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0.56263938998900398</v>
      </c>
      <c r="P122" s="9">
        <f t="shared" si="124"/>
        <v>7.4529695331302607E-3</v>
      </c>
      <c r="Q122" s="12">
        <f t="shared" si="125"/>
        <v>2.4594799459329861E-3</v>
      </c>
      <c r="R122" s="9">
        <f t="shared" si="126"/>
        <v>9.3951000000000007E-2</v>
      </c>
      <c r="S122" s="13">
        <f t="shared" si="127"/>
        <v>2.6178326424763823E-2</v>
      </c>
      <c r="T122" s="2">
        <f t="shared" si="128"/>
        <v>0.01</v>
      </c>
      <c r="U122" s="14">
        <f t="shared" si="129"/>
        <v>2.6178326424763823E-4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5.7517832642476384E-3</v>
      </c>
      <c r="AU122" s="9">
        <f t="shared" si="133"/>
        <v>28.47</v>
      </c>
      <c r="AV122" s="1">
        <f t="shared" si="134"/>
        <v>0.33</v>
      </c>
      <c r="AW122" s="1">
        <f t="shared" si="135"/>
        <v>4333.333333333333</v>
      </c>
      <c r="AX122" s="1">
        <f t="shared" si="136"/>
        <v>1568920.075396921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-0.84075678137465004</v>
      </c>
      <c r="E123" s="10">
        <f t="shared" si="139"/>
        <v>-2.0855186611277698</v>
      </c>
      <c r="F123" s="7" t="s">
        <v>83</v>
      </c>
      <c r="G123" s="1">
        <v>3</v>
      </c>
      <c r="H123" s="9">
        <f t="shared" si="119"/>
        <v>-0.84075678137465004</v>
      </c>
      <c r="I123" s="9">
        <f t="shared" si="120"/>
        <v>272.30924321862534</v>
      </c>
      <c r="J123" s="9">
        <f t="shared" si="121"/>
        <v>1.5610232219949484E-2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0.83988642045587381</v>
      </c>
      <c r="P123" s="9">
        <f t="shared" si="124"/>
        <v>1.3110822061698321E-2</v>
      </c>
      <c r="Q123" s="12">
        <f t="shared" si="125"/>
        <v>4.3265712803604462E-3</v>
      </c>
      <c r="R123" s="9">
        <f t="shared" si="126"/>
        <v>9.3951000000000007E-2</v>
      </c>
      <c r="S123" s="13">
        <f t="shared" si="127"/>
        <v>4.6051359542319356E-2</v>
      </c>
      <c r="T123" s="2">
        <f t="shared" si="128"/>
        <v>0.01</v>
      </c>
      <c r="U123" s="14">
        <f t="shared" si="129"/>
        <v>4.6051359542319357E-4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5.9505135954231935E-3</v>
      </c>
      <c r="AU123" s="9">
        <f t="shared" si="133"/>
        <v>28.47</v>
      </c>
      <c r="AV123" s="1">
        <f t="shared" si="134"/>
        <v>0.33</v>
      </c>
      <c r="AW123" s="1">
        <f t="shared" si="135"/>
        <v>4333.333333333333</v>
      </c>
      <c r="AX123" s="1">
        <f t="shared" si="136"/>
        <v>1623127.9604731316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3.5712206837001901</v>
      </c>
      <c r="E124" s="10">
        <f t="shared" si="139"/>
        <v>-0.84075678137465004</v>
      </c>
      <c r="F124" s="7" t="s">
        <v>83</v>
      </c>
      <c r="G124" s="1">
        <v>4</v>
      </c>
      <c r="H124" s="9">
        <f t="shared" si="119"/>
        <v>3.5712206837001901</v>
      </c>
      <c r="I124" s="9">
        <f t="shared" si="120"/>
        <v>276.72122068370015</v>
      </c>
      <c r="J124" s="9">
        <f t="shared" si="121"/>
        <v>2.7605571916488159E-2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1.1114755983941755</v>
      </c>
      <c r="P124" s="9">
        <f t="shared" si="124"/>
        <v>3.0682919564892122E-2</v>
      </c>
      <c r="Q124" s="12">
        <f t="shared" si="125"/>
        <v>1.0125363456414401E-2</v>
      </c>
      <c r="R124" s="9">
        <f t="shared" si="126"/>
        <v>9.3951000000000007E-2</v>
      </c>
      <c r="S124" s="13">
        <f t="shared" si="127"/>
        <v>0.10777281195957894</v>
      </c>
      <c r="T124" s="2">
        <f t="shared" si="128"/>
        <v>0.01</v>
      </c>
      <c r="U124" s="14">
        <f t="shared" si="129"/>
        <v>1.0777281195957895E-3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6.5677281195957891E-3</v>
      </c>
      <c r="AU124" s="9">
        <f t="shared" si="133"/>
        <v>28.47</v>
      </c>
      <c r="AV124" s="1">
        <f t="shared" si="134"/>
        <v>0.33</v>
      </c>
      <c r="AW124" s="1">
        <f t="shared" si="135"/>
        <v>4333.333333333333</v>
      </c>
      <c r="AX124" s="1">
        <f t="shared" si="136"/>
        <v>1791486.2266512313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10.7439800019784</v>
      </c>
      <c r="E125" s="10">
        <f t="shared" si="139"/>
        <v>3.5712206837001901</v>
      </c>
      <c r="F125" s="7" t="s">
        <v>83</v>
      </c>
      <c r="G125" s="1">
        <v>5</v>
      </c>
      <c r="H125" s="9">
        <f t="shared" si="119"/>
        <v>10.7439800019784</v>
      </c>
      <c r="I125" s="9">
        <f t="shared" si="120"/>
        <v>283.89398000197838</v>
      </c>
      <c r="J125" s="9">
        <f t="shared" si="121"/>
        <v>6.715617900992657E-2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1.0267530448878193</v>
      </c>
      <c r="O125" s="9">
        <f t="shared" si="140"/>
        <v>0.33873963394146411</v>
      </c>
      <c r="P125" s="9">
        <f t="shared" si="124"/>
        <v>2.2748459494729961E-2</v>
      </c>
      <c r="Q125" s="12">
        <f t="shared" si="125"/>
        <v>7.5069916332608875E-3</v>
      </c>
      <c r="R125" s="9">
        <f t="shared" si="126"/>
        <v>9.3951000000000007E-2</v>
      </c>
      <c r="S125" s="13">
        <f t="shared" si="127"/>
        <v>7.9903264821671802E-2</v>
      </c>
      <c r="T125" s="2">
        <f t="shared" si="128"/>
        <v>0.01</v>
      </c>
      <c r="U125" s="14">
        <f t="shared" si="129"/>
        <v>7.9903264821671802E-4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6.2890326482167181E-3</v>
      </c>
      <c r="AU125" s="9">
        <f t="shared" si="133"/>
        <v>28.47</v>
      </c>
      <c r="AV125" s="1">
        <f t="shared" si="134"/>
        <v>0.33</v>
      </c>
      <c r="AW125" s="1">
        <f t="shared" si="135"/>
        <v>4333.333333333333</v>
      </c>
      <c r="AX125" s="1">
        <f t="shared" si="136"/>
        <v>1715466.1647190077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16.398152344248601</v>
      </c>
      <c r="E126" s="10">
        <f t="shared" si="139"/>
        <v>10.7439800019784</v>
      </c>
      <c r="F126" s="7" t="s">
        <v>85</v>
      </c>
      <c r="G126" s="1">
        <v>6</v>
      </c>
      <c r="H126" s="9">
        <f t="shared" si="119"/>
        <v>16.398152344248601</v>
      </c>
      <c r="I126" s="9">
        <f t="shared" si="120"/>
        <v>289.54815234424859</v>
      </c>
      <c r="J126" s="9">
        <f t="shared" si="121"/>
        <v>0.13120531476539138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0.60069117444673414</v>
      </c>
      <c r="P126" s="9">
        <f t="shared" si="124"/>
        <v>7.8813874620076371E-2</v>
      </c>
      <c r="Q126" s="12">
        <f t="shared" si="125"/>
        <v>2.6008578624625203E-2</v>
      </c>
      <c r="R126" s="9">
        <f t="shared" si="126"/>
        <v>9.3951000000000007E-2</v>
      </c>
      <c r="S126" s="13">
        <f t="shared" si="127"/>
        <v>0.27683131232903535</v>
      </c>
      <c r="T126" s="2">
        <f t="shared" si="128"/>
        <v>0.01</v>
      </c>
      <c r="U126" s="14">
        <f t="shared" si="129"/>
        <v>2.7683131232903537E-3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8.2583131232903534E-3</v>
      </c>
      <c r="AU126" s="9">
        <f t="shared" si="133"/>
        <v>28.47</v>
      </c>
      <c r="AV126" s="1">
        <f t="shared" si="134"/>
        <v>0.33</v>
      </c>
      <c r="AW126" s="1">
        <f t="shared" si="135"/>
        <v>4333.333333333333</v>
      </c>
      <c r="AX126" s="1">
        <f t="shared" si="136"/>
        <v>2252628.9070349517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20.868938214184301</v>
      </c>
      <c r="E127" s="10">
        <f t="shared" si="139"/>
        <v>16.398152344248601</v>
      </c>
      <c r="F127" s="7" t="s">
        <v>83</v>
      </c>
      <c r="G127" s="1">
        <v>7</v>
      </c>
      <c r="H127" s="9">
        <f t="shared" si="119"/>
        <v>20.868938214184301</v>
      </c>
      <c r="I127" s="9">
        <f t="shared" si="120"/>
        <v>294.01893821418429</v>
      </c>
      <c r="J127" s="9">
        <f t="shared" si="121"/>
        <v>0.21878642870910323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0.80657729982665782</v>
      </c>
      <c r="P127" s="9">
        <f t="shared" si="124"/>
        <v>0.17646816690690606</v>
      </c>
      <c r="Q127" s="12">
        <f t="shared" si="125"/>
        <v>5.8234495079279004E-2</v>
      </c>
      <c r="R127" s="9">
        <f t="shared" si="126"/>
        <v>9.3951000000000007E-2</v>
      </c>
      <c r="S127" s="13">
        <f t="shared" si="127"/>
        <v>0.61983901266914665</v>
      </c>
      <c r="T127" s="2">
        <f t="shared" si="128"/>
        <v>0.01</v>
      </c>
      <c r="U127" s="14">
        <f t="shared" si="129"/>
        <v>6.198390126691467E-3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1.6148390126691468E-2</v>
      </c>
      <c r="AU127" s="9">
        <f t="shared" si="133"/>
        <v>28.47</v>
      </c>
      <c r="AV127" s="1">
        <f t="shared" si="134"/>
        <v>0.33</v>
      </c>
      <c r="AW127" s="1">
        <f t="shared" si="135"/>
        <v>4333.333333333333</v>
      </c>
      <c r="AX127" s="1">
        <f t="shared" si="136"/>
        <v>4404813.6536350669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22.556119515215102</v>
      </c>
      <c r="E128" s="10">
        <f t="shared" si="139"/>
        <v>20.868938214184301</v>
      </c>
      <c r="F128" s="7" t="s">
        <v>83</v>
      </c>
      <c r="G128" s="1">
        <v>8</v>
      </c>
      <c r="H128" s="9">
        <f t="shared" si="119"/>
        <v>22.556119515215102</v>
      </c>
      <c r="I128" s="9">
        <f t="shared" si="120"/>
        <v>295.70611951521505</v>
      </c>
      <c r="J128" s="9">
        <f t="shared" si="121"/>
        <v>0.26428917653041595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0.91480913291975174</v>
      </c>
      <c r="P128" s="9">
        <f t="shared" si="124"/>
        <v>0.24177415242186501</v>
      </c>
      <c r="Q128" s="12">
        <f t="shared" si="125"/>
        <v>7.9785470299215455E-2</v>
      </c>
      <c r="R128" s="9">
        <f t="shared" si="126"/>
        <v>9.3951000000000007E-2</v>
      </c>
      <c r="S128" s="13">
        <f t="shared" si="127"/>
        <v>0.84922427966935365</v>
      </c>
      <c r="T128" s="2">
        <f t="shared" si="128"/>
        <v>0.01</v>
      </c>
      <c r="U128" s="14">
        <f t="shared" si="129"/>
        <v>8.4922427966935363E-3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1.8442242796693535E-2</v>
      </c>
      <c r="AU128" s="9">
        <f t="shared" si="133"/>
        <v>28.47</v>
      </c>
      <c r="AV128" s="1">
        <f t="shared" si="134"/>
        <v>0.33</v>
      </c>
      <c r="AW128" s="1">
        <f t="shared" si="135"/>
        <v>4333.333333333333</v>
      </c>
      <c r="AX128" s="1">
        <f t="shared" si="136"/>
        <v>5030510.3008538876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21.904823314340302</v>
      </c>
      <c r="E129" s="10">
        <f t="shared" si="139"/>
        <v>22.556119515215102</v>
      </c>
      <c r="F129" s="7" t="s">
        <v>83</v>
      </c>
      <c r="G129" s="1">
        <v>9</v>
      </c>
      <c r="H129" s="9">
        <f t="shared" si="119"/>
        <v>21.904823314340302</v>
      </c>
      <c r="I129" s="9">
        <f t="shared" si="120"/>
        <v>295.0548233143403</v>
      </c>
      <c r="J129" s="9">
        <f t="shared" si="121"/>
        <v>0.24576139626820789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0.95773498049788675</v>
      </c>
      <c r="P129" s="9">
        <f t="shared" si="124"/>
        <v>0.23537428606206551</v>
      </c>
      <c r="Q129" s="12">
        <f t="shared" si="125"/>
        <v>7.7673514400481619E-2</v>
      </c>
      <c r="R129" s="9">
        <f t="shared" si="126"/>
        <v>9.3951000000000007E-2</v>
      </c>
      <c r="S129" s="13">
        <f t="shared" si="127"/>
        <v>0.82674494577472957</v>
      </c>
      <c r="T129" s="2">
        <f t="shared" si="128"/>
        <v>0.01</v>
      </c>
      <c r="U129" s="14">
        <f t="shared" si="129"/>
        <v>8.2674494577472963E-3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1.8217449457747295E-2</v>
      </c>
      <c r="AU129" s="9">
        <f t="shared" si="133"/>
        <v>28.47</v>
      </c>
      <c r="AV129" s="1">
        <f t="shared" si="134"/>
        <v>0.33</v>
      </c>
      <c r="AW129" s="1">
        <f t="shared" si="135"/>
        <v>4333.333333333333</v>
      </c>
      <c r="AX129" s="1">
        <f t="shared" si="136"/>
        <v>4969193.1812606491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18.5909659389288</v>
      </c>
      <c r="E130" s="10">
        <f t="shared" si="139"/>
        <v>21.904823314340302</v>
      </c>
      <c r="F130" s="7" t="s">
        <v>83</v>
      </c>
      <c r="G130" s="1">
        <v>10</v>
      </c>
      <c r="H130" s="9">
        <f t="shared" si="119"/>
        <v>18.5909659389288</v>
      </c>
      <c r="I130" s="9">
        <f t="shared" si="120"/>
        <v>291.74096593892875</v>
      </c>
      <c r="J130" s="9">
        <f t="shared" si="121"/>
        <v>0.1689356881648047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1.0070606944358211</v>
      </c>
      <c r="P130" s="9">
        <f t="shared" si="124"/>
        <v>0.17012849143824155</v>
      </c>
      <c r="Q130" s="12">
        <f t="shared" si="125"/>
        <v>5.6142402174619715E-2</v>
      </c>
      <c r="R130" s="9">
        <f t="shared" si="126"/>
        <v>9.3951000000000007E-2</v>
      </c>
      <c r="S130" s="13">
        <f t="shared" si="127"/>
        <v>0.59757109742972092</v>
      </c>
      <c r="T130" s="2">
        <f t="shared" si="128"/>
        <v>0.01</v>
      </c>
      <c r="U130" s="14">
        <f t="shared" si="129"/>
        <v>5.9757109742972093E-3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1.5925710974297208E-2</v>
      </c>
      <c r="AU130" s="9">
        <f t="shared" si="133"/>
        <v>28.47</v>
      </c>
      <c r="AV130" s="1">
        <f t="shared" si="134"/>
        <v>0.33</v>
      </c>
      <c r="AW130" s="1">
        <f t="shared" si="135"/>
        <v>4333.333333333333</v>
      </c>
      <c r="AX130" s="1">
        <f t="shared" si="136"/>
        <v>4344073.2229697919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13.3966263458349</v>
      </c>
      <c r="E131" s="10">
        <f t="shared" si="139"/>
        <v>18.5909659389288</v>
      </c>
      <c r="F131" s="7" t="s">
        <v>83</v>
      </c>
      <c r="G131" s="1">
        <v>11</v>
      </c>
      <c r="H131" s="9">
        <f t="shared" si="119"/>
        <v>13.3966263458349</v>
      </c>
      <c r="I131" s="9">
        <f t="shared" si="120"/>
        <v>286.54662634583485</v>
      </c>
      <c r="J131" s="9">
        <f t="shared" si="121"/>
        <v>9.2251714406053523E-2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0.79508559284770075</v>
      </c>
      <c r="O131" s="9">
        <f t="shared" si="140"/>
        <v>0.32654661014987885</v>
      </c>
      <c r="P131" s="9">
        <f t="shared" si="124"/>
        <v>3.0124484619811522E-2</v>
      </c>
      <c r="Q131" s="12">
        <f t="shared" si="125"/>
        <v>9.9410799245378025E-3</v>
      </c>
      <c r="R131" s="9">
        <f t="shared" si="126"/>
        <v>9.3951000000000007E-2</v>
      </c>
      <c r="S131" s="13">
        <f t="shared" si="127"/>
        <v>0.10581132637798216</v>
      </c>
      <c r="T131" s="2">
        <f t="shared" si="128"/>
        <v>0.01</v>
      </c>
      <c r="U131" s="14">
        <f t="shared" si="129"/>
        <v>1.0581132637798216E-3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6.5481132637798213E-3</v>
      </c>
      <c r="AU131" s="9">
        <f t="shared" si="133"/>
        <v>28.47</v>
      </c>
      <c r="AV131" s="1">
        <f t="shared" si="134"/>
        <v>0.33</v>
      </c>
      <c r="AW131" s="1">
        <f t="shared" si="135"/>
        <v>4333.333333333333</v>
      </c>
      <c r="AX131" s="1">
        <f t="shared" si="136"/>
        <v>1786135.8614424141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4.2566962031705904</v>
      </c>
      <c r="E132" s="10">
        <f t="shared" si="139"/>
        <v>13.3966263458349</v>
      </c>
      <c r="F132" s="7" t="s">
        <v>85</v>
      </c>
      <c r="G132" s="1">
        <v>12</v>
      </c>
      <c r="H132" s="9">
        <f t="shared" si="119"/>
        <v>4.2566962031705904</v>
      </c>
      <c r="I132" s="9">
        <f t="shared" si="120"/>
        <v>277.40669620317055</v>
      </c>
      <c r="J132" s="9">
        <f t="shared" si="121"/>
        <v>3.0113192764454729E-2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0.58112212553006726</v>
      </c>
      <c r="P132" s="9">
        <f t="shared" si="124"/>
        <v>1.7499442585776574E-2</v>
      </c>
      <c r="Q132" s="12">
        <f t="shared" si="125"/>
        <v>5.7748160533062694E-3</v>
      </c>
      <c r="R132" s="9">
        <f t="shared" si="126"/>
        <v>9.3951000000000007E-2</v>
      </c>
      <c r="S132" s="13">
        <f t="shared" si="127"/>
        <v>6.1466254252815503E-2</v>
      </c>
      <c r="T132" s="2">
        <f t="shared" si="128"/>
        <v>0.01</v>
      </c>
      <c r="U132" s="14">
        <f t="shared" si="129"/>
        <v>6.1466254252815508E-4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6.1046625425281555E-3</v>
      </c>
      <c r="AU132" s="9">
        <f t="shared" si="133"/>
        <v>28.47</v>
      </c>
      <c r="AV132" s="1">
        <f t="shared" si="134"/>
        <v>0.33</v>
      </c>
      <c r="AW132" s="1">
        <f t="shared" si="135"/>
        <v>4333.333333333333</v>
      </c>
      <c r="AX132" s="1">
        <f t="shared" si="136"/>
        <v>1665175.3337143254</v>
      </c>
      <c r="AY132" s="1">
        <f>SUM(AX121:AX132)</f>
        <v>32713817.46696673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3.4259284646947199</v>
      </c>
      <c r="E133" s="10">
        <f t="shared" si="139"/>
        <v>4.2566962031705904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2.39199519048256</v>
      </c>
      <c r="E136" s="7"/>
      <c r="F136" s="7"/>
      <c r="G136" s="1">
        <v>1</v>
      </c>
      <c r="H136" s="9">
        <f t="shared" ref="H136:H147" si="141">E137</f>
        <v>2.39199519048256</v>
      </c>
      <c r="I136" s="9">
        <f t="shared" ref="I136:I147" si="142">H136+273.15</f>
        <v>275.54199519048251</v>
      </c>
      <c r="J136" s="9">
        <f t="shared" ref="J136:J147" si="143">EXP(($C$15*(I136-$C$13))/($C$16*I136*$C$13))</f>
        <v>2.3746434882318479E-2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1.8024681925684505E-2</v>
      </c>
      <c r="Q136" s="12">
        <f t="shared" ref="Q136:Q147" si="147">P136*$B$138</f>
        <v>4.6864173006779712E-3</v>
      </c>
      <c r="R136" s="9">
        <f t="shared" ref="R136:R147" si="148">L136*$B$138</f>
        <v>0.19735245833333334</v>
      </c>
      <c r="S136" s="13">
        <f t="shared" ref="S136:S147" si="149">Q136/R136</f>
        <v>2.3746434882318479E-2</v>
      </c>
      <c r="T136" s="2">
        <f t="shared" ref="T136:T147" si="150">$B$137/100</f>
        <v>0.01</v>
      </c>
      <c r="U136" s="14">
        <f t="shared" ref="U136:U147" si="151">S136*T136</f>
        <v>2.374643488231848E-4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5.7274643488231846E-3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-2.0855186611277698</v>
      </c>
      <c r="E137" s="10">
        <f t="shared" ref="E137:E148" si="159">D136</f>
        <v>2.39199519048256</v>
      </c>
      <c r="F137" s="7" t="s">
        <v>83</v>
      </c>
      <c r="G137" s="1">
        <v>2</v>
      </c>
      <c r="H137" s="9">
        <f t="shared" si="141"/>
        <v>-2.0855186611277698</v>
      </c>
      <c r="I137" s="9">
        <f t="shared" si="142"/>
        <v>271.06448133887221</v>
      </c>
      <c r="J137" s="9">
        <f t="shared" si="143"/>
        <v>1.3246441087738132E-2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1.500071151407649</v>
      </c>
      <c r="P137" s="9">
        <f t="shared" si="146"/>
        <v>1.987060413453693E-2</v>
      </c>
      <c r="Q137" s="12">
        <f t="shared" si="147"/>
        <v>5.1663570749796023E-3</v>
      </c>
      <c r="R137" s="9">
        <f t="shared" si="148"/>
        <v>0.19735245833333334</v>
      </c>
      <c r="S137" s="13">
        <f t="shared" si="149"/>
        <v>2.6178326424763827E-2</v>
      </c>
      <c r="T137" s="2">
        <f t="shared" si="150"/>
        <v>0.01</v>
      </c>
      <c r="U137" s="14">
        <f t="shared" si="151"/>
        <v>2.6178326424763828E-4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5.7517832642476384E-3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-0.84075678137465004</v>
      </c>
      <c r="E138" s="10">
        <f t="shared" si="159"/>
        <v>-2.0855186611277698</v>
      </c>
      <c r="F138" s="7" t="s">
        <v>83</v>
      </c>
      <c r="G138" s="1">
        <v>3</v>
      </c>
      <c r="H138" s="9">
        <f t="shared" si="141"/>
        <v>-0.84075678137465004</v>
      </c>
      <c r="I138" s="9">
        <f t="shared" si="142"/>
        <v>272.30924321862534</v>
      </c>
      <c r="J138" s="9">
        <f t="shared" si="143"/>
        <v>1.5610232219949484E-2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2.2392484639397785</v>
      </c>
      <c r="P138" s="9">
        <f t="shared" si="146"/>
        <v>3.4955188520265121E-2</v>
      </c>
      <c r="Q138" s="12">
        <f t="shared" si="147"/>
        <v>9.088349015268931E-3</v>
      </c>
      <c r="R138" s="9">
        <f t="shared" si="148"/>
        <v>0.19735245833333334</v>
      </c>
      <c r="S138" s="13">
        <f t="shared" si="149"/>
        <v>4.6051359542319342E-2</v>
      </c>
      <c r="T138" s="2">
        <f t="shared" si="150"/>
        <v>0.01</v>
      </c>
      <c r="U138" s="14">
        <f t="shared" si="151"/>
        <v>4.6051359542319346E-4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5.9505135954231935E-3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3.5712206837001901</v>
      </c>
      <c r="E139" s="10">
        <f t="shared" si="159"/>
        <v>-0.84075678137465004</v>
      </c>
      <c r="F139" s="7" t="s">
        <v>83</v>
      </c>
      <c r="G139" s="1">
        <v>4</v>
      </c>
      <c r="H139" s="9">
        <f t="shared" si="141"/>
        <v>3.5712206837001901</v>
      </c>
      <c r="I139" s="9">
        <f t="shared" si="142"/>
        <v>276.72122068370015</v>
      </c>
      <c r="J139" s="9">
        <f t="shared" si="143"/>
        <v>2.7605571916488159E-2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2.9633411920861801</v>
      </c>
      <c r="P139" s="9">
        <f t="shared" si="146"/>
        <v>8.1804728391226794E-2</v>
      </c>
      <c r="Q139" s="12">
        <f t="shared" si="147"/>
        <v>2.1269229381718966E-2</v>
      </c>
      <c r="R139" s="9">
        <f t="shared" si="148"/>
        <v>0.19735245833333334</v>
      </c>
      <c r="S139" s="13">
        <f t="shared" si="149"/>
        <v>0.10777281195957891</v>
      </c>
      <c r="T139" s="2">
        <f t="shared" si="150"/>
        <v>0.01</v>
      </c>
      <c r="U139" s="14">
        <f t="shared" si="151"/>
        <v>1.0777281195957892E-3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6.5677281195957891E-3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10.7439800019784</v>
      </c>
      <c r="E140" s="10">
        <f t="shared" si="159"/>
        <v>3.5712206837001901</v>
      </c>
      <c r="F140" s="7" t="s">
        <v>83</v>
      </c>
      <c r="G140" s="1">
        <v>5</v>
      </c>
      <c r="H140" s="9">
        <f t="shared" si="141"/>
        <v>10.7439800019784</v>
      </c>
      <c r="I140" s="9">
        <f t="shared" si="142"/>
        <v>283.89398000197838</v>
      </c>
      <c r="J140" s="9">
        <f t="shared" si="143"/>
        <v>6.715617900992657E-2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3.64058438036162</v>
      </c>
      <c r="P140" s="9">
        <f t="shared" si="146"/>
        <v>0.24448773634830756</v>
      </c>
      <c r="Q140" s="12">
        <f t="shared" si="147"/>
        <v>6.3566811450559965E-2</v>
      </c>
      <c r="R140" s="9">
        <f t="shared" si="148"/>
        <v>0.19735245833333334</v>
      </c>
      <c r="S140" s="13">
        <f t="shared" si="149"/>
        <v>0.32209789524483146</v>
      </c>
      <c r="T140" s="2">
        <f t="shared" si="150"/>
        <v>0.01</v>
      </c>
      <c r="U140" s="14">
        <f t="shared" si="151"/>
        <v>3.2209789524483144E-3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8.7109789524483158E-3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16.398152344248601</v>
      </c>
      <c r="E141" s="10">
        <f t="shared" si="159"/>
        <v>10.7439800019784</v>
      </c>
      <c r="F141" s="7" t="s">
        <v>85</v>
      </c>
      <c r="G141" s="1">
        <v>6</v>
      </c>
      <c r="H141" s="9">
        <f t="shared" si="141"/>
        <v>16.398152344248601</v>
      </c>
      <c r="I141" s="9">
        <f t="shared" si="142"/>
        <v>289.54815234424859</v>
      </c>
      <c r="J141" s="9">
        <f t="shared" si="143"/>
        <v>0.13120531476539138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4.1551445606799788</v>
      </c>
      <c r="P141" s="9">
        <f t="shared" si="146"/>
        <v>0.5451770499797205</v>
      </c>
      <c r="Q141" s="12">
        <f t="shared" si="147"/>
        <v>0.14174603299472732</v>
      </c>
      <c r="R141" s="9">
        <f t="shared" si="148"/>
        <v>0.19735245833333334</v>
      </c>
      <c r="S141" s="13">
        <f t="shared" si="149"/>
        <v>0.71823798999916511</v>
      </c>
      <c r="T141" s="2">
        <f t="shared" si="150"/>
        <v>0.01</v>
      </c>
      <c r="U141" s="14">
        <f t="shared" si="151"/>
        <v>7.1823798999916515E-3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1.2672379899991652E-2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20.868938214184301</v>
      </c>
      <c r="E142" s="10">
        <f t="shared" si="159"/>
        <v>16.398152344248601</v>
      </c>
      <c r="F142" s="7" t="s">
        <v>83</v>
      </c>
      <c r="G142" s="1">
        <v>7</v>
      </c>
      <c r="H142" s="9">
        <f t="shared" si="141"/>
        <v>20.868938214184301</v>
      </c>
      <c r="I142" s="9">
        <f t="shared" si="142"/>
        <v>294.01893821418429</v>
      </c>
      <c r="J142" s="9">
        <f t="shared" si="143"/>
        <v>0.21878642870910323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4.3690154273669251</v>
      </c>
      <c r="P142" s="9">
        <f t="shared" si="146"/>
        <v>0.95588128232858594</v>
      </c>
      <c r="Q142" s="12">
        <f t="shared" si="147"/>
        <v>0.24852913340543234</v>
      </c>
      <c r="R142" s="9">
        <f t="shared" si="148"/>
        <v>0.19735245833333334</v>
      </c>
      <c r="S142" s="13">
        <f t="shared" si="149"/>
        <v>1.2593161266106971</v>
      </c>
      <c r="T142" s="2">
        <f t="shared" si="150"/>
        <v>0.01</v>
      </c>
      <c r="U142" s="14">
        <f t="shared" si="151"/>
        <v>1.2593161266106972E-2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2.2543161266106972E-2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22.556119515215102</v>
      </c>
      <c r="E143" s="10">
        <f t="shared" si="159"/>
        <v>20.868938214184301</v>
      </c>
      <c r="F143" s="7" t="s">
        <v>83</v>
      </c>
      <c r="G143" s="1">
        <v>8</v>
      </c>
      <c r="H143" s="9">
        <f t="shared" si="141"/>
        <v>22.556119515215102</v>
      </c>
      <c r="I143" s="9">
        <f t="shared" si="142"/>
        <v>295.70611951521505</v>
      </c>
      <c r="J143" s="9">
        <f t="shared" si="143"/>
        <v>0.26428917653041595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4.1721820617050058</v>
      </c>
      <c r="P143" s="9">
        <f t="shared" si="146"/>
        <v>1.102662561422989</v>
      </c>
      <c r="Q143" s="12">
        <f t="shared" si="147"/>
        <v>0.28669226596997716</v>
      </c>
      <c r="R143" s="9">
        <f t="shared" si="148"/>
        <v>0.19735245833333334</v>
      </c>
      <c r="S143" s="13">
        <f t="shared" si="149"/>
        <v>1.4526916380526995</v>
      </c>
      <c r="T143" s="2">
        <f t="shared" si="150"/>
        <v>0.01</v>
      </c>
      <c r="U143" s="14">
        <f t="shared" si="151"/>
        <v>1.4526916380526996E-2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2.4476916380526997E-2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21.904823314340302</v>
      </c>
      <c r="E144" s="10">
        <f t="shared" si="159"/>
        <v>22.556119515215102</v>
      </c>
      <c r="F144" s="7" t="s">
        <v>83</v>
      </c>
      <c r="G144" s="1">
        <v>9</v>
      </c>
      <c r="H144" s="9">
        <f t="shared" si="141"/>
        <v>21.904823314340302</v>
      </c>
      <c r="I144" s="9">
        <f t="shared" si="142"/>
        <v>295.0548233143403</v>
      </c>
      <c r="J144" s="9">
        <f t="shared" si="143"/>
        <v>0.24576139626820789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3.8285674169486836</v>
      </c>
      <c r="P144" s="9">
        <f t="shared" si="146"/>
        <v>0.94091407409627459</v>
      </c>
      <c r="Q144" s="12">
        <f t="shared" si="147"/>
        <v>0.24463765926503139</v>
      </c>
      <c r="R144" s="9">
        <f t="shared" si="148"/>
        <v>0.19735245833333334</v>
      </c>
      <c r="S144" s="13">
        <f t="shared" si="149"/>
        <v>1.2395977295191942</v>
      </c>
      <c r="T144" s="2">
        <f t="shared" si="150"/>
        <v>0.01</v>
      </c>
      <c r="U144" s="14">
        <f t="shared" si="151"/>
        <v>1.2395977295191943E-2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2.2345977295191943E-2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18.5909659389288</v>
      </c>
      <c r="E145" s="10">
        <f t="shared" si="159"/>
        <v>21.904823314340302</v>
      </c>
      <c r="F145" s="7" t="s">
        <v>83</v>
      </c>
      <c r="G145" s="1">
        <v>10</v>
      </c>
      <c r="H145" s="9">
        <f t="shared" si="141"/>
        <v>18.5909659389288</v>
      </c>
      <c r="I145" s="9">
        <f t="shared" si="142"/>
        <v>291.74096593892875</v>
      </c>
      <c r="J145" s="9">
        <f t="shared" si="143"/>
        <v>0.1689356881648047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3.6467012595190753</v>
      </c>
      <c r="P145" s="9">
        <f t="shared" si="146"/>
        <v>0.61605798680831503</v>
      </c>
      <c r="Q145" s="12">
        <f t="shared" si="147"/>
        <v>0.16017507657016192</v>
      </c>
      <c r="R145" s="9">
        <f t="shared" si="148"/>
        <v>0.19735245833333334</v>
      </c>
      <c r="S145" s="13">
        <f t="shared" si="149"/>
        <v>0.81161936325932216</v>
      </c>
      <c r="T145" s="2">
        <f t="shared" si="150"/>
        <v>0.01</v>
      </c>
      <c r="U145" s="14">
        <f t="shared" si="151"/>
        <v>8.1161936325932216E-3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1.8066193632593222E-2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13.3966263458349</v>
      </c>
      <c r="E146" s="10">
        <f t="shared" si="159"/>
        <v>18.5909659389288</v>
      </c>
      <c r="F146" s="7" t="s">
        <v>83</v>
      </c>
      <c r="G146" s="1">
        <v>11</v>
      </c>
      <c r="H146" s="9">
        <f t="shared" si="141"/>
        <v>13.3966263458349</v>
      </c>
      <c r="I146" s="9">
        <f t="shared" si="142"/>
        <v>286.54662634583485</v>
      </c>
      <c r="J146" s="9">
        <f t="shared" si="143"/>
        <v>9.2251714406053523E-2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3.7896911893774266</v>
      </c>
      <c r="P146" s="9">
        <f t="shared" si="146"/>
        <v>0.34960550928958367</v>
      </c>
      <c r="Q146" s="12">
        <f t="shared" si="147"/>
        <v>9.089743241529176E-2</v>
      </c>
      <c r="R146" s="9">
        <f t="shared" si="148"/>
        <v>0.19735245833333334</v>
      </c>
      <c r="S146" s="13">
        <f t="shared" si="149"/>
        <v>0.46058424193411202</v>
      </c>
      <c r="T146" s="2">
        <f t="shared" si="150"/>
        <v>0.01</v>
      </c>
      <c r="U146" s="14">
        <f t="shared" si="151"/>
        <v>4.6058424193411206E-3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1.0095842419341122E-2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4.2566962031705904</v>
      </c>
      <c r="E147" s="10">
        <f t="shared" si="159"/>
        <v>13.3966263458349</v>
      </c>
      <c r="F147" s="7" t="s">
        <v>85</v>
      </c>
      <c r="G147" s="1">
        <v>12</v>
      </c>
      <c r="H147" s="9">
        <f t="shared" si="141"/>
        <v>4.2566962031705904</v>
      </c>
      <c r="I147" s="9">
        <f t="shared" si="142"/>
        <v>277.40669620317055</v>
      </c>
      <c r="J147" s="9">
        <f t="shared" si="143"/>
        <v>3.0113192764454729E-2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4.1991335967545096</v>
      </c>
      <c r="P147" s="9">
        <f t="shared" si="146"/>
        <v>0.12644931944276666</v>
      </c>
      <c r="Q147" s="12">
        <f t="shared" si="147"/>
        <v>3.2876823055119332E-2</v>
      </c>
      <c r="R147" s="9">
        <f t="shared" si="148"/>
        <v>0.19735245833333334</v>
      </c>
      <c r="S147" s="13">
        <f t="shared" si="149"/>
        <v>0.16658937685787292</v>
      </c>
      <c r="T147" s="2">
        <f t="shared" si="150"/>
        <v>0.01</v>
      </c>
      <c r="U147" s="14">
        <f t="shared" si="151"/>
        <v>1.6658937685787292E-3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7.1558937685787293E-3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3.4259284646947199</v>
      </c>
      <c r="E148" s="10">
        <f t="shared" si="159"/>
        <v>4.2566962031705904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B453-FE3B-4953-820E-4A6774DB4E67}">
  <dimension ref="A1:BB148"/>
  <sheetViews>
    <sheetView tabSelected="1" workbookViewId="0">
      <selection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39"/>
      <c r="J1" s="39"/>
      <c r="K1" s="39"/>
      <c r="L1" s="39"/>
      <c r="M1" s="39"/>
      <c r="N1" s="39"/>
      <c r="O1" s="39"/>
      <c r="P1" s="39"/>
      <c r="Q1" s="39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2">
        <v>6644</v>
      </c>
      <c r="F2" s="2">
        <v>1430.5445</v>
      </c>
      <c r="G2" s="2">
        <v>0.1</v>
      </c>
      <c r="H2" s="2">
        <v>34</v>
      </c>
      <c r="I2" s="39"/>
      <c r="J2" s="39"/>
      <c r="K2" s="39"/>
      <c r="L2" s="39"/>
      <c r="M2" s="39"/>
      <c r="N2" s="39"/>
      <c r="O2" s="39"/>
      <c r="P2" s="39"/>
      <c r="Q2" s="39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19563964</v>
      </c>
      <c r="F3" s="2">
        <v>1642.5</v>
      </c>
      <c r="G3" s="2">
        <v>0.24</v>
      </c>
      <c r="H3" s="2">
        <v>43</v>
      </c>
      <c r="I3" s="39"/>
      <c r="J3" s="39"/>
      <c r="K3" s="39"/>
      <c r="L3" s="39"/>
      <c r="M3" s="39"/>
      <c r="N3" s="39"/>
      <c r="O3" s="39"/>
      <c r="P3" s="39"/>
      <c r="Q3" s="39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2090609</v>
      </c>
      <c r="F4" s="2">
        <v>131.4</v>
      </c>
      <c r="G4" s="2">
        <v>0.18</v>
      </c>
      <c r="H4" s="2">
        <v>1</v>
      </c>
      <c r="I4" s="39"/>
      <c r="J4" s="39"/>
      <c r="K4" s="39"/>
      <c r="L4" s="39"/>
      <c r="M4" s="39"/>
      <c r="N4" s="39"/>
      <c r="O4" s="39"/>
      <c r="P4" s="39"/>
      <c r="Q4" s="39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22246750</v>
      </c>
      <c r="F5" s="2">
        <v>119.72</v>
      </c>
      <c r="G5" s="2">
        <v>0.19</v>
      </c>
      <c r="H5" s="2">
        <v>1</v>
      </c>
      <c r="I5" s="39"/>
      <c r="J5" s="39"/>
      <c r="K5" s="39"/>
      <c r="L5" s="39"/>
      <c r="M5" s="39"/>
      <c r="N5" s="39"/>
      <c r="O5" s="39"/>
      <c r="P5" s="39"/>
      <c r="Q5" s="39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19081411</v>
      </c>
      <c r="F6" s="2">
        <v>124.83</v>
      </c>
      <c r="G6" s="2">
        <v>0.45</v>
      </c>
      <c r="H6" s="2">
        <v>51</v>
      </c>
      <c r="I6" s="39"/>
      <c r="J6" s="39"/>
      <c r="K6" s="39"/>
      <c r="L6" s="39"/>
      <c r="M6" s="39"/>
      <c r="N6" s="39"/>
      <c r="O6" s="39"/>
      <c r="P6" s="39"/>
      <c r="Q6" s="39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1374847</v>
      </c>
      <c r="F7" s="2">
        <v>777.46825000000001</v>
      </c>
      <c r="G7" s="2">
        <v>0.3</v>
      </c>
      <c r="H7" s="2">
        <v>1</v>
      </c>
      <c r="I7" s="39"/>
      <c r="J7" s="39"/>
      <c r="K7" s="39"/>
      <c r="L7" s="39"/>
      <c r="M7" s="39"/>
      <c r="N7" s="39"/>
      <c r="O7" s="39"/>
      <c r="P7" s="39"/>
      <c r="Q7" s="39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13048</v>
      </c>
      <c r="F8" s="2">
        <v>341.64</v>
      </c>
      <c r="G8" s="2">
        <v>0.33</v>
      </c>
      <c r="H8" s="2">
        <v>1</v>
      </c>
      <c r="I8" s="39"/>
      <c r="J8" s="39"/>
      <c r="K8" s="39"/>
      <c r="L8" s="39"/>
      <c r="M8" s="39"/>
      <c r="N8" s="39"/>
      <c r="O8" s="39"/>
      <c r="P8" s="39"/>
      <c r="Q8" s="39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208</v>
      </c>
      <c r="F9" s="2">
        <v>341.64</v>
      </c>
      <c r="G9" s="2">
        <v>0.33</v>
      </c>
      <c r="H9" s="2">
        <v>1</v>
      </c>
      <c r="I9" s="39"/>
      <c r="J9" s="39"/>
      <c r="K9" s="39"/>
      <c r="L9" s="39"/>
      <c r="M9" s="39"/>
      <c r="N9" s="39"/>
      <c r="O9" s="39"/>
      <c r="P9" s="39"/>
      <c r="Q9" s="3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>
        <v>6625</v>
      </c>
      <c r="F10" s="2">
        <v>910.85749999999996</v>
      </c>
      <c r="G10" s="2">
        <v>0.26</v>
      </c>
      <c r="H10" s="2">
        <v>1</v>
      </c>
      <c r="I10" s="39"/>
      <c r="J10" s="39"/>
      <c r="K10" s="39"/>
      <c r="L10" s="39"/>
      <c r="M10" s="39"/>
      <c r="N10" s="39"/>
      <c r="O10" s="39"/>
      <c r="P10" s="39"/>
      <c r="Q10" s="39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35148236.900256544</v>
      </c>
      <c r="J13" s="6" t="s">
        <v>37</v>
      </c>
      <c r="K13" s="6">
        <f>I13/(10000*1000)</f>
        <v>3.5148236900256546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39"/>
      <c r="G15" s="39"/>
      <c r="H15" s="39"/>
      <c r="I15" s="39"/>
      <c r="J15" s="39"/>
    </row>
    <row r="16" spans="1:41" x14ac:dyDescent="0.15">
      <c r="A16" s="1" t="s">
        <v>42</v>
      </c>
      <c r="B16" s="1" t="s">
        <v>43</v>
      </c>
      <c r="C16" s="1">
        <v>1.9870000000000001</v>
      </c>
      <c r="F16" s="39"/>
      <c r="G16" s="39"/>
      <c r="H16" s="39"/>
      <c r="I16" s="39"/>
      <c r="J16" s="39"/>
    </row>
    <row r="17" spans="1:47" x14ac:dyDescent="0.15">
      <c r="A17" s="1" t="s">
        <v>44</v>
      </c>
      <c r="B17" s="1" t="s">
        <v>45</v>
      </c>
      <c r="C17" s="1">
        <v>1</v>
      </c>
      <c r="F17" s="39"/>
      <c r="G17" s="39"/>
      <c r="H17" s="39"/>
      <c r="I17" s="39"/>
      <c r="J17" s="39"/>
    </row>
    <row r="18" spans="1:47" x14ac:dyDescent="0.15">
      <c r="A18" s="1" t="s">
        <v>46</v>
      </c>
      <c r="B18" s="1" t="s">
        <v>45</v>
      </c>
      <c r="C18" s="1">
        <v>3</v>
      </c>
      <c r="F18" s="39"/>
      <c r="G18" s="39"/>
      <c r="H18" s="39"/>
      <c r="I18" s="39"/>
      <c r="J18" s="39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5" t="s">
        <v>25</v>
      </c>
      <c r="T24" s="35"/>
      <c r="U24" s="35"/>
      <c r="V24" s="35" t="s">
        <v>54</v>
      </c>
      <c r="W24" s="35"/>
      <c r="X24" s="35"/>
      <c r="Y24" s="35" t="s">
        <v>55</v>
      </c>
      <c r="Z24" s="35"/>
      <c r="AA24" s="35"/>
      <c r="AB24" s="35" t="s">
        <v>56</v>
      </c>
      <c r="AC24" s="35"/>
      <c r="AD24" s="35"/>
      <c r="AE24" s="35" t="s">
        <v>57</v>
      </c>
      <c r="AF24" s="35"/>
      <c r="AG24" s="35"/>
      <c r="AH24" s="35" t="s">
        <v>58</v>
      </c>
      <c r="AI24" s="35"/>
      <c r="AJ24" s="35"/>
      <c r="AK24" s="38" t="s">
        <v>59</v>
      </c>
      <c r="AL24" s="37"/>
      <c r="AM24" s="36"/>
      <c r="AN24" s="35" t="s">
        <v>60</v>
      </c>
      <c r="AO24" s="35"/>
      <c r="AP24" s="35"/>
    </row>
    <row r="25" spans="1:47" x14ac:dyDescent="0.15">
      <c r="A25" s="34" t="s">
        <v>61</v>
      </c>
      <c r="B25" s="34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-18.111436507608101</v>
      </c>
      <c r="E26" s="7"/>
      <c r="F26" s="7"/>
      <c r="G26" s="1">
        <v>1</v>
      </c>
      <c r="H26" s="9">
        <f>E27</f>
        <v>-18.111436507608101</v>
      </c>
      <c r="I26" s="9">
        <f>H26+273.15</f>
        <v>255.03856349239189</v>
      </c>
      <c r="J26" s="9">
        <f>EXP(($C$15*(I26-$C$13))/($C$16*I26*$C$13))</f>
        <v>1.386219173248197E-3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5.6186366065734732E-2</v>
      </c>
      <c r="Q26" s="12">
        <f>P26*$B$28</f>
        <v>5.6186366065734735E-3</v>
      </c>
      <c r="R26" s="9">
        <f>L26*$B$28</f>
        <v>4.0532094166666672</v>
      </c>
      <c r="S26" s="13">
        <f>Q26/R26</f>
        <v>1.3862191732481968E-3</v>
      </c>
      <c r="T26" s="2">
        <f>$B$27/100</f>
        <v>0.34</v>
      </c>
      <c r="U26" s="14">
        <f>S26*T26</f>
        <v>4.7131451890438693E-4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1.3371314518904387E-2</v>
      </c>
      <c r="AR26" s="9">
        <f>$B$26/12</f>
        <v>119.21204166666666</v>
      </c>
      <c r="AS26" s="1">
        <f>$B$28</f>
        <v>0.1</v>
      </c>
      <c r="AT26" s="1">
        <f>$E$2/12</f>
        <v>553.66666666666663</v>
      </c>
      <c r="AU26" s="1">
        <f>AT26*10000*AS26*0.67*AR26*AQ26</f>
        <v>591312.97774906643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-26.918876824116001</v>
      </c>
      <c r="E27" s="10">
        <f>D26</f>
        <v>-18.111436507608101</v>
      </c>
      <c r="F27" s="7" t="s">
        <v>83</v>
      </c>
      <c r="G27" s="1">
        <v>2</v>
      </c>
      <c r="H27" s="9">
        <f>E28</f>
        <v>-26.918876824116001</v>
      </c>
      <c r="I27" s="9">
        <f>H27+273.15</f>
        <v>246.23112317588397</v>
      </c>
      <c r="J27" s="9">
        <f>EXP(($C$15*(I27-$C$13))/($C$16*I27*$C$13))</f>
        <v>3.5380884830444134E-4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81.008001967267603</v>
      </c>
      <c r="P27" s="9">
        <f>O27*J27</f>
        <v>2.8661347879482869E-2</v>
      </c>
      <c r="Q27" s="12">
        <f>P27*$B$28</f>
        <v>2.8661347879482871E-3</v>
      </c>
      <c r="R27" s="9">
        <f>L27*$B$28</f>
        <v>4.0532094166666672</v>
      </c>
      <c r="S27" s="13">
        <f>Q27/R27</f>
        <v>7.0712723999969817E-4</v>
      </c>
      <c r="T27" s="2">
        <f>$B$27/100</f>
        <v>0.34</v>
      </c>
      <c r="U27" s="14">
        <f>S27*T27</f>
        <v>2.404232615998974E-4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1.3140423261599898E-2</v>
      </c>
      <c r="AR27" s="9">
        <f>$B$26/12</f>
        <v>119.21204166666666</v>
      </c>
      <c r="AS27" s="1">
        <f>$B$28</f>
        <v>0.1</v>
      </c>
      <c r="AT27" s="1">
        <f>$E$2/12</f>
        <v>553.66666666666663</v>
      </c>
      <c r="AU27" s="1">
        <f>AT27*10000*AS27*0.67*AR27*AQ27</f>
        <v>581102.38875275513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-22.633429319685099</v>
      </c>
      <c r="E28" s="10">
        <f>D27</f>
        <v>-26.918876824116001</v>
      </c>
      <c r="F28" s="7" t="s">
        <v>83</v>
      </c>
      <c r="G28" s="1">
        <v>3</v>
      </c>
      <c r="H28" s="9">
        <f>E29</f>
        <v>-22.633429319685099</v>
      </c>
      <c r="I28" s="9">
        <f>H28+273.15</f>
        <v>250.51657068031489</v>
      </c>
      <c r="J28" s="9">
        <f>EXP(($C$15*(I28-$C$13))/($C$16*I28*$C$13))</f>
        <v>6.9589714337723837E-4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121.51143478605479</v>
      </c>
      <c r="P28" s="9">
        <f>O28*J28</f>
        <v>8.4559460355285124E-2</v>
      </c>
      <c r="Q28" s="12">
        <f>P28*$B$28</f>
        <v>8.4559460355285131E-3</v>
      </c>
      <c r="R28" s="9">
        <f>L28*$B$28</f>
        <v>4.0532094166666672</v>
      </c>
      <c r="S28" s="13">
        <f>Q28/R28</f>
        <v>2.086234676342637E-3</v>
      </c>
      <c r="T28" s="2">
        <f>$B$27/100</f>
        <v>0.34</v>
      </c>
      <c r="U28" s="14">
        <f>S28*T28</f>
        <v>7.0931978995649662E-4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1.3609319789956496E-2</v>
      </c>
      <c r="AR28" s="9">
        <f>$B$26/12</f>
        <v>119.21204166666666</v>
      </c>
      <c r="AS28" s="1">
        <f>$B$28</f>
        <v>0.1</v>
      </c>
      <c r="AT28" s="1">
        <f>$E$2/12</f>
        <v>553.66666666666663</v>
      </c>
      <c r="AU28" s="1">
        <f>AT28*10000*AS28*0.67*AR28*AQ28</f>
        <v>601838.16622973699</v>
      </c>
    </row>
    <row r="29" spans="1:47" x14ac:dyDescent="0.15">
      <c r="C29" s="7">
        <v>3</v>
      </c>
      <c r="D29" s="7">
        <v>-11.053534477444501</v>
      </c>
      <c r="E29" s="10">
        <f>D28</f>
        <v>-22.633429319685099</v>
      </c>
      <c r="F29" s="7" t="s">
        <v>83</v>
      </c>
      <c r="G29" s="1">
        <v>4</v>
      </c>
      <c r="H29" s="9">
        <f>E30</f>
        <v>-11.053534477444501</v>
      </c>
      <c r="I29" s="9">
        <f>H29+273.15</f>
        <v>262.09646552255549</v>
      </c>
      <c r="J29" s="9">
        <f>EXP(($C$15*(I29-$C$13))/($C$16*I29*$C$13))</f>
        <v>3.8754198808149615E-3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161.95896949236618</v>
      </c>
      <c r="P29" s="9">
        <f>O29*J29</f>
        <v>0.62765901024701976</v>
      </c>
      <c r="Q29" s="12">
        <f>P29*$B$28</f>
        <v>6.2765901024701976E-2</v>
      </c>
      <c r="R29" s="9">
        <f>L29*$B$28</f>
        <v>4.0532094166666672</v>
      </c>
      <c r="S29" s="13">
        <f>Q29/R29</f>
        <v>1.5485481891611769E-2</v>
      </c>
      <c r="T29" s="2">
        <f>$B$27/100</f>
        <v>0.34</v>
      </c>
      <c r="U29" s="14">
        <f>S29*T29</f>
        <v>5.2650638431480023E-3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1.8165063843148001E-2</v>
      </c>
      <c r="AR29" s="9">
        <f>$B$26/12</f>
        <v>119.21204166666666</v>
      </c>
      <c r="AS29" s="1">
        <f>$B$28</f>
        <v>0.1</v>
      </c>
      <c r="AT29" s="1">
        <f>$E$2/12</f>
        <v>553.66666666666663</v>
      </c>
      <c r="AU29" s="1">
        <f>AT29*10000*AS29*0.67*AR29*AQ29</f>
        <v>803304.56492574199</v>
      </c>
    </row>
    <row r="30" spans="1:47" x14ac:dyDescent="0.15">
      <c r="C30" s="7">
        <v>4</v>
      </c>
      <c r="D30" s="7">
        <v>-2.7777121517396002</v>
      </c>
      <c r="E30" s="10">
        <f>D29</f>
        <v>-11.053534477444501</v>
      </c>
      <c r="F30" s="7" t="s">
        <v>83</v>
      </c>
      <c r="G30" s="1">
        <v>5</v>
      </c>
      <c r="H30" s="9">
        <f>E31</f>
        <v>-2.7777121517396002</v>
      </c>
      <c r="I30" s="9">
        <f>H30+273.15</f>
        <v>270.37228784826038</v>
      </c>
      <c r="J30" s="9">
        <f>EXP(($C$15*(I30-$C$13))/($C$16*I30*$C$13))</f>
        <v>1.2082606060843508E-2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153.26474495801321</v>
      </c>
      <c r="O30" s="9">
        <f>L30+O29-P29-N30</f>
        <v>48.598659690772621</v>
      </c>
      <c r="P30" s="9">
        <f>O30*J30</f>
        <v>0.58719846012860033</v>
      </c>
      <c r="Q30" s="12">
        <f>P30*$B$28</f>
        <v>5.8719846012860039E-2</v>
      </c>
      <c r="R30" s="9">
        <f>L30*$B$28</f>
        <v>4.0532094166666672</v>
      </c>
      <c r="S30" s="13">
        <f>Q30/R30</f>
        <v>1.4487247012554031E-2</v>
      </c>
      <c r="T30" s="2">
        <f>$B$27/100</f>
        <v>0.34</v>
      </c>
      <c r="U30" s="14">
        <f>S30*T30</f>
        <v>4.9256639842683711E-3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1.782566398426837E-2</v>
      </c>
      <c r="AR30" s="9">
        <f>$B$26/12</f>
        <v>119.21204166666666</v>
      </c>
      <c r="AS30" s="1">
        <f>$B$28</f>
        <v>0.1</v>
      </c>
      <c r="AT30" s="1">
        <f>$E$2/12</f>
        <v>553.66666666666663</v>
      </c>
      <c r="AU30" s="1">
        <f>AT30*10000*AS30*0.67*AR30*AQ30</f>
        <v>788295.45412231353</v>
      </c>
    </row>
    <row r="31" spans="1:47" x14ac:dyDescent="0.15">
      <c r="C31" s="7">
        <v>5</v>
      </c>
      <c r="D31" s="7">
        <v>4.53155173565764</v>
      </c>
      <c r="E31" s="10">
        <f>D30</f>
        <v>-2.7777121517396002</v>
      </c>
      <c r="F31" s="7" t="s">
        <v>85</v>
      </c>
      <c r="G31" s="1">
        <v>6</v>
      </c>
      <c r="H31" s="9">
        <f>E32</f>
        <v>4.53155173565764</v>
      </c>
      <c r="I31" s="9">
        <f>H31+273.15</f>
        <v>277.68155173565759</v>
      </c>
      <c r="J31" s="9">
        <f>EXP(($C$15*(I31-$C$13))/($C$16*I31*$C$13))</f>
        <v>3.1177774670636534E-2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88.543555397310683</v>
      </c>
      <c r="P31" s="9">
        <f>O31*J31</f>
        <v>2.7605910187143756</v>
      </c>
      <c r="Q31" s="12">
        <f>P31*$B$28</f>
        <v>0.27605910187143756</v>
      </c>
      <c r="R31" s="9">
        <f>L31*$B$28</f>
        <v>4.0532094166666672</v>
      </c>
      <c r="S31" s="13">
        <f>Q31/R31</f>
        <v>6.8108768507319506E-2</v>
      </c>
      <c r="T31" s="2">
        <f>$B$27/100</f>
        <v>0.34</v>
      </c>
      <c r="U31" s="14">
        <f>S31*T31</f>
        <v>2.3156981292488634E-2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3.6056981292488632E-2</v>
      </c>
      <c r="AR31" s="9">
        <f>$B$26/12</f>
        <v>119.21204166666666</v>
      </c>
      <c r="AS31" s="1">
        <f>$B$28</f>
        <v>0.1</v>
      </c>
      <c r="AT31" s="1">
        <f>$E$2/12</f>
        <v>553.66666666666663</v>
      </c>
      <c r="AU31" s="1">
        <f>AT31*10000*AS31*0.67*AR31*AQ31</f>
        <v>1594529.9130134308</v>
      </c>
    </row>
    <row r="32" spans="1:47" x14ac:dyDescent="0.15">
      <c r="C32" s="7">
        <v>6</v>
      </c>
      <c r="D32" s="7">
        <v>11.911974055185</v>
      </c>
      <c r="E32" s="10">
        <f>D31</f>
        <v>4.53155173565764</v>
      </c>
      <c r="F32" s="7" t="s">
        <v>83</v>
      </c>
      <c r="G32" s="1">
        <v>7</v>
      </c>
      <c r="H32" s="9">
        <f>E33</f>
        <v>11.911974055185</v>
      </c>
      <c r="I32" s="9">
        <f>H32+273.15</f>
        <v>285.06197405518498</v>
      </c>
      <c r="J32" s="9">
        <f>EXP(($C$15*(I32-$C$13))/($C$16*I32*$C$13))</f>
        <v>7.7288742315701611E-2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126.31505854526297</v>
      </c>
      <c r="P32" s="9">
        <f>O32*J32</f>
        <v>9.7627320104975919</v>
      </c>
      <c r="Q32" s="12">
        <f>P32*$B$28</f>
        <v>0.97627320104975923</v>
      </c>
      <c r="R32" s="9">
        <f>L32*$B$28</f>
        <v>4.0532094166666672</v>
      </c>
      <c r="S32" s="13">
        <f>Q32/R32</f>
        <v>0.2408642388511571</v>
      </c>
      <c r="T32" s="2">
        <f>$B$27/100</f>
        <v>0.34</v>
      </c>
      <c r="U32" s="14">
        <f>S32*T32</f>
        <v>8.1893841209393414E-2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9.4793841209393409E-2</v>
      </c>
      <c r="AR32" s="9">
        <f>$B$26/12</f>
        <v>119.21204166666666</v>
      </c>
      <c r="AS32" s="1">
        <f>$B$28</f>
        <v>0.1</v>
      </c>
      <c r="AT32" s="1">
        <f>$E$2/12</f>
        <v>553.66666666666663</v>
      </c>
      <c r="AU32" s="1">
        <f>AT32*10000*AS32*0.67*AR32*AQ32</f>
        <v>4192020.7948553599</v>
      </c>
    </row>
    <row r="33" spans="1:48" x14ac:dyDescent="0.15">
      <c r="C33" s="7">
        <v>7</v>
      </c>
      <c r="D33" s="7">
        <v>14.7500956254835</v>
      </c>
      <c r="E33" s="10">
        <f>D32</f>
        <v>11.911974055185</v>
      </c>
      <c r="F33" s="7" t="s">
        <v>83</v>
      </c>
      <c r="G33" s="1">
        <v>8</v>
      </c>
      <c r="H33" s="9">
        <f>E34</f>
        <v>14.7500956254835</v>
      </c>
      <c r="I33" s="9">
        <f>H33+273.15</f>
        <v>287.90009562548346</v>
      </c>
      <c r="J33" s="9">
        <f>EXP(($C$15*(I33-$C$13))/($C$16*I33*$C$13))</f>
        <v>0.10823077879029427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157.08442070143207</v>
      </c>
      <c r="P33" s="9">
        <f>O33*J33</f>
        <v>17.001369188338217</v>
      </c>
      <c r="Q33" s="12">
        <f>P33*$B$28</f>
        <v>1.7001369188338218</v>
      </c>
      <c r="R33" s="9">
        <f>L33*$B$28</f>
        <v>4.0532094166666672</v>
      </c>
      <c r="S33" s="13">
        <f>Q33/R33</f>
        <v>0.41945449742688184</v>
      </c>
      <c r="T33" s="2">
        <f>$B$27/100</f>
        <v>0.34</v>
      </c>
      <c r="U33" s="14">
        <f>S33*T33</f>
        <v>0.14261452912513983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0.16826452912513984</v>
      </c>
      <c r="AR33" s="9">
        <f>$B$26/12</f>
        <v>119.21204166666666</v>
      </c>
      <c r="AS33" s="1">
        <f>$B$28</f>
        <v>0.1</v>
      </c>
      <c r="AT33" s="1">
        <f>$E$2/12</f>
        <v>553.66666666666663</v>
      </c>
      <c r="AU33" s="1">
        <f>AT33*10000*AS33*0.67*AR33*AQ33</f>
        <v>7441078.4089972554</v>
      </c>
    </row>
    <row r="34" spans="1:48" x14ac:dyDescent="0.15">
      <c r="C34" s="7">
        <v>8</v>
      </c>
      <c r="D34" s="7">
        <v>13.194468334625601</v>
      </c>
      <c r="E34" s="10">
        <f>D33</f>
        <v>14.7500956254835</v>
      </c>
      <c r="F34" s="7" t="s">
        <v>83</v>
      </c>
      <c r="G34" s="1">
        <v>9</v>
      </c>
      <c r="H34" s="9">
        <f>E35</f>
        <v>13.194468334625601</v>
      </c>
      <c r="I34" s="9">
        <f>H34+273.15</f>
        <v>286.34446833462556</v>
      </c>
      <c r="J34" s="9">
        <f>EXP(($C$15*(I34-$C$13))/($C$16*I34*$C$13))</f>
        <v>9.006496905185564E-2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180.61514567976053</v>
      </c>
      <c r="P34" s="9">
        <f>O34*J34</f>
        <v>16.267097505944029</v>
      </c>
      <c r="Q34" s="12">
        <f>P34*$B$28</f>
        <v>1.626709750594403</v>
      </c>
      <c r="R34" s="9">
        <f>L34*$B$28</f>
        <v>4.0532094166666672</v>
      </c>
      <c r="S34" s="13">
        <f>Q34/R34</f>
        <v>0.4013386882763631</v>
      </c>
      <c r="T34" s="2">
        <f>$B$27/100</f>
        <v>0.34</v>
      </c>
      <c r="U34" s="14">
        <f>S34*T34</f>
        <v>0.13645515401396346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0.14935515401396346</v>
      </c>
      <c r="AR34" s="9">
        <f>$B$26/12</f>
        <v>119.21204166666666</v>
      </c>
      <c r="AS34" s="1">
        <f>$B$28</f>
        <v>0.1</v>
      </c>
      <c r="AT34" s="1">
        <f>$E$2/12</f>
        <v>553.66666666666663</v>
      </c>
      <c r="AU34" s="1">
        <f>AT34*10000*AS34*0.67*AR34*AQ34</f>
        <v>6604858.5378278522</v>
      </c>
    </row>
    <row r="35" spans="1:48" x14ac:dyDescent="0.15">
      <c r="C35" s="7">
        <v>9</v>
      </c>
      <c r="D35" s="7">
        <v>5.4674901946340997</v>
      </c>
      <c r="E35" s="10">
        <f>D34</f>
        <v>13.194468334625601</v>
      </c>
      <c r="F35" s="7" t="s">
        <v>83</v>
      </c>
      <c r="G35" s="1">
        <v>10</v>
      </c>
      <c r="H35" s="9">
        <f>E36</f>
        <v>5.4674901946340997</v>
      </c>
      <c r="I35" s="9">
        <f>H35+273.15</f>
        <v>278.61749019463406</v>
      </c>
      <c r="J35" s="9">
        <f>EXP(($C$15*(I35-$C$13))/($C$16*I35*$C$13))</f>
        <v>3.5075233481308643E-2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204.88014234048316</v>
      </c>
      <c r="P35" s="9">
        <f>O35*J35</f>
        <v>7.1862188282761954</v>
      </c>
      <c r="Q35" s="12">
        <f>P35*$B$28</f>
        <v>0.71862188282761963</v>
      </c>
      <c r="R35" s="9">
        <f>L35*$B$28</f>
        <v>4.0532094166666672</v>
      </c>
      <c r="S35" s="13">
        <f>Q35/R35</f>
        <v>0.17729700317794325</v>
      </c>
      <c r="T35" s="2">
        <f>$B$27/100</f>
        <v>0.34</v>
      </c>
      <c r="U35" s="14">
        <f>S35*T35</f>
        <v>6.0280981080500708E-2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7.3180981080500709E-2</v>
      </c>
      <c r="AR35" s="9">
        <f>$B$26/12</f>
        <v>119.21204166666666</v>
      </c>
      <c r="AS35" s="1">
        <f>$B$28</f>
        <v>0.1</v>
      </c>
      <c r="AT35" s="1">
        <f>$E$2/12</f>
        <v>553.66666666666663</v>
      </c>
      <c r="AU35" s="1">
        <f>AT35*10000*AS35*0.67*AR35*AQ35</f>
        <v>3236246.053155785</v>
      </c>
    </row>
    <row r="36" spans="1:48" x14ac:dyDescent="0.15">
      <c r="C36" s="7">
        <v>10</v>
      </c>
      <c r="D36" s="7">
        <v>-5.2327587248712897</v>
      </c>
      <c r="E36" s="10">
        <f>D35</f>
        <v>5.4674901946340997</v>
      </c>
      <c r="F36" s="7" t="s">
        <v>83</v>
      </c>
      <c r="G36" s="1">
        <v>11</v>
      </c>
      <c r="H36" s="9">
        <f>E37</f>
        <v>-5.2327587248712897</v>
      </c>
      <c r="I36" s="9">
        <f>H36+273.15</f>
        <v>267.91724127512867</v>
      </c>
      <c r="J36" s="9">
        <f>EXP(($C$15*(I36-$C$13))/($C$16*I36*$C$13))</f>
        <v>8.6864806988838847E-3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187.80922733659662</v>
      </c>
      <c r="O36" s="9">
        <f>L36+O35-P35-N36</f>
        <v>50.416790342277011</v>
      </c>
      <c r="P36" s="9">
        <f>O36*J36</f>
        <v>0.4379444762078647</v>
      </c>
      <c r="Q36" s="12">
        <f>P36*$B$28</f>
        <v>4.3794447620786471E-2</v>
      </c>
      <c r="R36" s="9">
        <f>L36*$B$28</f>
        <v>4.0532094166666672</v>
      </c>
      <c r="S36" s="13">
        <f>Q36/R36</f>
        <v>1.0804881544167224E-2</v>
      </c>
      <c r="T36" s="2">
        <f>$B$27/100</f>
        <v>0.34</v>
      </c>
      <c r="U36" s="14">
        <f>S36*T36</f>
        <v>3.6736597250168566E-3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1.6573659725016857E-2</v>
      </c>
      <c r="AR36" s="9">
        <f>$B$26/12</f>
        <v>119.21204166666666</v>
      </c>
      <c r="AS36" s="1">
        <f>$B$28</f>
        <v>0.1</v>
      </c>
      <c r="AT36" s="1">
        <f>$E$2/12</f>
        <v>553.66666666666663</v>
      </c>
      <c r="AU36" s="1">
        <f>AT36*10000*AS36*0.67*AR36*AQ36</f>
        <v>732928.6937603571</v>
      </c>
    </row>
    <row r="37" spans="1:48" x14ac:dyDescent="0.15">
      <c r="C37" s="7">
        <v>11</v>
      </c>
      <c r="D37" s="7">
        <v>-16.092010023195499</v>
      </c>
      <c r="E37" s="10">
        <f>D36</f>
        <v>-5.2327587248712897</v>
      </c>
      <c r="F37" s="7" t="s">
        <v>85</v>
      </c>
      <c r="G37" s="1">
        <v>12</v>
      </c>
      <c r="H37" s="9">
        <f>E38</f>
        <v>-16.092010023195499</v>
      </c>
      <c r="I37" s="9">
        <f>H37+273.15</f>
        <v>257.05798997680449</v>
      </c>
      <c r="J37" s="9">
        <f>EXP(($C$15*(I37-$C$13))/($C$16*I37*$C$13))</f>
        <v>1.871052310097693E-3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90.510940032735817</v>
      </c>
      <c r="P37" s="9">
        <f>O37*J37</f>
        <v>0.16935070343736411</v>
      </c>
      <c r="Q37" s="12">
        <f>P37*$B$28</f>
        <v>1.6935070343736411E-2</v>
      </c>
      <c r="R37" s="9">
        <f>L37*$B$28</f>
        <v>4.0532094166666672</v>
      </c>
      <c r="S37" s="13">
        <f>Q37/R37</f>
        <v>4.1781878513604412E-3</v>
      </c>
      <c r="T37" s="2">
        <f>$B$27/100</f>
        <v>0.34</v>
      </c>
      <c r="U37" s="14">
        <f>S37*T37</f>
        <v>1.4205838694625501E-3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1.432058386946255E-2</v>
      </c>
      <c r="AR37" s="9">
        <f>$B$26/12</f>
        <v>119.21204166666666</v>
      </c>
      <c r="AS37" s="1">
        <f>$B$28</f>
        <v>0.1</v>
      </c>
      <c r="AT37" s="1">
        <f>$E$2/12</f>
        <v>553.66666666666663</v>
      </c>
      <c r="AU37" s="1">
        <f>AT37*10000*AS37*0.67*AR37*AQ37</f>
        <v>633292.0431259881</v>
      </c>
      <c r="AV37" s="1">
        <f>SUM(AU26:AU37)</f>
        <v>27800807.996515643</v>
      </c>
    </row>
    <row r="38" spans="1:48" x14ac:dyDescent="0.15">
      <c r="C38" s="7">
        <v>12</v>
      </c>
      <c r="D38" s="7">
        <v>-20.3453293961981</v>
      </c>
      <c r="E38" s="10">
        <f>D37</f>
        <v>-16.092010023195499</v>
      </c>
      <c r="F38" s="7" t="s">
        <v>83</v>
      </c>
    </row>
    <row r="40" spans="1:48" x14ac:dyDescent="0.15">
      <c r="S40" s="35" t="s">
        <v>25</v>
      </c>
      <c r="T40" s="35"/>
      <c r="U40" s="35"/>
      <c r="V40" s="35" t="s">
        <v>54</v>
      </c>
      <c r="W40" s="35"/>
      <c r="X40" s="35"/>
      <c r="Y40" s="35" t="s">
        <v>55</v>
      </c>
      <c r="Z40" s="35"/>
      <c r="AA40" s="35"/>
      <c r="AB40" s="35" t="s">
        <v>56</v>
      </c>
      <c r="AC40" s="35"/>
      <c r="AD40" s="35"/>
      <c r="AE40" s="35" t="s">
        <v>57</v>
      </c>
      <c r="AF40" s="35"/>
      <c r="AG40" s="35"/>
      <c r="AH40" s="35" t="s">
        <v>58</v>
      </c>
      <c r="AI40" s="35"/>
      <c r="AJ40" s="35"/>
      <c r="AK40" s="38" t="s">
        <v>59</v>
      </c>
      <c r="AL40" s="37"/>
      <c r="AM40" s="36"/>
      <c r="AN40" s="35" t="s">
        <v>60</v>
      </c>
      <c r="AO40" s="35"/>
      <c r="AP40" s="35"/>
    </row>
    <row r="41" spans="1:48" x14ac:dyDescent="0.15">
      <c r="A41" s="34" t="s">
        <v>30</v>
      </c>
      <c r="B41" s="34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-18.111436507608101</v>
      </c>
      <c r="E42" s="7"/>
      <c r="F42" s="7"/>
      <c r="G42" s="1">
        <v>1</v>
      </c>
      <c r="H42" s="9">
        <f>E43</f>
        <v>-18.111436507608101</v>
      </c>
      <c r="I42" s="9">
        <f>H42+273.15</f>
        <v>255.03856349239189</v>
      </c>
      <c r="J42" s="9">
        <f>EXP(($C$15*(I42-$C$13))/($C$16*I42*$C$13))</f>
        <v>1.386219173248197E-3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8.1587662215489201E-2</v>
      </c>
      <c r="Q42" s="12">
        <f>P42*$B$44</f>
        <v>1.9581038931717407E-2</v>
      </c>
      <c r="R42" s="9">
        <f>L42*$B$44</f>
        <v>14.125500000000001</v>
      </c>
      <c r="S42" s="13">
        <f>Q42/R42</f>
        <v>1.386219173248197E-3</v>
      </c>
      <c r="T42" s="2">
        <f>$B$43/100</f>
        <v>0.43</v>
      </c>
      <c r="U42" s="14">
        <f>S42*T42</f>
        <v>5.9607424449672466E-4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9.0160742444967239E-3</v>
      </c>
      <c r="AR42" s="9">
        <f>$B$42/12</f>
        <v>136.875</v>
      </c>
      <c r="AS42" s="1">
        <f>$B$44</f>
        <v>0.24</v>
      </c>
      <c r="AT42" s="1">
        <f>$E$3/12</f>
        <v>1630330.3333333333</v>
      </c>
      <c r="AU42" s="1">
        <f>AT42*10000*AS42*0.67*AR42*AQ42</f>
        <v>3235215874.2816505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-26.918876824116001</v>
      </c>
      <c r="E43" s="10">
        <f>D42</f>
        <v>-18.111436507608101</v>
      </c>
      <c r="F43" s="7" t="s">
        <v>83</v>
      </c>
      <c r="G43" s="1">
        <v>2</v>
      </c>
      <c r="H43" s="9">
        <f>E44</f>
        <v>-26.918876824116001</v>
      </c>
      <c r="I43" s="9">
        <f>H43+273.15</f>
        <v>246.23112317588397</v>
      </c>
      <c r="J43" s="9">
        <f>EXP(($C$15*(I43-$C$13))/($C$16*I43*$C$13))</f>
        <v>3.5380884830444134E-4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117.63091233778452</v>
      </c>
      <c r="P43" s="9">
        <f>O43*J43</f>
        <v>4.1618857619232244E-2</v>
      </c>
      <c r="Q43" s="12">
        <f>P43*$B$44</f>
        <v>9.9885258286157384E-3</v>
      </c>
      <c r="R43" s="9">
        <f>L43*$B$44</f>
        <v>14.125500000000001</v>
      </c>
      <c r="S43" s="13">
        <f>Q43/R43</f>
        <v>7.0712723999969828E-4</v>
      </c>
      <c r="T43" s="2">
        <f>$B$43/100</f>
        <v>0.43</v>
      </c>
      <c r="U43" s="14">
        <f>S43*T43</f>
        <v>3.0406471319987025E-4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8.7240647131998691E-3</v>
      </c>
      <c r="AR43" s="9">
        <f>$B$42/12</f>
        <v>136.875</v>
      </c>
      <c r="AS43" s="1">
        <f>$B$44</f>
        <v>0.24</v>
      </c>
      <c r="AT43" s="1">
        <f>$E$3/12</f>
        <v>1630330.3333333333</v>
      </c>
      <c r="AU43" s="1">
        <f>AT43*10000*AS43*0.67*AR43*AQ43</f>
        <v>3130434808.2129269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-22.633429319685099</v>
      </c>
      <c r="E44" s="10">
        <f>D43</f>
        <v>-26.918876824116001</v>
      </c>
      <c r="F44" s="7" t="s">
        <v>83</v>
      </c>
      <c r="G44" s="1">
        <v>3</v>
      </c>
      <c r="H44" s="9">
        <f>E45</f>
        <v>-22.633429319685099</v>
      </c>
      <c r="I44" s="9">
        <f>H44+273.15</f>
        <v>250.51657068031489</v>
      </c>
      <c r="J44" s="9">
        <f>EXP(($C$15*(I44-$C$13))/($C$16*I44*$C$13))</f>
        <v>6.9589714337723837E-4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176.4455434801653</v>
      </c>
      <c r="P44" s="9">
        <f>O44*J44</f>
        <v>0.12278794966949133</v>
      </c>
      <c r="Q44" s="12">
        <f>P44*$B$44</f>
        <v>2.9469107920677917E-2</v>
      </c>
      <c r="R44" s="9">
        <f>L44*$B$44</f>
        <v>14.125500000000001</v>
      </c>
      <c r="S44" s="13">
        <f>Q44/R44</f>
        <v>2.0862346763426366E-3</v>
      </c>
      <c r="T44" s="2">
        <f>$B$43/100</f>
        <v>0.43</v>
      </c>
      <c r="U44" s="14">
        <f>S44*T44</f>
        <v>8.9708091082733377E-4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9.3170809108273321E-3</v>
      </c>
      <c r="AR44" s="9">
        <f>$B$42/12</f>
        <v>136.875</v>
      </c>
      <c r="AS44" s="1">
        <f>$B$44</f>
        <v>0.24</v>
      </c>
      <c r="AT44" s="1">
        <f>$E$3/12</f>
        <v>1630330.3333333333</v>
      </c>
      <c r="AU44" s="1">
        <f>AT44*10000*AS44*0.67*AR44*AQ44</f>
        <v>3343225360.3139768</v>
      </c>
    </row>
    <row r="45" spans="1:48" x14ac:dyDescent="0.15">
      <c r="C45" s="7">
        <v>3</v>
      </c>
      <c r="D45" s="7">
        <f>D29</f>
        <v>-11.053534477444501</v>
      </c>
      <c r="E45" s="10">
        <f>D44</f>
        <v>-22.633429319685099</v>
      </c>
      <c r="F45" s="7" t="s">
        <v>83</v>
      </c>
      <c r="G45" s="1">
        <v>4</v>
      </c>
      <c r="H45" s="9">
        <f>E46</f>
        <v>-11.053534477444501</v>
      </c>
      <c r="I45" s="9">
        <f>H45+273.15</f>
        <v>262.09646552255549</v>
      </c>
      <c r="J45" s="9">
        <f>EXP(($C$15*(I45-$C$13))/($C$16*I45*$C$13))</f>
        <v>3.8754198808149615E-3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235.17900553049583</v>
      </c>
      <c r="P45" s="9">
        <f>O45*J45</f>
        <v>0.91141739358317531</v>
      </c>
      <c r="Q45" s="12">
        <f>P45*$B$44</f>
        <v>0.21874017445996208</v>
      </c>
      <c r="R45" s="9">
        <f>L45*$B$44</f>
        <v>14.125500000000001</v>
      </c>
      <c r="S45" s="13">
        <f>Q45/R45</f>
        <v>1.5485481891611771E-2</v>
      </c>
      <c r="T45" s="2">
        <f>$B$43/100</f>
        <v>0.43</v>
      </c>
      <c r="U45" s="14">
        <f>S45*T45</f>
        <v>6.6587572133930614E-3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1.507875721339306E-2</v>
      </c>
      <c r="AR45" s="9">
        <f>$B$42/12</f>
        <v>136.875</v>
      </c>
      <c r="AS45" s="1">
        <f>$B$44</f>
        <v>0.24</v>
      </c>
      <c r="AT45" s="1">
        <f>$E$3/12</f>
        <v>1630330.3333333333</v>
      </c>
      <c r="AU45" s="1">
        <f>AT45*10000*AS45*0.67*AR45*AQ45</f>
        <v>5410673579.0229988</v>
      </c>
    </row>
    <row r="46" spans="1:48" x14ac:dyDescent="0.15">
      <c r="C46" s="7">
        <v>4</v>
      </c>
      <c r="D46" s="7">
        <f>D30</f>
        <v>-2.7777121517396002</v>
      </c>
      <c r="E46" s="10">
        <f>D45</f>
        <v>-11.053534477444501</v>
      </c>
      <c r="F46" s="7" t="s">
        <v>83</v>
      </c>
      <c r="G46" s="1">
        <v>5</v>
      </c>
      <c r="H46" s="9">
        <f>E47</f>
        <v>-2.7777121517396002</v>
      </c>
      <c r="I46" s="9">
        <f>H46+273.15</f>
        <v>270.37228784826038</v>
      </c>
      <c r="J46" s="9">
        <f>EXP(($C$15*(I46-$C$13))/($C$16*I46*$C$13))</f>
        <v>1.2082606060843508E-2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222.55420873006699</v>
      </c>
      <c r="O46" s="9">
        <f>L46+O45-P45-N46</f>
        <v>70.56962940684565</v>
      </c>
      <c r="P46" s="9">
        <f>O46*J46</f>
        <v>0.85266503198263355</v>
      </c>
      <c r="Q46" s="12">
        <f>P46*$B$44</f>
        <v>0.20463960767583203</v>
      </c>
      <c r="R46" s="9">
        <f>L46*$B$44</f>
        <v>14.125500000000001</v>
      </c>
      <c r="S46" s="13">
        <f>Q46/R46</f>
        <v>1.4487247012554034E-2</v>
      </c>
      <c r="T46" s="2">
        <f>$B$43/100</f>
        <v>0.43</v>
      </c>
      <c r="U46" s="14">
        <f>S46*T46</f>
        <v>6.2295162153982349E-3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1.4649516215398234E-2</v>
      </c>
      <c r="AR46" s="9">
        <f>$B$42/12</f>
        <v>136.875</v>
      </c>
      <c r="AS46" s="1">
        <f>$B$44</f>
        <v>0.24</v>
      </c>
      <c r="AT46" s="1">
        <f>$E$3/12</f>
        <v>1630330.3333333333</v>
      </c>
      <c r="AU46" s="1">
        <f>AT46*10000*AS46*0.67*AR46*AQ46</f>
        <v>5256650081.3290892</v>
      </c>
    </row>
    <row r="47" spans="1:48" x14ac:dyDescent="0.15">
      <c r="C47" s="7">
        <v>5</v>
      </c>
      <c r="D47" s="7">
        <f>D31</f>
        <v>4.53155173565764</v>
      </c>
      <c r="E47" s="10">
        <f>D46</f>
        <v>-2.7777121517396002</v>
      </c>
      <c r="F47" s="7" t="s">
        <v>85</v>
      </c>
      <c r="G47" s="1">
        <v>6</v>
      </c>
      <c r="H47" s="9">
        <f>E48</f>
        <v>4.53155173565764</v>
      </c>
      <c r="I47" s="9">
        <f>H47+273.15</f>
        <v>277.68155173565759</v>
      </c>
      <c r="J47" s="9">
        <f>EXP(($C$15*(I47-$C$13))/($C$16*I47*$C$13))</f>
        <v>3.1177774670636534E-2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128.573214374863</v>
      </c>
      <c r="P47" s="9">
        <f>O47*J47</f>
        <v>4.0086267064589247</v>
      </c>
      <c r="Q47" s="12">
        <f>P47*$B$44</f>
        <v>0.96207040955014189</v>
      </c>
      <c r="R47" s="9">
        <f>L47*$B$44</f>
        <v>14.125500000000001</v>
      </c>
      <c r="S47" s="13">
        <f>Q47/R47</f>
        <v>6.810876850731952E-2</v>
      </c>
      <c r="T47" s="2">
        <f>$B$43/100</f>
        <v>0.43</v>
      </c>
      <c r="U47" s="14">
        <f>S47*T47</f>
        <v>2.9286770458147392E-2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3.7706770458147389E-2</v>
      </c>
      <c r="AR47" s="9">
        <f>$B$42/12</f>
        <v>136.875</v>
      </c>
      <c r="AS47" s="1">
        <f>$B$44</f>
        <v>0.24</v>
      </c>
      <c r="AT47" s="1">
        <f>$E$3/12</f>
        <v>1630330.3333333333</v>
      </c>
      <c r="AU47" s="1">
        <f>AT47*10000*AS47*0.67*AR47*AQ47</f>
        <v>13530228239.696827</v>
      </c>
    </row>
    <row r="48" spans="1:48" x14ac:dyDescent="0.15">
      <c r="C48" s="7">
        <v>6</v>
      </c>
      <c r="D48" s="7">
        <f>D32</f>
        <v>11.911974055185</v>
      </c>
      <c r="E48" s="10">
        <f>D47</f>
        <v>4.53155173565764</v>
      </c>
      <c r="F48" s="7" t="s">
        <v>83</v>
      </c>
      <c r="G48" s="1">
        <v>7</v>
      </c>
      <c r="H48" s="9">
        <f>E49</f>
        <v>11.911974055185</v>
      </c>
      <c r="I48" s="9">
        <f>H48+273.15</f>
        <v>285.06197405518498</v>
      </c>
      <c r="J48" s="9">
        <f>EXP(($C$15*(I48-$C$13))/($C$16*I48*$C$13))</f>
        <v>7.7288742315701611E-2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183.42083766840409</v>
      </c>
      <c r="P48" s="9">
        <f>O48*J48</f>
        <v>14.17636585788342</v>
      </c>
      <c r="Q48" s="12">
        <f>P48*$B$44</f>
        <v>3.4023278058920208</v>
      </c>
      <c r="R48" s="9">
        <f>L48*$B$44</f>
        <v>14.125500000000001</v>
      </c>
      <c r="S48" s="13">
        <f>Q48/R48</f>
        <v>0.24086423885115718</v>
      </c>
      <c r="T48" s="2">
        <f>$B$43/100</f>
        <v>0.43</v>
      </c>
      <c r="U48" s="14">
        <f>S48*T48</f>
        <v>0.10357162270599758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0.11199162270599759</v>
      </c>
      <c r="AR48" s="9">
        <f>$B$42/12</f>
        <v>136.875</v>
      </c>
      <c r="AS48" s="1">
        <f>$B$44</f>
        <v>0.24</v>
      </c>
      <c r="AT48" s="1">
        <f>$E$3/12</f>
        <v>1630330.3333333333</v>
      </c>
      <c r="AU48" s="1">
        <f>AT48*10000*AS48*0.67*AR48*AQ48</f>
        <v>40185680124.15799</v>
      </c>
    </row>
    <row r="49" spans="1:48" x14ac:dyDescent="0.15">
      <c r="C49" s="7">
        <v>7</v>
      </c>
      <c r="D49" s="7">
        <f>D33</f>
        <v>14.7500956254835</v>
      </c>
      <c r="E49" s="10">
        <f>D48</f>
        <v>11.911974055185</v>
      </c>
      <c r="F49" s="7" t="s">
        <v>83</v>
      </c>
      <c r="G49" s="1">
        <v>8</v>
      </c>
      <c r="H49" s="9">
        <f>E50</f>
        <v>14.7500956254835</v>
      </c>
      <c r="I49" s="9">
        <f>H49+273.15</f>
        <v>287.90009562548346</v>
      </c>
      <c r="J49" s="9">
        <f>EXP(($C$15*(I49-$C$13))/($C$16*I49*$C$13))</f>
        <v>0.10823077879029427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228.10072181052067</v>
      </c>
      <c r="P49" s="9">
        <f>O49*J49</f>
        <v>24.687518764180915</v>
      </c>
      <c r="Q49" s="12">
        <f>P49*$B$44</f>
        <v>5.9250045034034198</v>
      </c>
      <c r="R49" s="9">
        <f>L49*$B$44</f>
        <v>14.125500000000001</v>
      </c>
      <c r="S49" s="13">
        <f>Q49/R49</f>
        <v>0.41945449742688184</v>
      </c>
      <c r="T49" s="2">
        <f>$B$43/100</f>
        <v>0.43</v>
      </c>
      <c r="U49" s="14">
        <f>S49*T49</f>
        <v>0.18036543389355919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0.19596543389355919</v>
      </c>
      <c r="AR49" s="9">
        <f>$B$42/12</f>
        <v>136.875</v>
      </c>
      <c r="AS49" s="1">
        <f>$B$44</f>
        <v>0.24</v>
      </c>
      <c r="AT49" s="1">
        <f>$E$3/12</f>
        <v>1630330.3333333333</v>
      </c>
      <c r="AU49" s="1">
        <f>AT49*10000*AS49*0.67*AR49*AQ49</f>
        <v>70317797452.689819</v>
      </c>
    </row>
    <row r="50" spans="1:48" x14ac:dyDescent="0.15">
      <c r="C50" s="7">
        <v>8</v>
      </c>
      <c r="D50" s="7">
        <f>D34</f>
        <v>13.194468334625601</v>
      </c>
      <c r="E50" s="10">
        <f>D49</f>
        <v>14.7500956254835</v>
      </c>
      <c r="F50" s="7" t="s">
        <v>83</v>
      </c>
      <c r="G50" s="1">
        <v>9</v>
      </c>
      <c r="H50" s="9">
        <f>E51</f>
        <v>13.194468334625601</v>
      </c>
      <c r="I50" s="9">
        <f>H50+273.15</f>
        <v>286.34446833462556</v>
      </c>
      <c r="J50" s="9">
        <f>EXP(($C$15*(I50-$C$13))/($C$16*I50*$C$13))</f>
        <v>9.006496905185564E-2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262.26945304633972</v>
      </c>
      <c r="P50" s="9">
        <f>O50*J50</f>
        <v>23.621290171865692</v>
      </c>
      <c r="Q50" s="12">
        <f>P50*$B$44</f>
        <v>5.6691096412477657</v>
      </c>
      <c r="R50" s="9">
        <f>L50*$B$44</f>
        <v>14.125500000000001</v>
      </c>
      <c r="S50" s="13">
        <f>Q50/R50</f>
        <v>0.40133868827636299</v>
      </c>
      <c r="T50" s="2">
        <f>$B$43/100</f>
        <v>0.43</v>
      </c>
      <c r="U50" s="14">
        <f>S50*T50</f>
        <v>0.17257563595883607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0.18099563595883605</v>
      </c>
      <c r="AR50" s="9">
        <f>$B$42/12</f>
        <v>136.875</v>
      </c>
      <c r="AS50" s="1">
        <f>$B$44</f>
        <v>0.24</v>
      </c>
      <c r="AT50" s="1">
        <f>$E$3/12</f>
        <v>1630330.3333333333</v>
      </c>
      <c r="AU50" s="1">
        <f>AT50*10000*AS50*0.67*AR50*AQ50</f>
        <v>64946221465.195465</v>
      </c>
    </row>
    <row r="51" spans="1:48" x14ac:dyDescent="0.15">
      <c r="C51" s="7">
        <v>9</v>
      </c>
      <c r="D51" s="7">
        <f>D35</f>
        <v>5.4674901946340997</v>
      </c>
      <c r="E51" s="10">
        <f>D50</f>
        <v>13.194468334625601</v>
      </c>
      <c r="F51" s="7" t="s">
        <v>83</v>
      </c>
      <c r="G51" s="1">
        <v>10</v>
      </c>
      <c r="H51" s="9">
        <f>E52</f>
        <v>5.4674901946340997</v>
      </c>
      <c r="I51" s="9">
        <f>H51+273.15</f>
        <v>278.61749019463406</v>
      </c>
      <c r="J51" s="9">
        <f>EXP(($C$15*(I51-$C$13))/($C$16*I51*$C$13))</f>
        <v>3.5075233481308643E-2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297.50441287447404</v>
      </c>
      <c r="P51" s="9">
        <f>O51*J51</f>
        <v>10.435036743291821</v>
      </c>
      <c r="Q51" s="12">
        <f>P51*$B$44</f>
        <v>2.5044088183900368</v>
      </c>
      <c r="R51" s="9">
        <f>L51*$B$44</f>
        <v>14.125500000000001</v>
      </c>
      <c r="S51" s="13">
        <f>Q51/R51</f>
        <v>0.1772970031779432</v>
      </c>
      <c r="T51" s="2">
        <f>$B$43/100</f>
        <v>0.43</v>
      </c>
      <c r="U51" s="14">
        <f>S51*T51</f>
        <v>7.6237711366515568E-2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8.4657711366515578E-2</v>
      </c>
      <c r="AR51" s="9">
        <f>$B$42/12</f>
        <v>136.875</v>
      </c>
      <c r="AS51" s="1">
        <f>$B$44</f>
        <v>0.24</v>
      </c>
      <c r="AT51" s="1">
        <f>$E$3/12</f>
        <v>1630330.3333333333</v>
      </c>
      <c r="AU51" s="1">
        <f>AT51*10000*AS51*0.67*AR51*AQ51</f>
        <v>30377519557.415047</v>
      </c>
    </row>
    <row r="52" spans="1:48" x14ac:dyDescent="0.15">
      <c r="C52" s="7">
        <v>10</v>
      </c>
      <c r="D52" s="7">
        <f>D36</f>
        <v>-5.2327587248712897</v>
      </c>
      <c r="E52" s="10">
        <f>D51</f>
        <v>5.4674901946340997</v>
      </c>
      <c r="F52" s="7" t="s">
        <v>83</v>
      </c>
      <c r="G52" s="1">
        <v>11</v>
      </c>
      <c r="H52" s="9">
        <f>E53</f>
        <v>-5.2327587248712897</v>
      </c>
      <c r="I52" s="9">
        <f>H52+273.15</f>
        <v>267.91724127512867</v>
      </c>
      <c r="J52" s="9">
        <f>EXP(($C$15*(I52-$C$13))/($C$16*I52*$C$13))</f>
        <v>8.6864806988838847E-3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272.71590732462306</v>
      </c>
      <c r="O52" s="9">
        <f>L52+O51-P51-N52</f>
        <v>73.209718806559124</v>
      </c>
      <c r="P52" s="9">
        <f>O52*J52</f>
        <v>0.63593480938389235</v>
      </c>
      <c r="Q52" s="12">
        <f>P52*$B$44</f>
        <v>0.15262435425213416</v>
      </c>
      <c r="R52" s="9">
        <f>L52*$B$44</f>
        <v>14.125500000000001</v>
      </c>
      <c r="S52" s="13">
        <f>Q52/R52</f>
        <v>1.0804881544167226E-2</v>
      </c>
      <c r="T52" s="2">
        <f>$B$43/100</f>
        <v>0.43</v>
      </c>
      <c r="U52" s="14">
        <f>S52*T52</f>
        <v>4.6460990639919071E-3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1.3066099063991907E-2</v>
      </c>
      <c r="AR52" s="9">
        <f>$B$42/12</f>
        <v>136.875</v>
      </c>
      <c r="AS52" s="1">
        <f>$B$44</f>
        <v>0.24</v>
      </c>
      <c r="AT52" s="1">
        <f>$E$3/12</f>
        <v>1630330.3333333333</v>
      </c>
      <c r="AU52" s="1">
        <f>AT52*10000*AS52*0.67*AR52*AQ52</f>
        <v>4688476376.7961664</v>
      </c>
    </row>
    <row r="53" spans="1:48" x14ac:dyDescent="0.15">
      <c r="C53" s="7">
        <v>11</v>
      </c>
      <c r="D53" s="7">
        <f>D37</f>
        <v>-16.092010023195499</v>
      </c>
      <c r="E53" s="10">
        <f>D52</f>
        <v>-5.2327587248712897</v>
      </c>
      <c r="F53" s="7" t="s">
        <v>85</v>
      </c>
      <c r="G53" s="1">
        <v>12</v>
      </c>
      <c r="H53" s="9">
        <f>E54</f>
        <v>-16.092010023195499</v>
      </c>
      <c r="I53" s="9">
        <f>H53+273.15</f>
        <v>257.05798997680449</v>
      </c>
      <c r="J53" s="9">
        <f>EXP(($C$15*(I53-$C$13))/($C$16*I53*$C$13))</f>
        <v>1.871052310097693E-3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131.43003399717523</v>
      </c>
      <c r="P53" s="9">
        <f>O53*J53</f>
        <v>0.24591246872663303</v>
      </c>
      <c r="Q53" s="12">
        <f>P53*$B$44</f>
        <v>5.9018992494391923E-2</v>
      </c>
      <c r="R53" s="9">
        <f>L53*$B$44</f>
        <v>14.125500000000001</v>
      </c>
      <c r="S53" s="13">
        <f>Q53/R53</f>
        <v>4.1781878513604421E-3</v>
      </c>
      <c r="T53" s="2">
        <f>$B$43/100</f>
        <v>0.43</v>
      </c>
      <c r="U53" s="14">
        <f>S53*T53</f>
        <v>1.79662077608499E-3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1.0216620776084989E-2</v>
      </c>
      <c r="AR53" s="9">
        <f>$B$42/12</f>
        <v>136.875</v>
      </c>
      <c r="AS53" s="1">
        <f>$B$44</f>
        <v>0.24</v>
      </c>
      <c r="AT53" s="1">
        <f>$E$3/12</f>
        <v>1630330.3333333333</v>
      </c>
      <c r="AU53" s="1">
        <f>AT53*10000*AS53*0.67*AR53*AQ53</f>
        <v>3666005050.533042</v>
      </c>
      <c r="AV53" s="1">
        <f>SUM(AU42:AU53)</f>
        <v>248088127969.64499</v>
      </c>
    </row>
    <row r="54" spans="1:48" x14ac:dyDescent="0.15">
      <c r="C54" s="7">
        <v>12</v>
      </c>
      <c r="D54" s="7">
        <f>D38</f>
        <v>-20.3453293961981</v>
      </c>
      <c r="E54" s="10">
        <f>D53</f>
        <v>-16.092010023195499</v>
      </c>
      <c r="F54" s="7" t="s">
        <v>83</v>
      </c>
    </row>
    <row r="56" spans="1:48" x14ac:dyDescent="0.15">
      <c r="S56" s="35" t="s">
        <v>25</v>
      </c>
      <c r="T56" s="35"/>
      <c r="U56" s="35"/>
      <c r="V56" s="35" t="s">
        <v>54</v>
      </c>
      <c r="W56" s="35"/>
      <c r="X56" s="35"/>
      <c r="Y56" s="35" t="s">
        <v>55</v>
      </c>
      <c r="Z56" s="35"/>
      <c r="AA56" s="35"/>
      <c r="AB56" s="35" t="s">
        <v>56</v>
      </c>
      <c r="AC56" s="35"/>
      <c r="AD56" s="35"/>
      <c r="AE56" s="35" t="s">
        <v>57</v>
      </c>
      <c r="AF56" s="35"/>
      <c r="AG56" s="35"/>
      <c r="AH56" s="35" t="s">
        <v>58</v>
      </c>
      <c r="AI56" s="35"/>
      <c r="AJ56" s="35"/>
      <c r="AK56" s="38" t="s">
        <v>59</v>
      </c>
      <c r="AL56" s="37"/>
      <c r="AM56" s="36"/>
      <c r="AN56" s="35" t="s">
        <v>60</v>
      </c>
      <c r="AO56" s="35"/>
      <c r="AP56" s="35"/>
    </row>
    <row r="57" spans="1:48" x14ac:dyDescent="0.15">
      <c r="A57" s="34" t="s">
        <v>31</v>
      </c>
      <c r="B57" s="34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-18.111436507608101</v>
      </c>
      <c r="E58" s="7"/>
      <c r="F58" s="7"/>
      <c r="G58" s="1">
        <v>1</v>
      </c>
      <c r="H58" s="9">
        <f>E59</f>
        <v>-18.111436507608101</v>
      </c>
      <c r="I58" s="9">
        <f>H58+273.15</f>
        <v>255.03856349239189</v>
      </c>
      <c r="J58" s="9">
        <f>EXP(($C$15*(I58-$C$13))/($C$16*I58*$C$13))</f>
        <v>1.386219173248197E-3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1.3829846618439512E-4</v>
      </c>
      <c r="Q58" s="12">
        <f>P58*$B$60</f>
        <v>2.6276708575035073E-5</v>
      </c>
      <c r="R58" s="9">
        <f>L58*$B$60</f>
        <v>1.8955666666666669E-2</v>
      </c>
      <c r="S58" s="13">
        <f>Q58/R58</f>
        <v>1.3862191732481968E-3</v>
      </c>
      <c r="T58" s="2">
        <f>$B$59/100</f>
        <v>0.01</v>
      </c>
      <c r="U58" s="14">
        <f>S58*T58</f>
        <v>1.3862191732481968E-5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1.2013862191732482E-2</v>
      </c>
      <c r="AR58" s="9">
        <f>$B$58/12</f>
        <v>9.9766666666666666</v>
      </c>
      <c r="AS58" s="1">
        <f>$B$60</f>
        <v>0.19</v>
      </c>
      <c r="AT58" s="1">
        <f>$E$5/12</f>
        <v>1853895.8333333333</v>
      </c>
      <c r="AU58" s="1">
        <f>AT58*10000*AS58*0.67*AR58*AQ58</f>
        <v>282866710.54879123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-26.918876824116001</v>
      </c>
      <c r="E59" s="10">
        <f>D58</f>
        <v>-18.111436507608101</v>
      </c>
      <c r="F59" s="7" t="s">
        <v>83</v>
      </c>
      <c r="G59" s="1">
        <v>2</v>
      </c>
      <c r="H59" s="9">
        <f>E60</f>
        <v>-26.918876824116001</v>
      </c>
      <c r="I59" s="9">
        <f>H59+273.15</f>
        <v>246.23112317588397</v>
      </c>
      <c r="J59" s="9">
        <f>EXP(($C$15*(I59-$C$13))/($C$16*I59*$C$13))</f>
        <v>3.5380884830444134E-4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0.19939503486714893</v>
      </c>
      <c r="P59" s="9">
        <f>O59*J59</f>
        <v>7.0547727643969886E-5</v>
      </c>
      <c r="Q59" s="12">
        <f>P59*$B$60</f>
        <v>1.3404068252354278E-5</v>
      </c>
      <c r="R59" s="9">
        <f>L59*$B$60</f>
        <v>1.8955666666666669E-2</v>
      </c>
      <c r="S59" s="13">
        <f>Q59/R59</f>
        <v>7.0712723999969806E-4</v>
      </c>
      <c r="T59" s="2">
        <f>$B$59/100</f>
        <v>0.01</v>
      </c>
      <c r="U59" s="14">
        <f>S59*T59</f>
        <v>7.0712723999969805E-6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1.2007071272399998E-2</v>
      </c>
      <c r="AR59" s="9">
        <f>$B$58/12</f>
        <v>9.9766666666666666</v>
      </c>
      <c r="AS59" s="1">
        <f>$B$60</f>
        <v>0.19</v>
      </c>
      <c r="AT59" s="1">
        <f>$E$5/12</f>
        <v>1853895.8333333333</v>
      </c>
      <c r="AU59" s="1">
        <f>AT59*10000*AS59*0.67*AR59*AQ59</f>
        <v>282706818.16926116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-22.633429319685099</v>
      </c>
      <c r="E60" s="10">
        <f>D59</f>
        <v>-26.918876824116001</v>
      </c>
      <c r="F60" s="7" t="s">
        <v>83</v>
      </c>
      <c r="G60" s="1">
        <v>3</v>
      </c>
      <c r="H60" s="9">
        <f>E61</f>
        <v>-22.633429319685099</v>
      </c>
      <c r="I60" s="9">
        <f>H60+273.15</f>
        <v>250.51657068031489</v>
      </c>
      <c r="J60" s="9">
        <f>EXP(($C$15*(I60-$C$13))/($C$16*I60*$C$13))</f>
        <v>6.9589714337723837E-4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0.29909115380617163</v>
      </c>
      <c r="P60" s="9">
        <f>O60*J60</f>
        <v>2.0813667954311708E-4</v>
      </c>
      <c r="Q60" s="12">
        <f>P60*$B$60</f>
        <v>3.9545969113192244E-5</v>
      </c>
      <c r="R60" s="9">
        <f>L60*$B$60</f>
        <v>1.8955666666666669E-2</v>
      </c>
      <c r="S60" s="13">
        <f>Q60/R60</f>
        <v>2.0862346763426366E-3</v>
      </c>
      <c r="T60" s="2">
        <f>$B$59/100</f>
        <v>0.01</v>
      </c>
      <c r="U60" s="14">
        <f>S60*T60</f>
        <v>2.0862346763426365E-5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1.2020862346763427E-2</v>
      </c>
      <c r="AR60" s="9">
        <f>$B$58/12</f>
        <v>9.9766666666666666</v>
      </c>
      <c r="AS60" s="1">
        <f>$B$60</f>
        <v>0.19</v>
      </c>
      <c r="AT60" s="1">
        <f>$E$5/12</f>
        <v>1853895.8333333333</v>
      </c>
      <c r="AU60" s="1">
        <f>AT60*10000*AS60*0.67*AR60*AQ60</f>
        <v>283031529.388506</v>
      </c>
    </row>
    <row r="61" spans="1:48" x14ac:dyDescent="0.15">
      <c r="C61" s="7">
        <v>3</v>
      </c>
      <c r="D61" s="7">
        <f>D29</f>
        <v>-11.053534477444501</v>
      </c>
      <c r="E61" s="10">
        <f>D60</f>
        <v>-22.633429319685099</v>
      </c>
      <c r="F61" s="7" t="s">
        <v>83</v>
      </c>
      <c r="G61" s="1">
        <v>4</v>
      </c>
      <c r="H61" s="9">
        <f>E62</f>
        <v>-11.053534477444501</v>
      </c>
      <c r="I61" s="9">
        <f>H61+273.15</f>
        <v>262.09646552255549</v>
      </c>
      <c r="J61" s="9">
        <f>EXP(($C$15*(I61-$C$13))/($C$16*I61*$C$13))</f>
        <v>3.8754198808149615E-3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0.39864968379329518</v>
      </c>
      <c r="P61" s="9">
        <f>O61*J61</f>
        <v>1.5449349100531342E-3</v>
      </c>
      <c r="Q61" s="12">
        <f>P61*$B$60</f>
        <v>2.935376329100955E-4</v>
      </c>
      <c r="R61" s="9">
        <f>L61*$B$60</f>
        <v>1.8955666666666669E-2</v>
      </c>
      <c r="S61" s="13">
        <f>Q61/R61</f>
        <v>1.5485481891611768E-2</v>
      </c>
      <c r="T61" s="2">
        <f>$B$59/100</f>
        <v>0.01</v>
      </c>
      <c r="U61" s="14">
        <f>S61*T61</f>
        <v>1.5485481891611768E-4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1.2154854818916119E-2</v>
      </c>
      <c r="AR61" s="9">
        <f>$B$58/12</f>
        <v>9.9766666666666666</v>
      </c>
      <c r="AS61" s="1">
        <f>$B$60</f>
        <v>0.19</v>
      </c>
      <c r="AT61" s="1">
        <f>$E$5/12</f>
        <v>1853895.8333333333</v>
      </c>
      <c r="AU61" s="1">
        <f>AT61*10000*AS61*0.67*AR61*AQ61</f>
        <v>286186385.772843</v>
      </c>
    </row>
    <row r="62" spans="1:48" x14ac:dyDescent="0.15">
      <c r="C62" s="7">
        <v>4</v>
      </c>
      <c r="D62" s="7">
        <f>D30</f>
        <v>-2.7777121517396002</v>
      </c>
      <c r="E62" s="10">
        <f>D61</f>
        <v>-11.053534477444501</v>
      </c>
      <c r="F62" s="7" t="s">
        <v>83</v>
      </c>
      <c r="G62" s="1">
        <v>5</v>
      </c>
      <c r="H62" s="9">
        <f>E63</f>
        <v>-2.7777121517396002</v>
      </c>
      <c r="I62" s="9">
        <f>H62+273.15</f>
        <v>270.37228784826038</v>
      </c>
      <c r="J62" s="9">
        <f>EXP(($C$15*(I62-$C$13))/($C$16*I62*$C$13))</f>
        <v>1.2082606060843508E-2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0.37724951143907992</v>
      </c>
      <c r="O62" s="9">
        <f>L62+O61-P61-N62</f>
        <v>0.11962190411082879</v>
      </c>
      <c r="P62" s="9">
        <f>O62*J62</f>
        <v>1.4453443436191408E-3</v>
      </c>
      <c r="Q62" s="12">
        <f>P62*$B$60</f>
        <v>2.7461542528763678E-4</v>
      </c>
      <c r="R62" s="9">
        <f>L62*$B$60</f>
        <v>1.8955666666666669E-2</v>
      </c>
      <c r="S62" s="13">
        <f>Q62/R62</f>
        <v>1.4487247012554034E-2</v>
      </c>
      <c r="T62" s="2">
        <f>$B$59/100</f>
        <v>0.01</v>
      </c>
      <c r="U62" s="14">
        <f>S62*T62</f>
        <v>1.4487247012554035E-4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1.214487247012554E-2</v>
      </c>
      <c r="AR62" s="9">
        <f>$B$58/12</f>
        <v>9.9766666666666666</v>
      </c>
      <c r="AS62" s="1">
        <f>$B$60</f>
        <v>0.19</v>
      </c>
      <c r="AT62" s="1">
        <f>$E$5/12</f>
        <v>1853895.8333333333</v>
      </c>
      <c r="AU62" s="1">
        <f>AT62*10000*AS62*0.67*AR62*AQ62</f>
        <v>285951351.10032243</v>
      </c>
    </row>
    <row r="63" spans="1:48" x14ac:dyDescent="0.15">
      <c r="C63" s="7">
        <v>5</v>
      </c>
      <c r="D63" s="7">
        <f>D31</f>
        <v>4.53155173565764</v>
      </c>
      <c r="E63" s="10">
        <f>D62</f>
        <v>-2.7777121517396002</v>
      </c>
      <c r="F63" s="7" t="s">
        <v>85</v>
      </c>
      <c r="G63" s="1">
        <v>6</v>
      </c>
      <c r="H63" s="9">
        <f>E64</f>
        <v>4.53155173565764</v>
      </c>
      <c r="I63" s="9">
        <f>H63+273.15</f>
        <v>277.68155173565759</v>
      </c>
      <c r="J63" s="9">
        <f>EXP(($C$15*(I63-$C$13))/($C$16*I63*$C$13))</f>
        <v>3.1177774670636534E-2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0.21794322643387631</v>
      </c>
      <c r="P63" s="9">
        <f>O63*J63</f>
        <v>6.7949848047469119E-3</v>
      </c>
      <c r="Q63" s="12">
        <f>P63*$B$60</f>
        <v>1.2910471129019133E-3</v>
      </c>
      <c r="R63" s="9">
        <f>L63*$B$60</f>
        <v>1.8955666666666669E-2</v>
      </c>
      <c r="S63" s="13">
        <f>Q63/R63</f>
        <v>6.810876850731952E-2</v>
      </c>
      <c r="T63" s="2">
        <f>$B$59/100</f>
        <v>0.01</v>
      </c>
      <c r="U63" s="14">
        <f>S63*T63</f>
        <v>6.8108768507319525E-4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1.2681087685073195E-2</v>
      </c>
      <c r="AR63" s="9">
        <f>$B$58/12</f>
        <v>9.9766666666666666</v>
      </c>
      <c r="AS63" s="1">
        <f>$B$60</f>
        <v>0.19</v>
      </c>
      <c r="AT63" s="1">
        <f>$E$5/12</f>
        <v>1853895.8333333333</v>
      </c>
      <c r="AU63" s="1">
        <f>AT63*10000*AS63*0.67*AR63*AQ63</f>
        <v>298576552.85291409</v>
      </c>
    </row>
    <row r="64" spans="1:48" x14ac:dyDescent="0.15">
      <c r="C64" s="7">
        <v>6</v>
      </c>
      <c r="D64" s="7">
        <f>D32</f>
        <v>11.911974055185</v>
      </c>
      <c r="E64" s="10">
        <f>D63</f>
        <v>4.53155173565764</v>
      </c>
      <c r="F64" s="7" t="s">
        <v>83</v>
      </c>
      <c r="G64" s="1">
        <v>7</v>
      </c>
      <c r="H64" s="9">
        <f>E65</f>
        <v>11.911974055185</v>
      </c>
      <c r="I64" s="9">
        <f>H64+273.15</f>
        <v>285.06197405518498</v>
      </c>
      <c r="J64" s="9">
        <f>EXP(($C$15*(I64-$C$13))/($C$16*I64*$C$13))</f>
        <v>7.7288742315701611E-2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0.31091490829579604</v>
      </c>
      <c r="P64" s="9">
        <f>O64*J64</f>
        <v>2.4030222229383776E-2</v>
      </c>
      <c r="Q64" s="12">
        <f>P64*$B$60</f>
        <v>4.5657422235829172E-3</v>
      </c>
      <c r="R64" s="9">
        <f>L64*$B$60</f>
        <v>1.8955666666666669E-2</v>
      </c>
      <c r="S64" s="13">
        <f>Q64/R64</f>
        <v>0.24086423885115707</v>
      </c>
      <c r="T64" s="2">
        <f>$B$59/100</f>
        <v>0.01</v>
      </c>
      <c r="U64" s="14">
        <f>S64*T64</f>
        <v>2.4086423885115709E-3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1.4408642388511571E-2</v>
      </c>
      <c r="AR64" s="9">
        <f>$B$58/12</f>
        <v>9.9766666666666666</v>
      </c>
      <c r="AS64" s="1">
        <f>$B$60</f>
        <v>0.19</v>
      </c>
      <c r="AT64" s="1">
        <f>$E$5/12</f>
        <v>1853895.8333333333</v>
      </c>
      <c r="AU64" s="1">
        <f>AT64*10000*AS64*0.67*AR64*AQ64</f>
        <v>339251875.11447543</v>
      </c>
    </row>
    <row r="65" spans="1:48" x14ac:dyDescent="0.15">
      <c r="C65" s="7">
        <v>7</v>
      </c>
      <c r="D65" s="7">
        <f>D33</f>
        <v>14.7500956254835</v>
      </c>
      <c r="E65" s="10">
        <f>D64</f>
        <v>11.911974055185</v>
      </c>
      <c r="F65" s="7" t="s">
        <v>83</v>
      </c>
      <c r="G65" s="1">
        <v>8</v>
      </c>
      <c r="H65" s="9">
        <f>E66</f>
        <v>14.7500956254835</v>
      </c>
      <c r="I65" s="9">
        <f>H65+273.15</f>
        <v>287.90009562548346</v>
      </c>
      <c r="J65" s="9">
        <f>EXP(($C$15*(I65-$C$13))/($C$16*I65*$C$13))</f>
        <v>0.10823077879029427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0.38665135273307893</v>
      </c>
      <c r="P65" s="9">
        <f>O65*J65</f>
        <v>4.184757702662191E-2</v>
      </c>
      <c r="Q65" s="12">
        <f>P65*$B$60</f>
        <v>7.9510396350581623E-3</v>
      </c>
      <c r="R65" s="9">
        <f>L65*$B$60</f>
        <v>1.8955666666666669E-2</v>
      </c>
      <c r="S65" s="13">
        <f>Q65/R65</f>
        <v>0.41945449742688173</v>
      </c>
      <c r="T65" s="2">
        <f>$B$59/100</f>
        <v>0.01</v>
      </c>
      <c r="U65" s="14">
        <f>S65*T65</f>
        <v>4.1945449742688172E-3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2.4294544974268816E-2</v>
      </c>
      <c r="AR65" s="9">
        <f>$B$58/12</f>
        <v>9.9766666666666666</v>
      </c>
      <c r="AS65" s="1">
        <f>$B$60</f>
        <v>0.19</v>
      </c>
      <c r="AT65" s="1">
        <f>$E$5/12</f>
        <v>1853895.8333333333</v>
      </c>
      <c r="AU65" s="1">
        <f>AT65*10000*AS65*0.67*AR65*AQ65</f>
        <v>572015719.13154101</v>
      </c>
    </row>
    <row r="66" spans="1:48" x14ac:dyDescent="0.15">
      <c r="C66" s="7">
        <v>8</v>
      </c>
      <c r="D66" s="7">
        <f>D34</f>
        <v>13.194468334625601</v>
      </c>
      <c r="E66" s="10">
        <f>D65</f>
        <v>14.7500956254835</v>
      </c>
      <c r="F66" s="7" t="s">
        <v>83</v>
      </c>
      <c r="G66" s="1">
        <v>9</v>
      </c>
      <c r="H66" s="9">
        <f>E67</f>
        <v>13.194468334625601</v>
      </c>
      <c r="I66" s="9">
        <f>H66+273.15</f>
        <v>286.34446833462556</v>
      </c>
      <c r="J66" s="9">
        <f>EXP(($C$15*(I66-$C$13))/($C$16*I66*$C$13))</f>
        <v>9.006496905185564E-2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0.44457044237312371</v>
      </c>
      <c r="P66" s="9">
        <f>O66*J66</f>
        <v>4.0040223133705158E-2</v>
      </c>
      <c r="Q66" s="12">
        <f>P66*$B$60</f>
        <v>7.6076423954039799E-3</v>
      </c>
      <c r="R66" s="9">
        <f>L66*$B$60</f>
        <v>1.8955666666666669E-2</v>
      </c>
      <c r="S66" s="13">
        <f>Q66/R66</f>
        <v>0.40133868827636304</v>
      </c>
      <c r="T66" s="2">
        <f>$B$59/100</f>
        <v>0.01</v>
      </c>
      <c r="U66" s="14">
        <f>S66*T66</f>
        <v>4.0133868827636303E-3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1.6013386882763631E-2</v>
      </c>
      <c r="AR66" s="9">
        <f>$B$58/12</f>
        <v>9.9766666666666666</v>
      </c>
      <c r="AS66" s="1">
        <f>$B$60</f>
        <v>0.19</v>
      </c>
      <c r="AT66" s="1">
        <f>$E$5/12</f>
        <v>1853895.8333333333</v>
      </c>
      <c r="AU66" s="1">
        <f>AT66*10000*AS66*0.67*AR66*AQ66</f>
        <v>377035627.67597407</v>
      </c>
    </row>
    <row r="67" spans="1:48" x14ac:dyDescent="0.15">
      <c r="C67" s="7">
        <v>9</v>
      </c>
      <c r="D67" s="7">
        <f>D35</f>
        <v>5.4674901946340997</v>
      </c>
      <c r="E67" s="10">
        <f>D66</f>
        <v>13.194468334625601</v>
      </c>
      <c r="F67" s="7" t="s">
        <v>83</v>
      </c>
      <c r="G67" s="1">
        <v>10</v>
      </c>
      <c r="H67" s="9">
        <f>E68</f>
        <v>5.4674901946340997</v>
      </c>
      <c r="I67" s="9">
        <f>H67+273.15</f>
        <v>278.61749019463406</v>
      </c>
      <c r="J67" s="9">
        <f>EXP(($C$15*(I67-$C$13))/($C$16*I67*$C$13))</f>
        <v>3.5075233481308643E-2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0.50429688590608523</v>
      </c>
      <c r="P67" s="9">
        <f>O67*J67</f>
        <v>1.7688331017052805E-2</v>
      </c>
      <c r="Q67" s="12">
        <f>P67*$B$60</f>
        <v>3.3607828932400328E-3</v>
      </c>
      <c r="R67" s="9">
        <f>L67*$B$60</f>
        <v>1.8955666666666669E-2</v>
      </c>
      <c r="S67" s="13">
        <f>Q67/R67</f>
        <v>0.17729700317794322</v>
      </c>
      <c r="T67" s="2">
        <f>$B$59/100</f>
        <v>0.01</v>
      </c>
      <c r="U67" s="14">
        <f>S67*T67</f>
        <v>1.7729700317794322E-3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1.3772970031779432E-2</v>
      </c>
      <c r="AR67" s="9">
        <f>$B$58/12</f>
        <v>9.9766666666666666</v>
      </c>
      <c r="AS67" s="1">
        <f>$B$60</f>
        <v>0.19</v>
      </c>
      <c r="AT67" s="1">
        <f>$E$5/12</f>
        <v>1853895.8333333333</v>
      </c>
      <c r="AU67" s="1">
        <f>AT67*10000*AS67*0.67*AR67*AQ67</f>
        <v>324284952.26602149</v>
      </c>
    </row>
    <row r="68" spans="1:48" x14ac:dyDescent="0.15">
      <c r="C68" s="7">
        <v>10</v>
      </c>
      <c r="D68" s="7">
        <f>D36</f>
        <v>-5.2327587248712897</v>
      </c>
      <c r="E68" s="10">
        <f>D67</f>
        <v>5.4674901946340997</v>
      </c>
      <c r="F68" s="7" t="s">
        <v>83</v>
      </c>
      <c r="G68" s="1">
        <v>11</v>
      </c>
      <c r="H68" s="9">
        <f>E69</f>
        <v>-5.2327587248712897</v>
      </c>
      <c r="I68" s="9">
        <f>H68+273.15</f>
        <v>267.91724127512867</v>
      </c>
      <c r="J68" s="9">
        <f>EXP(($C$15*(I68-$C$13))/($C$16*I68*$C$13))</f>
        <v>8.6864806988838847E-3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0.46227812714458083</v>
      </c>
      <c r="O68" s="9">
        <f>L68+O67-P67-N68</f>
        <v>0.12409709441111827</v>
      </c>
      <c r="P68" s="9">
        <f>O68*J68</f>
        <v>1.07796701538975E-3</v>
      </c>
      <c r="Q68" s="12">
        <f>P68*$B$60</f>
        <v>2.0481373292405251E-4</v>
      </c>
      <c r="R68" s="9">
        <f>L68*$B$60</f>
        <v>1.8955666666666669E-2</v>
      </c>
      <c r="S68" s="13">
        <f>Q68/R68</f>
        <v>1.0804881544167222E-2</v>
      </c>
      <c r="T68" s="2">
        <f>$B$59/100</f>
        <v>0.01</v>
      </c>
      <c r="U68" s="14">
        <f>S68*T68</f>
        <v>1.0804881544167223E-4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1.2108048815441672E-2</v>
      </c>
      <c r="AR68" s="9">
        <f>$B$58/12</f>
        <v>9.9766666666666666</v>
      </c>
      <c r="AS68" s="1">
        <f>$B$60</f>
        <v>0.19</v>
      </c>
      <c r="AT68" s="1">
        <f>$E$5/12</f>
        <v>1853895.8333333333</v>
      </c>
      <c r="AU68" s="1">
        <f>AT68*10000*AS68*0.67*AR68*AQ68</f>
        <v>285084337.15388489</v>
      </c>
    </row>
    <row r="69" spans="1:48" x14ac:dyDescent="0.15">
      <c r="C69" s="7">
        <v>11</v>
      </c>
      <c r="D69" s="7">
        <f>D37</f>
        <v>-16.092010023195499</v>
      </c>
      <c r="E69" s="10">
        <f>D68</f>
        <v>-5.2327587248712897</v>
      </c>
      <c r="F69" s="7" t="s">
        <v>85</v>
      </c>
      <c r="G69" s="1">
        <v>12</v>
      </c>
      <c r="H69" s="9">
        <f>E70</f>
        <v>-16.092010023195499</v>
      </c>
      <c r="I69" s="9">
        <f>H69+273.15</f>
        <v>257.05798997680449</v>
      </c>
      <c r="J69" s="9">
        <f>EXP(($C$15*(I69-$C$13))/($C$16*I69*$C$13))</f>
        <v>1.871052310097693E-3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0.22278579406239518</v>
      </c>
      <c r="P69" s="9">
        <f>O69*J69</f>
        <v>4.168438746373934E-4</v>
      </c>
      <c r="Q69" s="12">
        <f>P69*$B$60</f>
        <v>7.9200336181104751E-5</v>
      </c>
      <c r="R69" s="9">
        <f>L69*$B$60</f>
        <v>1.8955666666666669E-2</v>
      </c>
      <c r="S69" s="13">
        <f>Q69/R69</f>
        <v>4.1781878513604412E-3</v>
      </c>
      <c r="T69" s="2">
        <f>$B$59/100</f>
        <v>0.01</v>
      </c>
      <c r="U69" s="14">
        <f>S69*T69</f>
        <v>4.1781878513604411E-5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1.2041781878513605E-2</v>
      </c>
      <c r="AR69" s="9">
        <f>$B$58/12</f>
        <v>9.9766666666666666</v>
      </c>
      <c r="AS69" s="1">
        <f>$B$60</f>
        <v>0.19</v>
      </c>
      <c r="AT69" s="1">
        <f>$E$5/12</f>
        <v>1853895.8333333333</v>
      </c>
      <c r="AU69" s="1">
        <f>AT69*10000*AS69*0.67*AR69*AQ69</f>
        <v>283524080.32990652</v>
      </c>
      <c r="AV69" s="1">
        <f>SUM(AU58:AU69)</f>
        <v>3900515939.5044413</v>
      </c>
    </row>
    <row r="70" spans="1:48" x14ac:dyDescent="0.15">
      <c r="C70" s="7">
        <v>12</v>
      </c>
      <c r="D70" s="7">
        <f>D38</f>
        <v>-20.3453293961981</v>
      </c>
      <c r="E70" s="10">
        <f>D69</f>
        <v>-16.092010023195499</v>
      </c>
      <c r="F70" s="7" t="s">
        <v>83</v>
      </c>
    </row>
    <row r="71" spans="1:48" x14ac:dyDescent="0.15">
      <c r="S71" s="35" t="s">
        <v>25</v>
      </c>
      <c r="T71" s="35"/>
      <c r="U71" s="35"/>
      <c r="V71" s="35" t="s">
        <v>54</v>
      </c>
      <c r="W71" s="35"/>
      <c r="X71" s="35"/>
      <c r="Y71" s="35" t="s">
        <v>55</v>
      </c>
      <c r="Z71" s="35"/>
      <c r="AA71" s="35"/>
      <c r="AB71" s="35" t="s">
        <v>56</v>
      </c>
      <c r="AC71" s="35"/>
      <c r="AD71" s="35"/>
      <c r="AE71" s="35" t="s">
        <v>57</v>
      </c>
      <c r="AF71" s="35"/>
      <c r="AG71" s="35"/>
      <c r="AH71" s="35" t="s">
        <v>58</v>
      </c>
      <c r="AI71" s="35"/>
      <c r="AJ71" s="35"/>
      <c r="AK71" s="38" t="s">
        <v>59</v>
      </c>
      <c r="AL71" s="37"/>
      <c r="AM71" s="36"/>
      <c r="AN71" s="35" t="s">
        <v>60</v>
      </c>
      <c r="AO71" s="35"/>
      <c r="AP71" s="35"/>
    </row>
    <row r="72" spans="1:48" x14ac:dyDescent="0.15">
      <c r="A72" s="34" t="s">
        <v>32</v>
      </c>
      <c r="B72" s="34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-18.111436507608101</v>
      </c>
      <c r="E73" s="7"/>
      <c r="F73" s="7"/>
      <c r="G73" s="1">
        <v>1</v>
      </c>
      <c r="H73" s="9">
        <f>E74</f>
        <v>-18.111436507608101</v>
      </c>
      <c r="I73" s="9">
        <f>H73+273.15</f>
        <v>255.03856349239189</v>
      </c>
      <c r="J73" s="9">
        <f>EXP(($C$15*(I73-$C$13))/($C$16*I73*$C$13))</f>
        <v>1.386219173248197E-3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1.5179099947067759E-4</v>
      </c>
      <c r="Q73" s="12">
        <f>P73*$B$75</f>
        <v>2.7322379904721966E-5</v>
      </c>
      <c r="R73" s="9">
        <f>L73*$B$75</f>
        <v>1.9710000000000002E-2</v>
      </c>
      <c r="S73" s="13">
        <f>Q73/R73</f>
        <v>1.386219173248197E-3</v>
      </c>
      <c r="T73" s="2">
        <f>$B$74/100</f>
        <v>0.01</v>
      </c>
      <c r="U73" s="14">
        <f>S73*T73</f>
        <v>1.3862191732481969E-5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1.2613862191732482E-2</v>
      </c>
      <c r="AR73" s="9">
        <f>$B$73/12</f>
        <v>10.950000000000001</v>
      </c>
      <c r="AS73" s="1">
        <f>$B$75</f>
        <v>0.18</v>
      </c>
      <c r="AT73" s="1">
        <f>$E$4/12</f>
        <v>174217.41666666666</v>
      </c>
      <c r="AU73" s="1">
        <f>AT73*10000*AS73*0.67*AR73*AQ73</f>
        <v>29020245.265641049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-26.918876824116001</v>
      </c>
      <c r="E74" s="10">
        <f>D73</f>
        <v>-18.111436507608101</v>
      </c>
      <c r="F74" s="7" t="s">
        <v>83</v>
      </c>
      <c r="G74" s="1">
        <v>2</v>
      </c>
      <c r="H74" s="9">
        <f>E75</f>
        <v>-26.918876824116001</v>
      </c>
      <c r="I74" s="9">
        <f>H74+273.15</f>
        <v>246.23112317588397</v>
      </c>
      <c r="J74" s="9">
        <f>EXP(($C$15*(I74-$C$13))/($C$16*I74*$C$13))</f>
        <v>3.5380884830444134E-4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0.21884820900052934</v>
      </c>
      <c r="P74" s="9">
        <f>O74*J74</f>
        <v>7.7430432779966956E-5</v>
      </c>
      <c r="Q74" s="12">
        <f>P74*$B$75</f>
        <v>1.3937477900394051E-5</v>
      </c>
      <c r="R74" s="9">
        <f>L74*$B$75</f>
        <v>1.9710000000000002E-2</v>
      </c>
      <c r="S74" s="13">
        <f>Q74/R74</f>
        <v>7.0712723999969817E-4</v>
      </c>
      <c r="T74" s="2">
        <f>$B$74/100</f>
        <v>0.01</v>
      </c>
      <c r="U74" s="14">
        <f>S74*T74</f>
        <v>7.0712723999969822E-6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1.2607071272399998E-2</v>
      </c>
      <c r="AR74" s="9">
        <f>$B$73/12</f>
        <v>10.950000000000001</v>
      </c>
      <c r="AS74" s="1">
        <f>$B$75</f>
        <v>0.18</v>
      </c>
      <c r="AT74" s="1">
        <f>$E$4/12</f>
        <v>174217.41666666666</v>
      </c>
      <c r="AU74" s="1">
        <f>AT74*10000*AS74*0.67*AR74*AQ74</f>
        <v>29004621.649209194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-22.633429319685099</v>
      </c>
      <c r="E75" s="10">
        <f>D74</f>
        <v>-26.918876824116001</v>
      </c>
      <c r="F75" s="7" t="s">
        <v>83</v>
      </c>
      <c r="G75" s="1">
        <v>3</v>
      </c>
      <c r="H75" s="9">
        <f>E76</f>
        <v>-22.633429319685099</v>
      </c>
      <c r="I75" s="9">
        <f>H75+273.15</f>
        <v>250.51657068031489</v>
      </c>
      <c r="J75" s="9">
        <f>EXP(($C$15*(I75-$C$13))/($C$16*I75*$C$13))</f>
        <v>6.9589714337723837E-4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0.32827077856774939</v>
      </c>
      <c r="P75" s="9">
        <f>O75*J75</f>
        <v>2.2844269705951875E-4</v>
      </c>
      <c r="Q75" s="12">
        <f>P75*$B$75</f>
        <v>4.1119685470713377E-5</v>
      </c>
      <c r="R75" s="9">
        <f>L75*$B$75</f>
        <v>1.9710000000000002E-2</v>
      </c>
      <c r="S75" s="13">
        <f>Q75/R75</f>
        <v>2.086234676342637E-3</v>
      </c>
      <c r="T75" s="2">
        <f>$B$74/100</f>
        <v>0.01</v>
      </c>
      <c r="U75" s="14">
        <f>S75*T75</f>
        <v>2.0862346763426371E-5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1.2620862346763427E-2</v>
      </c>
      <c r="AR75" s="9">
        <f>$B$73/12</f>
        <v>10.950000000000001</v>
      </c>
      <c r="AS75" s="1">
        <f>$B$75</f>
        <v>0.18</v>
      </c>
      <c r="AT75" s="1">
        <f>$E$4/12</f>
        <v>174217.41666666666</v>
      </c>
      <c r="AU75" s="1">
        <f>AT75*10000*AS75*0.67*AR75*AQ75</f>
        <v>29036350.262889922</v>
      </c>
    </row>
    <row r="76" spans="1:48" x14ac:dyDescent="0.15">
      <c r="C76" s="7">
        <v>3</v>
      </c>
      <c r="D76" s="7">
        <f>D61</f>
        <v>-11.053534477444501</v>
      </c>
      <c r="E76" s="10">
        <f>D75</f>
        <v>-22.633429319685099</v>
      </c>
      <c r="F76" s="7" t="s">
        <v>83</v>
      </c>
      <c r="G76" s="1">
        <v>4</v>
      </c>
      <c r="H76" s="9">
        <f>E77</f>
        <v>-11.053534477444501</v>
      </c>
      <c r="I76" s="9">
        <f>H76+273.15</f>
        <v>262.09646552255549</v>
      </c>
      <c r="J76" s="9">
        <f>EXP(($C$15*(I76-$C$13))/($C$16*I76*$C$13))</f>
        <v>3.8754198808149615E-3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0.43754233587068986</v>
      </c>
      <c r="P76" s="9">
        <f>O76*J76</f>
        <v>1.6956602671314887E-3</v>
      </c>
      <c r="Q76" s="12">
        <f>P76*$B$75</f>
        <v>3.0521884808366797E-4</v>
      </c>
      <c r="R76" s="9">
        <f>L76*$B$75</f>
        <v>1.9710000000000002E-2</v>
      </c>
      <c r="S76" s="13">
        <f>Q76/R76</f>
        <v>1.5485481891611768E-2</v>
      </c>
      <c r="T76" s="2">
        <f>$B$74/100</f>
        <v>0.01</v>
      </c>
      <c r="U76" s="14">
        <f>S76*T76</f>
        <v>1.5485481891611768E-4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1.2754854818916118E-2</v>
      </c>
      <c r="AR76" s="9">
        <f>$B$73/12</f>
        <v>10.950000000000001</v>
      </c>
      <c r="AS76" s="1">
        <f>$B$75</f>
        <v>0.18</v>
      </c>
      <c r="AT76" s="1">
        <f>$E$4/12</f>
        <v>174217.41666666666</v>
      </c>
      <c r="AU76" s="1">
        <f>AT76*10000*AS76*0.67*AR76*AQ76</f>
        <v>29344621.777713455</v>
      </c>
    </row>
    <row r="77" spans="1:48" x14ac:dyDescent="0.15">
      <c r="C77" s="7">
        <v>4</v>
      </c>
      <c r="D77" s="7">
        <f>D62</f>
        <v>-2.7777121517396002</v>
      </c>
      <c r="E77" s="10">
        <f>D76</f>
        <v>-11.053534477444501</v>
      </c>
      <c r="F77" s="7" t="s">
        <v>83</v>
      </c>
      <c r="G77" s="1">
        <v>5</v>
      </c>
      <c r="H77" s="9">
        <f>E78</f>
        <v>-2.7777121517396002</v>
      </c>
      <c r="I77" s="9">
        <f>H77+273.15</f>
        <v>270.37228784826038</v>
      </c>
      <c r="J77" s="9">
        <f>EXP(($C$15*(I77-$C$13))/($C$16*I77*$C$13))</f>
        <v>1.2082606060843508E-2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0.41405434182338047</v>
      </c>
      <c r="O77" s="9">
        <f>L77+O76-P76-N77</f>
        <v>0.13129233378017785</v>
      </c>
      <c r="P77" s="9">
        <f>O77*J77</f>
        <v>1.5863535478746658E-3</v>
      </c>
      <c r="Q77" s="12">
        <f>P77*$B$75</f>
        <v>2.8554363861743983E-4</v>
      </c>
      <c r="R77" s="9">
        <f>L77*$B$75</f>
        <v>1.9710000000000002E-2</v>
      </c>
      <c r="S77" s="13">
        <f>Q77/R77</f>
        <v>1.4487247012554024E-2</v>
      </c>
      <c r="T77" s="2">
        <f>$B$74/100</f>
        <v>0.01</v>
      </c>
      <c r="U77" s="14">
        <f>S77*T77</f>
        <v>1.4487247012554024E-4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1.274487247012554E-2</v>
      </c>
      <c r="AR77" s="9">
        <f>$B$73/12</f>
        <v>10.950000000000001</v>
      </c>
      <c r="AS77" s="1">
        <f>$B$75</f>
        <v>0.18</v>
      </c>
      <c r="AT77" s="1">
        <f>$E$4/12</f>
        <v>174217.41666666666</v>
      </c>
      <c r="AU77" s="1">
        <f>AT77*10000*AS77*0.67*AR77*AQ77</f>
        <v>29321655.757804055</v>
      </c>
    </row>
    <row r="78" spans="1:48" x14ac:dyDescent="0.15">
      <c r="C78" s="7">
        <v>5</v>
      </c>
      <c r="D78" s="7">
        <f>D63</f>
        <v>4.53155173565764</v>
      </c>
      <c r="E78" s="10">
        <f>D77</f>
        <v>-2.7777121517396002</v>
      </c>
      <c r="F78" s="7" t="s">
        <v>85</v>
      </c>
      <c r="G78" s="1">
        <v>6</v>
      </c>
      <c r="H78" s="9">
        <f>E79</f>
        <v>4.53155173565764</v>
      </c>
      <c r="I78" s="9">
        <f>H78+273.15</f>
        <v>277.68155173565759</v>
      </c>
      <c r="J78" s="9">
        <f>EXP(($C$15*(I78-$C$13))/($C$16*I78*$C$13))</f>
        <v>3.1177774670636534E-2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0.23920598023230319</v>
      </c>
      <c r="P78" s="9">
        <f>O78*J78</f>
        <v>7.4579101515514857E-3</v>
      </c>
      <c r="Q78" s="12">
        <f>P78*$B$75</f>
        <v>1.3424238272792674E-3</v>
      </c>
      <c r="R78" s="9">
        <f>L78*$B$75</f>
        <v>1.9710000000000002E-2</v>
      </c>
      <c r="S78" s="13">
        <f>Q78/R78</f>
        <v>6.8108768507319492E-2</v>
      </c>
      <c r="T78" s="2">
        <f>$B$74/100</f>
        <v>0.01</v>
      </c>
      <c r="U78" s="14">
        <f>S78*T78</f>
        <v>6.8108768507319493E-4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1.3281087685073195E-2</v>
      </c>
      <c r="AR78" s="9">
        <f>$B$73/12</f>
        <v>10.950000000000001</v>
      </c>
      <c r="AS78" s="1">
        <f>$B$75</f>
        <v>0.18</v>
      </c>
      <c r="AT78" s="1">
        <f>$E$4/12</f>
        <v>174217.41666666666</v>
      </c>
      <c r="AU78" s="1">
        <f>AT78*10000*AS78*0.67*AR78*AQ78</f>
        <v>30555306.230309505</v>
      </c>
    </row>
    <row r="79" spans="1:48" x14ac:dyDescent="0.15">
      <c r="C79" s="7">
        <v>6</v>
      </c>
      <c r="D79" s="7">
        <f>D64</f>
        <v>11.911974055185</v>
      </c>
      <c r="E79" s="10">
        <f>D78</f>
        <v>4.53155173565764</v>
      </c>
      <c r="F79" s="7" t="s">
        <v>83</v>
      </c>
      <c r="G79" s="1">
        <v>7</v>
      </c>
      <c r="H79" s="9">
        <f>E80</f>
        <v>11.911974055185</v>
      </c>
      <c r="I79" s="9">
        <f>H79+273.15</f>
        <v>285.06197405518498</v>
      </c>
      <c r="J79" s="9">
        <f>EXP(($C$15*(I79-$C$13))/($C$16*I79*$C$13))</f>
        <v>7.7288742315701611E-2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0.3412480700807517</v>
      </c>
      <c r="P79" s="9">
        <f>O79*J79</f>
        <v>2.6374634154201701E-2</v>
      </c>
      <c r="Q79" s="12">
        <f>P79*$B$75</f>
        <v>4.7474341477563064E-3</v>
      </c>
      <c r="R79" s="9">
        <f>L79*$B$75</f>
        <v>1.9710000000000002E-2</v>
      </c>
      <c r="S79" s="13">
        <f>Q79/R79</f>
        <v>0.24086423885115707</v>
      </c>
      <c r="T79" s="2">
        <f>$B$74/100</f>
        <v>0.01</v>
      </c>
      <c r="U79" s="14">
        <f>S79*T79</f>
        <v>2.4086423885115709E-3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1.5008642388511571E-2</v>
      </c>
      <c r="AR79" s="9">
        <f>$B$73/12</f>
        <v>10.950000000000001</v>
      </c>
      <c r="AS79" s="1">
        <f>$B$75</f>
        <v>0.18</v>
      </c>
      <c r="AT79" s="1">
        <f>$E$4/12</f>
        <v>174217.41666666666</v>
      </c>
      <c r="AU79" s="1">
        <f>AT79*10000*AS79*0.67*AR79*AQ79</f>
        <v>34529827.312080391</v>
      </c>
    </row>
    <row r="80" spans="1:48" x14ac:dyDescent="0.15">
      <c r="C80" s="7">
        <v>7</v>
      </c>
      <c r="D80" s="7">
        <f>D65</f>
        <v>14.7500956254835</v>
      </c>
      <c r="E80" s="10">
        <f>D79</f>
        <v>11.911974055185</v>
      </c>
      <c r="F80" s="7" t="s">
        <v>83</v>
      </c>
      <c r="G80" s="1">
        <v>8</v>
      </c>
      <c r="H80" s="9">
        <f>E81</f>
        <v>14.7500956254835</v>
      </c>
      <c r="I80" s="9">
        <f>H80+273.15</f>
        <v>287.90009562548346</v>
      </c>
      <c r="J80" s="9">
        <f>EXP(($C$15*(I80-$C$13))/($C$16*I80*$C$13))</f>
        <v>0.10823077879029427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0.42437343592654997</v>
      </c>
      <c r="P80" s="9">
        <f>O80*J80</f>
        <v>4.5930267468243552E-2</v>
      </c>
      <c r="Q80" s="12">
        <f>P80*$B$75</f>
        <v>8.2674481442838385E-3</v>
      </c>
      <c r="R80" s="9">
        <f>L80*$B$75</f>
        <v>1.9710000000000002E-2</v>
      </c>
      <c r="S80" s="13">
        <f>Q80/R80</f>
        <v>0.41945449742688168</v>
      </c>
      <c r="T80" s="2">
        <f>$B$74/100</f>
        <v>0.01</v>
      </c>
      <c r="U80" s="14">
        <f>S80*T80</f>
        <v>4.1945449742688172E-3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2.5794544974268818E-2</v>
      </c>
      <c r="AR80" s="9">
        <f>$B$73/12</f>
        <v>10.950000000000001</v>
      </c>
      <c r="AS80" s="1">
        <f>$B$75</f>
        <v>0.18</v>
      </c>
      <c r="AT80" s="1">
        <f>$E$4/12</f>
        <v>174217.41666666666</v>
      </c>
      <c r="AU80" s="1">
        <f>AT80*10000*AS80*0.67*AR80*AQ80</f>
        <v>59344553.657762483</v>
      </c>
    </row>
    <row r="81" spans="1:48" x14ac:dyDescent="0.15">
      <c r="C81" s="7">
        <v>8</v>
      </c>
      <c r="D81" s="7">
        <f>D66</f>
        <v>13.194468334625601</v>
      </c>
      <c r="E81" s="10">
        <f>D80</f>
        <v>14.7500956254835</v>
      </c>
      <c r="F81" s="7" t="s">
        <v>83</v>
      </c>
      <c r="G81" s="1">
        <v>9</v>
      </c>
      <c r="H81" s="9">
        <f>E82</f>
        <v>13.194468334625601</v>
      </c>
      <c r="I81" s="9">
        <f>H81+273.15</f>
        <v>286.34446833462556</v>
      </c>
      <c r="J81" s="9">
        <f>EXP(($C$15*(I81-$C$13))/($C$16*I81*$C$13))</f>
        <v>9.006496905185564E-2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0.48794316845830643</v>
      </c>
      <c r="P81" s="9">
        <f>O81*J81</f>
        <v>4.3946586366261753E-2</v>
      </c>
      <c r="Q81" s="12">
        <f>P81*$B$75</f>
        <v>7.910385545927115E-3</v>
      </c>
      <c r="R81" s="9">
        <f>L81*$B$75</f>
        <v>1.9710000000000002E-2</v>
      </c>
      <c r="S81" s="13">
        <f>Q81/R81</f>
        <v>0.40133868827636299</v>
      </c>
      <c r="T81" s="2">
        <f>$B$74/100</f>
        <v>0.01</v>
      </c>
      <c r="U81" s="14">
        <f>S81*T81</f>
        <v>4.0133868827636303E-3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1.661338688276363E-2</v>
      </c>
      <c r="AR81" s="9">
        <f>$B$73/12</f>
        <v>10.950000000000001</v>
      </c>
      <c r="AS81" s="1">
        <f>$B$75</f>
        <v>0.18</v>
      </c>
      <c r="AT81" s="1">
        <f>$E$4/12</f>
        <v>174217.41666666666</v>
      </c>
      <c r="AU81" s="1">
        <f>AT81*10000*AS81*0.67*AR81*AQ81</f>
        <v>38221803.497011706</v>
      </c>
    </row>
    <row r="82" spans="1:48" x14ac:dyDescent="0.15">
      <c r="C82" s="7">
        <v>9</v>
      </c>
      <c r="D82" s="7">
        <f>D67</f>
        <v>5.4674901946340997</v>
      </c>
      <c r="E82" s="10">
        <f>D81</f>
        <v>13.194468334625601</v>
      </c>
      <c r="F82" s="7" t="s">
        <v>83</v>
      </c>
      <c r="G82" s="1">
        <v>10</v>
      </c>
      <c r="H82" s="9">
        <f>E83</f>
        <v>5.4674901946340997</v>
      </c>
      <c r="I82" s="9">
        <f>H82+273.15</f>
        <v>278.61749019463406</v>
      </c>
      <c r="J82" s="9">
        <f>EXP(($C$15*(I82-$C$13))/($C$16*I82*$C$13))</f>
        <v>3.5075233481308643E-2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0.55349658209204478</v>
      </c>
      <c r="P82" s="9">
        <f>O82*J82</f>
        <v>1.9414021847984787E-2</v>
      </c>
      <c r="Q82" s="12">
        <f>P82*$B$75</f>
        <v>3.4945239326372615E-3</v>
      </c>
      <c r="R82" s="9">
        <f>L82*$B$75</f>
        <v>1.9710000000000002E-2</v>
      </c>
      <c r="S82" s="13">
        <f>Q82/R82</f>
        <v>0.17729700317794322</v>
      </c>
      <c r="T82" s="2">
        <f>$B$74/100</f>
        <v>0.01</v>
      </c>
      <c r="U82" s="14">
        <f>S82*T82</f>
        <v>1.7729700317794322E-3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1.4372970031779432E-2</v>
      </c>
      <c r="AR82" s="9">
        <f>$B$73/12</f>
        <v>10.950000000000001</v>
      </c>
      <c r="AS82" s="1">
        <f>$B$75</f>
        <v>0.18</v>
      </c>
      <c r="AT82" s="1">
        <f>$E$4/12</f>
        <v>174217.41666666666</v>
      </c>
      <c r="AU82" s="1">
        <f>AT82*10000*AS82*0.67*AR82*AQ82</f>
        <v>33067359.479425158</v>
      </c>
    </row>
    <row r="83" spans="1:48" x14ac:dyDescent="0.15">
      <c r="C83" s="7">
        <v>10</v>
      </c>
      <c r="D83" s="7">
        <f>D68</f>
        <v>-5.2327587248712897</v>
      </c>
      <c r="E83" s="10">
        <f>D82</f>
        <v>5.4674901946340997</v>
      </c>
      <c r="F83" s="7" t="s">
        <v>83</v>
      </c>
      <c r="G83" s="1">
        <v>11</v>
      </c>
      <c r="H83" s="9">
        <f>E84</f>
        <v>-5.2327587248712897</v>
      </c>
      <c r="I83" s="9">
        <f>H83+273.15</f>
        <v>267.91724127512867</v>
      </c>
      <c r="J83" s="9">
        <f>EXP(($C$15*(I83-$C$13))/($C$16*I83*$C$13))</f>
        <v>8.6864806988838847E-3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0.50737843223185697</v>
      </c>
      <c r="O83" s="9">
        <f>L83+O82-P82-N83</f>
        <v>0.13620412801220305</v>
      </c>
      <c r="P83" s="9">
        <f>O83*J83</f>
        <v>1.1831345290863116E-3</v>
      </c>
      <c r="Q83" s="12">
        <f>P83*$B$75</f>
        <v>2.1296421523553608E-4</v>
      </c>
      <c r="R83" s="9">
        <f>L83*$B$75</f>
        <v>1.9710000000000002E-2</v>
      </c>
      <c r="S83" s="13">
        <f>Q83/R83</f>
        <v>1.0804881544167227E-2</v>
      </c>
      <c r="T83" s="2">
        <f>$B$74/100</f>
        <v>0.01</v>
      </c>
      <c r="U83" s="14">
        <f>S83*T83</f>
        <v>1.0804881544167228E-4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1.2708048815441672E-2</v>
      </c>
      <c r="AR83" s="9">
        <f>$B$73/12</f>
        <v>10.950000000000001</v>
      </c>
      <c r="AS83" s="1">
        <f>$B$75</f>
        <v>0.18</v>
      </c>
      <c r="AT83" s="1">
        <f>$E$4/12</f>
        <v>174217.41666666666</v>
      </c>
      <c r="AU83" s="1">
        <f>AT83*10000*AS83*0.67*AR83*AQ83</f>
        <v>29236936.940184221</v>
      </c>
    </row>
    <row r="84" spans="1:48" x14ac:dyDescent="0.15">
      <c r="C84" s="7">
        <v>11</v>
      </c>
      <c r="D84" s="7">
        <f>D69</f>
        <v>-16.092010023195499</v>
      </c>
      <c r="E84" s="10">
        <f>D83</f>
        <v>-5.2327587248712897</v>
      </c>
      <c r="F84" s="7" t="s">
        <v>85</v>
      </c>
      <c r="G84" s="1">
        <v>12</v>
      </c>
      <c r="H84" s="9">
        <f>E85</f>
        <v>-16.092010023195499</v>
      </c>
      <c r="I84" s="9">
        <f>H84+273.15</f>
        <v>257.05798997680449</v>
      </c>
      <c r="J84" s="9">
        <f>EXP(($C$15*(I84-$C$13))/($C$16*I84*$C$13))</f>
        <v>1.871052310097693E-3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0.24452099348311676</v>
      </c>
      <c r="P84" s="9">
        <f>O84*J84</f>
        <v>4.5751156972396854E-4</v>
      </c>
      <c r="Q84" s="12">
        <f>P84*$B$75</f>
        <v>8.2352082550314336E-5</v>
      </c>
      <c r="R84" s="9">
        <f>L84*$B$75</f>
        <v>1.9710000000000002E-2</v>
      </c>
      <c r="S84" s="13">
        <f>Q84/R84</f>
        <v>4.178187851360443E-3</v>
      </c>
      <c r="T84" s="2">
        <f>$B$74/100</f>
        <v>0.01</v>
      </c>
      <c r="U84" s="14">
        <f>S84*T84</f>
        <v>4.1781878513604432E-5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1.2641781878513605E-2</v>
      </c>
      <c r="AR84" s="9">
        <f>$B$73/12</f>
        <v>10.950000000000001</v>
      </c>
      <c r="AS84" s="1">
        <f>$B$75</f>
        <v>0.18</v>
      </c>
      <c r="AT84" s="1">
        <f>$E$4/12</f>
        <v>174217.41666666666</v>
      </c>
      <c r="AU84" s="1">
        <f>AT84*10000*AS84*0.67*AR84*AQ84</f>
        <v>29084479.054294541</v>
      </c>
      <c r="AV84" s="1">
        <f>SUM(AU73:AU84)</f>
        <v>399767760.88432568</v>
      </c>
    </row>
    <row r="85" spans="1:48" x14ac:dyDescent="0.15">
      <c r="C85" s="7">
        <v>12</v>
      </c>
      <c r="D85" s="7">
        <f>D70</f>
        <v>-20.3453293961981</v>
      </c>
      <c r="E85" s="10">
        <f>D84</f>
        <v>-16.092010023195499</v>
      </c>
      <c r="F85" s="7" t="s">
        <v>83</v>
      </c>
    </row>
    <row r="87" spans="1:48" x14ac:dyDescent="0.15">
      <c r="S87" s="35" t="s">
        <v>25</v>
      </c>
      <c r="T87" s="35"/>
      <c r="U87" s="35"/>
      <c r="V87" s="38" t="s">
        <v>54</v>
      </c>
      <c r="W87" s="36"/>
      <c r="X87" s="38" t="s">
        <v>55</v>
      </c>
      <c r="Y87" s="36"/>
      <c r="Z87" s="38" t="s">
        <v>56</v>
      </c>
      <c r="AA87" s="36"/>
      <c r="AB87" s="38" t="s">
        <v>86</v>
      </c>
      <c r="AC87" s="36"/>
      <c r="AD87" s="38" t="s">
        <v>87</v>
      </c>
      <c r="AE87" s="36"/>
      <c r="AF87" s="38" t="s">
        <v>57</v>
      </c>
      <c r="AG87" s="36"/>
      <c r="AH87" s="38" t="s">
        <v>58</v>
      </c>
      <c r="AI87" s="36"/>
    </row>
    <row r="88" spans="1:48" x14ac:dyDescent="0.15">
      <c r="A88" s="34" t="s">
        <v>27</v>
      </c>
      <c r="B88" s="34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-18.111436507608101</v>
      </c>
      <c r="E89" s="7"/>
      <c r="F89" s="7"/>
      <c r="G89" s="1">
        <v>1</v>
      </c>
      <c r="H89" s="9">
        <f>E90</f>
        <v>-18.111436507608101</v>
      </c>
      <c r="I89" s="9">
        <f>H89+273.15</f>
        <v>255.03856349239189</v>
      </c>
      <c r="J89" s="9">
        <f>EXP(($C$15*(I89-$C$13))/($C$16*I89*$C$13))</f>
        <v>1.386219173248197E-3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7.354273924354328E-3</v>
      </c>
      <c r="Q89" s="12">
        <f>P89*$B$91</f>
        <v>3.3094232659594477E-3</v>
      </c>
      <c r="R89" s="9">
        <f>L89*$B$91</f>
        <v>2.3873737500000001</v>
      </c>
      <c r="S89" s="13">
        <f>Q89/R89</f>
        <v>1.386219173248197E-3</v>
      </c>
      <c r="T89" s="2">
        <f>$B$90/100</f>
        <v>0.51</v>
      </c>
      <c r="U89" s="14">
        <f>S89*T89</f>
        <v>7.069717783565805E-4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3.0550151991174508E-2</v>
      </c>
      <c r="AK89" s="9">
        <f>$B$89/12</f>
        <v>10.4025</v>
      </c>
      <c r="AL89" s="1">
        <f>$B$91</f>
        <v>0.45</v>
      </c>
      <c r="AM89" s="17">
        <f>$E$6/12</f>
        <v>1590117.5833333333</v>
      </c>
      <c r="AN89" s="1">
        <f>AM89*10000*AK89*AJ89</f>
        <v>5053361179.2322989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-26.918876824116001</v>
      </c>
      <c r="E90" s="10">
        <f>D89</f>
        <v>-18.111436507608101</v>
      </c>
      <c r="F90" s="7" t="s">
        <v>83</v>
      </c>
      <c r="G90" s="1">
        <v>2</v>
      </c>
      <c r="H90" s="9">
        <f>E91</f>
        <v>-26.918876824116001</v>
      </c>
      <c r="I90" s="9">
        <f>H90+273.15</f>
        <v>246.23112317588397</v>
      </c>
      <c r="J90" s="9">
        <f>EXP(($C$15*(I90-$C$13))/($C$16*I90*$C$13))</f>
        <v>3.5380884830444134E-4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10.603195726075645</v>
      </c>
      <c r="P90" s="9">
        <f>O90*J90</f>
        <v>3.7515044681893988E-3</v>
      </c>
      <c r="Q90" s="12">
        <f>P90*$B$91</f>
        <v>1.6881770106852295E-3</v>
      </c>
      <c r="R90" s="9">
        <f>L90*$B$91</f>
        <v>2.3873737500000001</v>
      </c>
      <c r="S90" s="13">
        <f>Q90/R90</f>
        <v>7.0712723999969817E-4</v>
      </c>
      <c r="T90" s="2">
        <f>$B$90/100</f>
        <v>0.51</v>
      </c>
      <c r="U90" s="14">
        <f>S90*T90</f>
        <v>3.6063489239984605E-4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3.0445731420058554E-2</v>
      </c>
      <c r="AK90" s="9">
        <f>$B$89/12</f>
        <v>10.4025</v>
      </c>
      <c r="AL90" s="1">
        <f>$B$91</f>
        <v>0.45</v>
      </c>
      <c r="AM90" s="17">
        <f>$E$6/12</f>
        <v>1590117.5833333333</v>
      </c>
      <c r="AN90" s="1">
        <f>AM90*10000*AK90*AJ90</f>
        <v>5036088765.6435528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-22.633429319685099</v>
      </c>
      <c r="E91" s="10">
        <f>D90</f>
        <v>-26.918876824116001</v>
      </c>
      <c r="F91" s="7" t="s">
        <v>83</v>
      </c>
      <c r="G91" s="1">
        <v>3</v>
      </c>
      <c r="H91" s="9">
        <f>E92</f>
        <v>-22.633429319685099</v>
      </c>
      <c r="I91" s="9">
        <f>H91+273.15</f>
        <v>250.51657068031489</v>
      </c>
      <c r="J91" s="9">
        <f>EXP(($C$15*(I91-$C$13))/($C$16*I91*$C$13))</f>
        <v>6.9589714337723837E-4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15.904719221607456</v>
      </c>
      <c r="P91" s="9">
        <f>O91*J91</f>
        <v>1.1068048672533682E-2</v>
      </c>
      <c r="Q91" s="12">
        <f>P91*$B$91</f>
        <v>4.9806219026401572E-3</v>
      </c>
      <c r="R91" s="9">
        <f>L91*$B$91</f>
        <v>2.3873737500000001</v>
      </c>
      <c r="S91" s="13">
        <f>Q91/R91</f>
        <v>2.0862346763426366E-3</v>
      </c>
      <c r="T91" s="2">
        <f>$B$90/100</f>
        <v>0.51</v>
      </c>
      <c r="U91" s="14">
        <f>S91*T91</f>
        <v>1.0639796849347446E-3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3.0657789875007824E-2</v>
      </c>
      <c r="AK91" s="9">
        <f>$B$89/12</f>
        <v>10.4025</v>
      </c>
      <c r="AL91" s="1">
        <f>$B$91</f>
        <v>0.45</v>
      </c>
      <c r="AM91" s="17">
        <f>$E$6/12</f>
        <v>1590117.5833333333</v>
      </c>
      <c r="AN91" s="1">
        <f>AM91*10000*AK91*AJ91</f>
        <v>5071165774.8930712</v>
      </c>
    </row>
    <row r="92" spans="1:48" x14ac:dyDescent="0.15">
      <c r="C92" s="7">
        <v>3</v>
      </c>
      <c r="D92" s="7">
        <f>D76</f>
        <v>-11.053534477444501</v>
      </c>
      <c r="E92" s="10">
        <f>D91</f>
        <v>-22.633429319685099</v>
      </c>
      <c r="F92" s="7" t="s">
        <v>83</v>
      </c>
      <c r="G92" s="1">
        <v>4</v>
      </c>
      <c r="H92" s="9">
        <f>E93</f>
        <v>-11.053534477444501</v>
      </c>
      <c r="I92" s="9">
        <f>H92+273.15</f>
        <v>262.09646552255549</v>
      </c>
      <c r="J92" s="9">
        <f>EXP(($C$15*(I92-$C$13))/($C$16*I92*$C$13))</f>
        <v>3.8754198808149615E-3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21.198926172934922</v>
      </c>
      <c r="P92" s="9">
        <f>O92*J92</f>
        <v>8.2154739942520622E-2</v>
      </c>
      <c r="Q92" s="12">
        <f>P92*$B$91</f>
        <v>3.6969632974134282E-2</v>
      </c>
      <c r="R92" s="9">
        <f>L92*$B$91</f>
        <v>2.3873737500000001</v>
      </c>
      <c r="S92" s="13">
        <f>Q92/R92</f>
        <v>1.5485481891611768E-2</v>
      </c>
      <c r="T92" s="2">
        <f>$B$90/100</f>
        <v>0.51</v>
      </c>
      <c r="U92" s="14">
        <f>S92*T92</f>
        <v>7.8975957647220013E-3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3.2718125123063685E-2</v>
      </c>
      <c r="AK92" s="9">
        <f>$B$89/12</f>
        <v>10.4025</v>
      </c>
      <c r="AL92" s="1">
        <f>$B$91</f>
        <v>0.45</v>
      </c>
      <c r="AM92" s="17">
        <f>$E$6/12</f>
        <v>1590117.5833333333</v>
      </c>
      <c r="AN92" s="1">
        <f>AM92*10000*AK92*AJ92</f>
        <v>5411969911.0471954</v>
      </c>
    </row>
    <row r="93" spans="1:48" x14ac:dyDescent="0.15">
      <c r="C93" s="7">
        <v>4</v>
      </c>
      <c r="D93" s="7">
        <f>D77</f>
        <v>-2.7777121517396002</v>
      </c>
      <c r="E93" s="10">
        <f>D92</f>
        <v>-11.053534477444501</v>
      </c>
      <c r="F93" s="7" t="s">
        <v>83</v>
      </c>
      <c r="G93" s="1">
        <v>5</v>
      </c>
      <c r="H93" s="9">
        <f>E94</f>
        <v>-2.7777121517396002</v>
      </c>
      <c r="I93" s="9">
        <f>H93+273.15</f>
        <v>270.37228784826038</v>
      </c>
      <c r="J93" s="9">
        <f>EXP(($C$15*(I93-$C$13))/($C$16*I93*$C$13))</f>
        <v>1.2082606060843508E-2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20.060932861342781</v>
      </c>
      <c r="O93" s="9">
        <f>L93+O92-P92-N93</f>
        <v>6.3611135716496179</v>
      </c>
      <c r="P93" s="9">
        <f>O93*J93</f>
        <v>7.6858829394527567E-2</v>
      </c>
      <c r="Q93" s="12">
        <f>P93*$B$91</f>
        <v>3.4586473227537405E-2</v>
      </c>
      <c r="R93" s="9">
        <f>L93*$B$91</f>
        <v>2.3873737500000001</v>
      </c>
      <c r="S93" s="13">
        <f>Q93/R93</f>
        <v>1.4487247012554027E-2</v>
      </c>
      <c r="T93" s="2">
        <f>$B$90/100</f>
        <v>0.51</v>
      </c>
      <c r="U93" s="14">
        <f>S93*T93</f>
        <v>7.3884959764025544E-3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3.2564631536885366E-2</v>
      </c>
      <c r="AK93" s="9">
        <f>$B$89/12</f>
        <v>10.4025</v>
      </c>
      <c r="AL93" s="1">
        <f>$B$91</f>
        <v>0.45</v>
      </c>
      <c r="AM93" s="17">
        <f>$E$6/12</f>
        <v>1590117.5833333333</v>
      </c>
      <c r="AN93" s="1">
        <f>AM93*10000*AK93*AJ93</f>
        <v>5386580232.7935896</v>
      </c>
    </row>
    <row r="94" spans="1:48" x14ac:dyDescent="0.15">
      <c r="C94" s="7">
        <v>5</v>
      </c>
      <c r="D94" s="7">
        <f>D78</f>
        <v>4.53155173565764</v>
      </c>
      <c r="E94" s="10">
        <f>D93</f>
        <v>-2.7777121517396002</v>
      </c>
      <c r="F94" s="7" t="s">
        <v>85</v>
      </c>
      <c r="G94" s="1">
        <v>6</v>
      </c>
      <c r="H94" s="9">
        <f>E95</f>
        <v>4.53155173565764</v>
      </c>
      <c r="I94" s="9">
        <f>H94+273.15</f>
        <v>277.68155173565759</v>
      </c>
      <c r="J94" s="9">
        <f>EXP(($C$15*(I94-$C$13))/($C$16*I94*$C$13))</f>
        <v>3.1177774670636534E-2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11.58952974225509</v>
      </c>
      <c r="P94" s="9">
        <f>O94*J94</f>
        <v>0.3613357468426695</v>
      </c>
      <c r="Q94" s="12">
        <f>P94*$B$91</f>
        <v>0.16260108607920129</v>
      </c>
      <c r="R94" s="9">
        <f>L94*$B$91</f>
        <v>2.3873737500000001</v>
      </c>
      <c r="S94" s="13">
        <f>Q94/R94</f>
        <v>6.8108768507319506E-2</v>
      </c>
      <c r="T94" s="2">
        <f>$B$90/100</f>
        <v>0.51</v>
      </c>
      <c r="U94" s="14">
        <f>S94*T94</f>
        <v>3.4735471938732949E-2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4.1663744789527987E-2</v>
      </c>
      <c r="AK94" s="9">
        <f>$B$89/12</f>
        <v>10.4025</v>
      </c>
      <c r="AL94" s="1">
        <f>$B$91</f>
        <v>0.45</v>
      </c>
      <c r="AM94" s="17">
        <f>$E$6/12</f>
        <v>1590117.5833333333</v>
      </c>
      <c r="AN94" s="1">
        <f>AM94*10000*AK94*AJ94</f>
        <v>6891682586.7728968</v>
      </c>
    </row>
    <row r="95" spans="1:48" x14ac:dyDescent="0.15">
      <c r="C95" s="7">
        <v>6</v>
      </c>
      <c r="D95" s="7">
        <f>D79</f>
        <v>11.911974055185</v>
      </c>
      <c r="E95" s="10">
        <f>D94</f>
        <v>4.53155173565764</v>
      </c>
      <c r="F95" s="7" t="s">
        <v>83</v>
      </c>
      <c r="G95" s="1">
        <v>7</v>
      </c>
      <c r="H95" s="9">
        <f>E96</f>
        <v>11.911974055185</v>
      </c>
      <c r="I95" s="9">
        <f>H95+273.15</f>
        <v>285.06197405518498</v>
      </c>
      <c r="J95" s="9">
        <f>EXP(($C$15*(I95-$C$13))/($C$16*I95*$C$13))</f>
        <v>7.7288742315701611E-2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16.53346899541242</v>
      </c>
      <c r="P95" s="9">
        <f>O95*J95</f>
        <v>1.2778510247710726</v>
      </c>
      <c r="Q95" s="12">
        <f>P95*$B$91</f>
        <v>0.57503296114698266</v>
      </c>
      <c r="R95" s="9">
        <f>L95*$B$91</f>
        <v>2.3873737500000001</v>
      </c>
      <c r="S95" s="13">
        <f>Q95/R95</f>
        <v>0.2408642388511571</v>
      </c>
      <c r="T95" s="2">
        <f>$B$90/100</f>
        <v>0.51</v>
      </c>
      <c r="U95" s="14">
        <f>S95*T95</f>
        <v>0.12284076181409012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6.8227489686948167E-2</v>
      </c>
      <c r="AK95" s="9">
        <f>$B$89/12</f>
        <v>10.4025</v>
      </c>
      <c r="AL95" s="1">
        <f>$B$91</f>
        <v>0.45</v>
      </c>
      <c r="AM95" s="17">
        <f>$E$6/12</f>
        <v>1590117.5833333333</v>
      </c>
      <c r="AN95" s="1">
        <f>AM95*10000*AK95*AJ95</f>
        <v>11285644269.138081</v>
      </c>
    </row>
    <row r="96" spans="1:48" x14ac:dyDescent="0.15">
      <c r="C96" s="7">
        <v>7</v>
      </c>
      <c r="D96" s="7">
        <f>D80</f>
        <v>14.7500956254835</v>
      </c>
      <c r="E96" s="10">
        <f>D95</f>
        <v>11.911974055185</v>
      </c>
      <c r="F96" s="7" t="s">
        <v>83</v>
      </c>
      <c r="G96" s="1">
        <v>8</v>
      </c>
      <c r="H96" s="9">
        <f>E97</f>
        <v>14.7500956254835</v>
      </c>
      <c r="I96" s="9">
        <f>H96+273.15</f>
        <v>287.90009562548346</v>
      </c>
      <c r="J96" s="9">
        <f>EXP(($C$15*(I96-$C$13))/($C$16*I96*$C$13))</f>
        <v>0.10823077879029427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20.560892970641348</v>
      </c>
      <c r="P96" s="9">
        <f>O96*J96</f>
        <v>2.2253214588364001</v>
      </c>
      <c r="Q96" s="12">
        <f>P96*$B$91</f>
        <v>1.00139465647638</v>
      </c>
      <c r="R96" s="9">
        <f>L96*$B$91</f>
        <v>2.3873737500000001</v>
      </c>
      <c r="S96" s="13">
        <f>Q96/R96</f>
        <v>0.41945449742688173</v>
      </c>
      <c r="T96" s="2">
        <f>$B$90/100</f>
        <v>0.51</v>
      </c>
      <c r="U96" s="14">
        <f>S96*T96</f>
        <v>0.21392179368770969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0.11095242079684448</v>
      </c>
      <c r="AK96" s="9">
        <f>$B$89/12</f>
        <v>10.4025</v>
      </c>
      <c r="AL96" s="1">
        <f>$B$91</f>
        <v>0.45</v>
      </c>
      <c r="AM96" s="17">
        <f>$E$6/12</f>
        <v>1590117.5833333333</v>
      </c>
      <c r="AN96" s="1">
        <f>AM96*10000*AK96*AJ96</f>
        <v>18352859788.016544</v>
      </c>
    </row>
    <row r="97" spans="1:50" x14ac:dyDescent="0.15">
      <c r="C97" s="7">
        <v>8</v>
      </c>
      <c r="D97" s="7">
        <f>D81</f>
        <v>13.194468334625601</v>
      </c>
      <c r="E97" s="10">
        <f>D96</f>
        <v>14.7500956254835</v>
      </c>
      <c r="F97" s="7" t="s">
        <v>83</v>
      </c>
      <c r="G97" s="1">
        <v>9</v>
      </c>
      <c r="H97" s="9">
        <f>E98</f>
        <v>13.194468334625601</v>
      </c>
      <c r="I97" s="9">
        <f>H97+273.15</f>
        <v>286.34446833462556</v>
      </c>
      <c r="J97" s="9">
        <f>EXP(($C$15*(I97-$C$13))/($C$16*I97*$C$13))</f>
        <v>9.006496905185564E-2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23.640846511804948</v>
      </c>
      <c r="P97" s="9">
        <f>O97*J97</f>
        <v>2.129212109445382</v>
      </c>
      <c r="Q97" s="12">
        <f>P97*$B$91</f>
        <v>0.95814544925042189</v>
      </c>
      <c r="R97" s="9">
        <f>L97*$B$91</f>
        <v>2.3873737500000001</v>
      </c>
      <c r="S97" s="13">
        <f>Q97/R97</f>
        <v>0.40133868827636304</v>
      </c>
      <c r="T97" s="2">
        <f>$B$90/100</f>
        <v>0.51</v>
      </c>
      <c r="U97" s="14">
        <f>S97*T97</f>
        <v>0.20468273102094517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9.2902843402814975E-2</v>
      </c>
      <c r="AK97" s="9">
        <f>$B$89/12</f>
        <v>10.4025</v>
      </c>
      <c r="AL97" s="1">
        <f>$B$91</f>
        <v>0.45</v>
      </c>
      <c r="AM97" s="17">
        <f>$E$6/12</f>
        <v>1590117.5833333333</v>
      </c>
      <c r="AN97" s="1">
        <f>AM97*10000*AK97*AJ97</f>
        <v>15367243424.114752</v>
      </c>
    </row>
    <row r="98" spans="1:50" x14ac:dyDescent="0.15">
      <c r="C98" s="7">
        <v>9</v>
      </c>
      <c r="D98" s="7">
        <f>D82</f>
        <v>5.4674901946340997</v>
      </c>
      <c r="E98" s="10">
        <f>D97</f>
        <v>13.194468334625601</v>
      </c>
      <c r="F98" s="7" t="s">
        <v>83</v>
      </c>
      <c r="G98" s="1">
        <v>10</v>
      </c>
      <c r="H98" s="9">
        <f>E99</f>
        <v>5.4674901946340997</v>
      </c>
      <c r="I98" s="9">
        <f>H98+273.15</f>
        <v>278.61749019463406</v>
      </c>
      <c r="J98" s="9">
        <f>EXP(($C$15*(I98-$C$13))/($C$16*I98*$C$13))</f>
        <v>3.5075233481308643E-2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26.816909402359563</v>
      </c>
      <c r="P98" s="9">
        <f>O98*J98</f>
        <v>0.94060935853486272</v>
      </c>
      <c r="Q98" s="12">
        <f>P98*$B$91</f>
        <v>0.42327421134068821</v>
      </c>
      <c r="R98" s="9">
        <f>L98*$B$91</f>
        <v>2.3873737500000001</v>
      </c>
      <c r="S98" s="13">
        <f>Q98/R98</f>
        <v>0.1772970031779432</v>
      </c>
      <c r="T98" s="2">
        <f>$B$90/100</f>
        <v>0.51</v>
      </c>
      <c r="U98" s="14">
        <f>S98*T98</f>
        <v>9.0421471620751037E-2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5.7599073693656438E-2</v>
      </c>
      <c r="AK98" s="9">
        <f>$B$89/12</f>
        <v>10.4025</v>
      </c>
      <c r="AL98" s="1">
        <f>$B$91</f>
        <v>0.45</v>
      </c>
      <c r="AM98" s="17">
        <f>$E$6/12</f>
        <v>1590117.5833333333</v>
      </c>
      <c r="AN98" s="1">
        <f>AM98*10000*AK98*AJ98</f>
        <v>9527576918.3521347</v>
      </c>
    </row>
    <row r="99" spans="1:50" x14ac:dyDescent="0.15">
      <c r="C99" s="7">
        <v>10</v>
      </c>
      <c r="D99" s="7">
        <f>D83</f>
        <v>-5.2327587248712897</v>
      </c>
      <c r="E99" s="10">
        <f>D98</f>
        <v>5.4674901946340997</v>
      </c>
      <c r="F99" s="7" t="s">
        <v>83</v>
      </c>
      <c r="G99" s="1">
        <v>11</v>
      </c>
      <c r="H99" s="9">
        <f>E100</f>
        <v>-5.2327587248712897</v>
      </c>
      <c r="I99" s="9">
        <f>H99+273.15</f>
        <v>267.91724127512867</v>
      </c>
      <c r="J99" s="9">
        <f>EXP(($C$15*(I99-$C$13))/($C$16*I99*$C$13))</f>
        <v>8.6864806988838847E-3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24.582485041633461</v>
      </c>
      <c r="O99" s="9">
        <f>L99+O98-P98-N99</f>
        <v>6.5990900021912395</v>
      </c>
      <c r="P99" s="9">
        <f>O99*J99</f>
        <v>5.7322867934231816E-2</v>
      </c>
      <c r="Q99" s="12">
        <f>P99*$B$91</f>
        <v>2.5795290570404319E-2</v>
      </c>
      <c r="R99" s="9">
        <f>L99*$B$91</f>
        <v>2.3873737500000001</v>
      </c>
      <c r="S99" s="13">
        <f>Q99/R99</f>
        <v>1.0804881544167233E-2</v>
      </c>
      <c r="T99" s="2">
        <f>$B$90/100</f>
        <v>0.51</v>
      </c>
      <c r="U99" s="14">
        <f>S99*T99</f>
        <v>5.5104895875252883E-3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3.1998412610638877E-2</v>
      </c>
      <c r="AK99" s="9">
        <f>$B$89/12</f>
        <v>10.4025</v>
      </c>
      <c r="AL99" s="1">
        <f>$B$91</f>
        <v>0.45</v>
      </c>
      <c r="AM99" s="17">
        <f>$E$6/12</f>
        <v>1590117.5833333333</v>
      </c>
      <c r="AN99" s="1">
        <f>AM99*10000*AK99*AJ99</f>
        <v>5292920838.1801949</v>
      </c>
    </row>
    <row r="100" spans="1:50" x14ac:dyDescent="0.15">
      <c r="C100" s="7">
        <v>11</v>
      </c>
      <c r="D100" s="7">
        <f>D84</f>
        <v>-16.092010023195499</v>
      </c>
      <c r="E100" s="10">
        <f>D99</f>
        <v>-5.2327587248712897</v>
      </c>
      <c r="F100" s="7" t="s">
        <v>85</v>
      </c>
      <c r="G100" s="1">
        <v>12</v>
      </c>
      <c r="H100" s="9">
        <f>E101</f>
        <v>-16.092010023195499</v>
      </c>
      <c r="I100" s="9">
        <f>H100+273.15</f>
        <v>257.05798997680449</v>
      </c>
      <c r="J100" s="9">
        <f>EXP(($C$15*(I100-$C$13))/($C$16*I100*$C$13))</f>
        <v>1.871052310097693E-3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11.847042134257007</v>
      </c>
      <c r="P100" s="9">
        <f>O100*J100</f>
        <v>2.2166435553126276E-2</v>
      </c>
      <c r="Q100" s="12">
        <f>P100*$B$91</f>
        <v>9.9748959989068246E-3</v>
      </c>
      <c r="R100" s="9">
        <f>L100*$B$91</f>
        <v>2.3873737500000001</v>
      </c>
      <c r="S100" s="13">
        <f>Q100/R100</f>
        <v>4.178187851360443E-3</v>
      </c>
      <c r="T100" s="2">
        <f>$B$90/100</f>
        <v>0.51</v>
      </c>
      <c r="U100" s="14">
        <f>S100*T100</f>
        <v>2.1308758041938261E-3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3.0979459054964437E-2</v>
      </c>
      <c r="AK100" s="9">
        <f>$B$89/12</f>
        <v>10.4025</v>
      </c>
      <c r="AL100" s="1">
        <f>$B$91</f>
        <v>0.45</v>
      </c>
      <c r="AM100" s="17">
        <f>$E$6/12</f>
        <v>1590117.5833333333</v>
      </c>
      <c r="AN100" s="1">
        <f>AM100*10000*AK100*AJ100</f>
        <v>5124373711.3713512</v>
      </c>
      <c r="AO100" s="1">
        <f>SUM(AN89:AN100)</f>
        <v>97801467399.555664</v>
      </c>
    </row>
    <row r="101" spans="1:50" x14ac:dyDescent="0.15">
      <c r="C101" s="7">
        <v>12</v>
      </c>
      <c r="D101" s="7">
        <f>D85</f>
        <v>-20.3453293961981</v>
      </c>
      <c r="E101" s="10">
        <f>D100</f>
        <v>-16.092010023195499</v>
      </c>
      <c r="F101" s="7" t="s">
        <v>83</v>
      </c>
    </row>
    <row r="103" spans="1:50" x14ac:dyDescent="0.15">
      <c r="S103" s="35" t="s">
        <v>25</v>
      </c>
      <c r="T103" s="35"/>
      <c r="U103" s="35"/>
      <c r="V103" s="35" t="s">
        <v>54</v>
      </c>
      <c r="W103" s="35"/>
      <c r="X103" s="35"/>
      <c r="Y103" s="35" t="s">
        <v>55</v>
      </c>
      <c r="Z103" s="35"/>
      <c r="AA103" s="35"/>
      <c r="AB103" s="35" t="s">
        <v>56</v>
      </c>
      <c r="AC103" s="35"/>
      <c r="AD103" s="35"/>
      <c r="AE103" s="35" t="s">
        <v>57</v>
      </c>
      <c r="AF103" s="35"/>
      <c r="AG103" s="35"/>
      <c r="AH103" s="35" t="s">
        <v>58</v>
      </c>
      <c r="AI103" s="35"/>
      <c r="AJ103" s="35"/>
      <c r="AK103" s="38" t="s">
        <v>87</v>
      </c>
      <c r="AL103" s="37"/>
      <c r="AM103" s="36"/>
      <c r="AN103" s="37" t="s">
        <v>86</v>
      </c>
      <c r="AO103" s="37"/>
      <c r="AP103" s="36"/>
      <c r="AQ103" s="35" t="s">
        <v>60</v>
      </c>
      <c r="AR103" s="35"/>
      <c r="AS103" s="35"/>
    </row>
    <row r="104" spans="1:50" x14ac:dyDescent="0.15">
      <c r="A104" s="34" t="s">
        <v>28</v>
      </c>
      <c r="B104" s="34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-18.111436507608101</v>
      </c>
      <c r="E105" s="7"/>
      <c r="F105" s="7"/>
      <c r="G105" s="1">
        <v>1</v>
      </c>
      <c r="H105" s="9">
        <f>E106</f>
        <v>-18.111436507608101</v>
      </c>
      <c r="I105" s="9">
        <f>H105+273.15</f>
        <v>255.03856349239189</v>
      </c>
      <c r="J105" s="9">
        <f>EXP(($C$15*(I105-$C$13))/($C$16*I105*$C$13))</f>
        <v>1.386219173248197E-3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8.9811782895143563E-4</v>
      </c>
      <c r="Q105" s="12">
        <f>P105*$B$107</f>
        <v>2.6943534868543068E-4</v>
      </c>
      <c r="R105" s="9">
        <f>L105*$B$107</f>
        <v>0.19436706250000002</v>
      </c>
      <c r="S105" s="13">
        <f>Q105/R105</f>
        <v>1.386219173248197E-3</v>
      </c>
      <c r="T105" s="2">
        <f>$B$106/100</f>
        <v>0.01</v>
      </c>
      <c r="U105" s="14">
        <f>S105*T105</f>
        <v>1.3862191732481969E-5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5.5038621917324823E-3</v>
      </c>
      <c r="AU105" s="9">
        <f>$B$105/12</f>
        <v>64.789020833333339</v>
      </c>
      <c r="AV105" s="1">
        <f>$B$107</f>
        <v>0.3</v>
      </c>
      <c r="AW105" s="1">
        <f>$E$7/12</f>
        <v>114570.58333333333</v>
      </c>
      <c r="AX105" s="1">
        <f>AW105*10000*AV105*0.67*AU105*AT105</f>
        <v>82117959.526416495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-26.918876824116001</v>
      </c>
      <c r="E106" s="10">
        <f>D105</f>
        <v>-18.111436507608101</v>
      </c>
      <c r="F106" s="7" t="s">
        <v>83</v>
      </c>
      <c r="G106" s="1">
        <v>2</v>
      </c>
      <c r="H106" s="9">
        <f>E107</f>
        <v>-26.918876824116001</v>
      </c>
      <c r="I106" s="9">
        <f>H106+273.15</f>
        <v>246.23112317588397</v>
      </c>
      <c r="J106" s="9">
        <f>EXP(($C$15*(I106-$C$13))/($C$16*I106*$C$13))</f>
        <v>3.5380884830444134E-4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1.2948822988377156</v>
      </c>
      <c r="P106" s="9">
        <f>O106*J106</f>
        <v>4.5814081484157957E-4</v>
      </c>
      <c r="Q106" s="12">
        <f>P106*$B$107</f>
        <v>1.3744224445247388E-4</v>
      </c>
      <c r="R106" s="9">
        <f>L106*$B$107</f>
        <v>0.19436706250000002</v>
      </c>
      <c r="S106" s="13">
        <f>Q106/R106</f>
        <v>7.0712723999969828E-4</v>
      </c>
      <c r="T106" s="2">
        <f>$B$106/100</f>
        <v>0.01</v>
      </c>
      <c r="U106" s="14">
        <f>S106*T106</f>
        <v>7.0712723999969831E-6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5.4970712723999967E-3</v>
      </c>
      <c r="AU106" s="9">
        <f>$B$105/12</f>
        <v>64.789020833333339</v>
      </c>
      <c r="AV106" s="1">
        <f>$B$107</f>
        <v>0.3</v>
      </c>
      <c r="AW106" s="1">
        <f>$E$7/12</f>
        <v>114570.58333333333</v>
      </c>
      <c r="AX106" s="1">
        <f>AW106*10000*AV106*0.67*AU106*AT106</f>
        <v>82016638.595865235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-22.633429319685099</v>
      </c>
      <c r="E107" s="10">
        <f>D106</f>
        <v>-26.918876824116001</v>
      </c>
      <c r="F107" s="7" t="s">
        <v>83</v>
      </c>
      <c r="G107" s="1">
        <v>3</v>
      </c>
      <c r="H107" s="9">
        <f>E108</f>
        <v>-22.633429319685099</v>
      </c>
      <c r="I107" s="9">
        <f>H107+273.15</f>
        <v>250.51657068031489</v>
      </c>
      <c r="J107" s="9">
        <f>EXP(($C$15*(I107-$C$13))/($C$16*I107*$C$13))</f>
        <v>6.9589714337723837E-4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1.9423143663562072</v>
      </c>
      <c r="P107" s="9">
        <f>O107*J107</f>
        <v>1.3516510190878554E-3</v>
      </c>
      <c r="Q107" s="12">
        <f>P107*$B$107</f>
        <v>4.0549530572635658E-4</v>
      </c>
      <c r="R107" s="9">
        <f>L107*$B$107</f>
        <v>0.19436706250000002</v>
      </c>
      <c r="S107" s="13">
        <f>Q107/R107</f>
        <v>2.0862346763426366E-3</v>
      </c>
      <c r="T107" s="2">
        <f>$B$106/100</f>
        <v>0.01</v>
      </c>
      <c r="U107" s="14">
        <f>S107*T107</f>
        <v>2.0862346763426365E-5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5.5108623467634262E-3</v>
      </c>
      <c r="AU107" s="9">
        <f>$B$105/12</f>
        <v>64.789020833333339</v>
      </c>
      <c r="AV107" s="1">
        <f>$B$107</f>
        <v>0.3</v>
      </c>
      <c r="AW107" s="1">
        <f>$E$7/12</f>
        <v>114570.58333333333</v>
      </c>
      <c r="AX107" s="1">
        <f>AW107*10000*AV107*0.67*AU107*AT107</f>
        <v>82222402.266347945</v>
      </c>
    </row>
    <row r="108" spans="1:50" x14ac:dyDescent="0.15">
      <c r="C108" s="7">
        <v>3</v>
      </c>
      <c r="D108" s="7">
        <f>D92</f>
        <v>-11.053534477444501</v>
      </c>
      <c r="E108" s="10">
        <f>D107</f>
        <v>-22.633429319685099</v>
      </c>
      <c r="F108" s="7" t="s">
        <v>83</v>
      </c>
      <c r="G108" s="1">
        <v>4</v>
      </c>
      <c r="H108" s="9">
        <f>E109</f>
        <v>-11.053534477444501</v>
      </c>
      <c r="I108" s="9">
        <f>H108+273.15</f>
        <v>262.09646552255549</v>
      </c>
      <c r="J108" s="9">
        <f>EXP(($C$15*(I108-$C$13))/($C$16*I108*$C$13))</f>
        <v>3.8754198808149615E-3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2.5888529236704527</v>
      </c>
      <c r="P108" s="9">
        <f>O108*J108</f>
        <v>1.0032892088898411E-2</v>
      </c>
      <c r="Q108" s="12">
        <f>P108*$B$107</f>
        <v>3.0098676266695234E-3</v>
      </c>
      <c r="R108" s="9">
        <f>L108*$B$107</f>
        <v>0.19436706250000002</v>
      </c>
      <c r="S108" s="13">
        <f>Q108/R108</f>
        <v>1.5485481891611769E-2</v>
      </c>
      <c r="T108" s="2">
        <f>$B$106/100</f>
        <v>0.01</v>
      </c>
      <c r="U108" s="14">
        <f>S108*T108</f>
        <v>1.548548189161177E-4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5.6448548189161176E-3</v>
      </c>
      <c r="AU108" s="9">
        <f>$B$105/12</f>
        <v>64.789020833333339</v>
      </c>
      <c r="AV108" s="1">
        <f>$B$107</f>
        <v>0.3</v>
      </c>
      <c r="AW108" s="1">
        <f>$E$7/12</f>
        <v>114570.58333333333</v>
      </c>
      <c r="AX108" s="1">
        <f>AW108*10000*AV108*0.67*AU108*AT108</f>
        <v>84221578.121733174</v>
      </c>
    </row>
    <row r="109" spans="1:50" x14ac:dyDescent="0.15">
      <c r="C109" s="7">
        <v>4</v>
      </c>
      <c r="D109" s="7">
        <f>D93</f>
        <v>-2.7777121517396002</v>
      </c>
      <c r="E109" s="10">
        <f>D108</f>
        <v>-11.053534477444501</v>
      </c>
      <c r="F109" s="7" t="s">
        <v>83</v>
      </c>
      <c r="G109" s="1">
        <v>5</v>
      </c>
      <c r="H109" s="9">
        <f>E110</f>
        <v>-2.7777121517396002</v>
      </c>
      <c r="I109" s="9">
        <f>H109+273.15</f>
        <v>270.37228784826038</v>
      </c>
      <c r="J109" s="9">
        <f>EXP(($C$15*(I109-$C$13))/($C$16*I109*$C$13))</f>
        <v>1.2082606060843508E-2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2.4498790300024766</v>
      </c>
      <c r="O109" s="9">
        <f>L109+O108-P108-N109</f>
        <v>0.77683120991241106</v>
      </c>
      <c r="P109" s="9">
        <f>O109*J109</f>
        <v>9.3861454851400933E-3</v>
      </c>
      <c r="Q109" s="12">
        <f>P109*$B$107</f>
        <v>2.815843645542028E-3</v>
      </c>
      <c r="R109" s="9">
        <f>L109*$B$107</f>
        <v>0.19436706250000002</v>
      </c>
      <c r="S109" s="13">
        <f>Q109/R109</f>
        <v>1.4487247012554031E-2</v>
      </c>
      <c r="T109" s="2">
        <f>$B$106/100</f>
        <v>0.01</v>
      </c>
      <c r="U109" s="14">
        <f>S109*T109</f>
        <v>1.4487247012554032E-4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5.63487247012554E-3</v>
      </c>
      <c r="AU109" s="9">
        <f>$B$105/12</f>
        <v>64.789020833333339</v>
      </c>
      <c r="AV109" s="1">
        <f>$B$107</f>
        <v>0.3</v>
      </c>
      <c r="AW109" s="1">
        <f>$E$7/12</f>
        <v>114570.58333333333</v>
      </c>
      <c r="AX109" s="1">
        <f>AW109*10000*AV109*0.67*AU109*AT109</f>
        <v>84072640.869053677</v>
      </c>
    </row>
    <row r="110" spans="1:50" x14ac:dyDescent="0.15">
      <c r="C110" s="7">
        <v>5</v>
      </c>
      <c r="D110" s="7">
        <f>D94</f>
        <v>4.53155173565764</v>
      </c>
      <c r="E110" s="10">
        <f>D109</f>
        <v>-2.7777121517396002</v>
      </c>
      <c r="F110" s="7" t="s">
        <v>85</v>
      </c>
      <c r="G110" s="1">
        <v>6</v>
      </c>
      <c r="H110" s="9">
        <f>E111</f>
        <v>4.53155173565764</v>
      </c>
      <c r="I110" s="9">
        <f>H110+273.15</f>
        <v>277.68155173565759</v>
      </c>
      <c r="J110" s="9">
        <f>EXP(($C$15*(I110-$C$13))/($C$16*I110*$C$13))</f>
        <v>3.1177774670636534E-2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1.4153352727606046</v>
      </c>
      <c r="P110" s="9">
        <f>O110*J110</f>
        <v>4.412700421753403E-2</v>
      </c>
      <c r="Q110" s="12">
        <f>P110*$B$107</f>
        <v>1.3238101265260208E-2</v>
      </c>
      <c r="R110" s="9">
        <f>L110*$B$107</f>
        <v>0.19436706250000002</v>
      </c>
      <c r="S110" s="13">
        <f>Q110/R110</f>
        <v>6.8108768507319534E-2</v>
      </c>
      <c r="T110" s="2">
        <f>$B$106/100</f>
        <v>0.01</v>
      </c>
      <c r="U110" s="14">
        <f>S110*T110</f>
        <v>6.8108768507319536E-4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6.1710876850731957E-3</v>
      </c>
      <c r="AU110" s="9">
        <f>$B$105/12</f>
        <v>64.789020833333339</v>
      </c>
      <c r="AV110" s="1">
        <f>$B$107</f>
        <v>0.3</v>
      </c>
      <c r="AW110" s="1">
        <f>$E$7/12</f>
        <v>114570.58333333333</v>
      </c>
      <c r="AX110" s="1">
        <f>AW110*10000*AV110*0.67*AU110*AT110</f>
        <v>92073004.574500993</v>
      </c>
    </row>
    <row r="111" spans="1:50" x14ac:dyDescent="0.15">
      <c r="C111" s="7">
        <v>6</v>
      </c>
      <c r="D111" s="7">
        <f>D95</f>
        <v>11.911974055185</v>
      </c>
      <c r="E111" s="10">
        <f>D110</f>
        <v>4.53155173565764</v>
      </c>
      <c r="F111" s="7" t="s">
        <v>83</v>
      </c>
      <c r="G111" s="1">
        <v>7</v>
      </c>
      <c r="H111" s="9">
        <f>E112</f>
        <v>11.911974055185</v>
      </c>
      <c r="I111" s="9">
        <f>H111+273.15</f>
        <v>285.06197405518498</v>
      </c>
      <c r="J111" s="9">
        <f>EXP(($C$15*(I111-$C$13))/($C$16*I111*$C$13))</f>
        <v>7.7288742315701611E-2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2.0190984768764042</v>
      </c>
      <c r="P111" s="9">
        <f>O111*J111</f>
        <v>0.15605358188932603</v>
      </c>
      <c r="Q111" s="12">
        <f>P111*$B$107</f>
        <v>4.6816074566797809E-2</v>
      </c>
      <c r="R111" s="9">
        <f>L111*$B$107</f>
        <v>0.19436706250000002</v>
      </c>
      <c r="S111" s="13">
        <f>Q111/R111</f>
        <v>0.24086423885115724</v>
      </c>
      <c r="T111" s="2">
        <f>$B$106/100</f>
        <v>0.01</v>
      </c>
      <c r="U111" s="14">
        <f>S111*T111</f>
        <v>2.4086423885115722E-3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7.898642388511571E-3</v>
      </c>
      <c r="AU111" s="9">
        <f>$B$105/12</f>
        <v>64.789020833333339</v>
      </c>
      <c r="AV111" s="1">
        <f>$B$107</f>
        <v>0.3</v>
      </c>
      <c r="AW111" s="1">
        <f>$E$7/12</f>
        <v>114570.58333333333</v>
      </c>
      <c r="AX111" s="1">
        <f>AW111*10000*AV111*0.67*AU111*AT111</f>
        <v>117848226.09616628</v>
      </c>
    </row>
    <row r="112" spans="1:50" x14ac:dyDescent="0.15">
      <c r="C112" s="7">
        <v>7</v>
      </c>
      <c r="D112" s="7">
        <f>D96</f>
        <v>14.7500956254835</v>
      </c>
      <c r="E112" s="10">
        <f>D111</f>
        <v>11.911974055185</v>
      </c>
      <c r="F112" s="7" t="s">
        <v>83</v>
      </c>
      <c r="G112" s="1">
        <v>8</v>
      </c>
      <c r="H112" s="9">
        <f>E113</f>
        <v>14.7500956254835</v>
      </c>
      <c r="I112" s="9">
        <f>H112+273.15</f>
        <v>287.90009562548346</v>
      </c>
      <c r="J112" s="9">
        <f>EXP(($C$15*(I112-$C$13))/($C$16*I112*$C$13))</f>
        <v>0.10823077879029427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2.5109351033204117</v>
      </c>
      <c r="P112" s="9">
        <f>O112*J112</f>
        <v>0.27176046172425616</v>
      </c>
      <c r="Q112" s="12">
        <f>P112*$B$107</f>
        <v>8.1528138517276846E-2</v>
      </c>
      <c r="R112" s="9">
        <f>L112*$B$107</f>
        <v>0.19436706250000002</v>
      </c>
      <c r="S112" s="13">
        <f>Q112/R112</f>
        <v>0.41945449742688184</v>
      </c>
      <c r="T112" s="2">
        <f>$B$106/100</f>
        <v>0.01</v>
      </c>
      <c r="U112" s="14">
        <f>S112*T112</f>
        <v>4.194544974268819E-3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1.414454497426882E-2</v>
      </c>
      <c r="AU112" s="9">
        <f>$B$105/12</f>
        <v>64.789020833333339</v>
      </c>
      <c r="AV112" s="1">
        <f>$B$107</f>
        <v>0.3</v>
      </c>
      <c r="AW112" s="1">
        <f>$E$7/12</f>
        <v>114570.58333333333</v>
      </c>
      <c r="AX112" s="1">
        <f>AW112*10000*AV112*0.67*AU112*AT112</f>
        <v>211037473.55108941</v>
      </c>
    </row>
    <row r="113" spans="1:53" x14ac:dyDescent="0.15">
      <c r="C113" s="7">
        <v>8</v>
      </c>
      <c r="D113" s="7">
        <f>D97</f>
        <v>13.194468334625601</v>
      </c>
      <c r="E113" s="10">
        <f>D112</f>
        <v>14.7500956254835</v>
      </c>
      <c r="F113" s="7" t="s">
        <v>83</v>
      </c>
      <c r="G113" s="1">
        <v>9</v>
      </c>
      <c r="H113" s="9">
        <f>E114</f>
        <v>13.194468334625601</v>
      </c>
      <c r="I113" s="9">
        <f>H113+273.15</f>
        <v>286.34446833462556</v>
      </c>
      <c r="J113" s="9">
        <f>EXP(($C$15*(I113-$C$13))/($C$16*I113*$C$13))</f>
        <v>9.006496905185564E-2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2.8870648499294891</v>
      </c>
      <c r="P113" s="9">
        <f>O113*J113</f>
        <v>0.2600234063595997</v>
      </c>
      <c r="Q113" s="12">
        <f>P113*$B$107</f>
        <v>7.8007021907879906E-2</v>
      </c>
      <c r="R113" s="9">
        <f>L113*$B$107</f>
        <v>0.19436706250000002</v>
      </c>
      <c r="S113" s="13">
        <f>Q113/R113</f>
        <v>0.40133868827636315</v>
      </c>
      <c r="T113" s="2">
        <f>$B$106/100</f>
        <v>0.01</v>
      </c>
      <c r="U113" s="14">
        <f>S113*T113</f>
        <v>4.013386882763632E-3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9.5033868827636321E-3</v>
      </c>
      <c r="AU113" s="9">
        <f>$B$105/12</f>
        <v>64.789020833333339</v>
      </c>
      <c r="AV113" s="1">
        <f>$B$107</f>
        <v>0.3</v>
      </c>
      <c r="AW113" s="1">
        <f>$E$7/12</f>
        <v>114570.58333333333</v>
      </c>
      <c r="AX113" s="1">
        <f>AW113*10000*AV113*0.67*AU113*AT113</f>
        <v>141791111.80779958</v>
      </c>
    </row>
    <row r="114" spans="1:53" x14ac:dyDescent="0.15">
      <c r="C114" s="7">
        <v>9</v>
      </c>
      <c r="D114" s="7">
        <f>D98</f>
        <v>5.4674901946340997</v>
      </c>
      <c r="E114" s="10">
        <f>D113</f>
        <v>13.194468334625601</v>
      </c>
      <c r="F114" s="7" t="s">
        <v>83</v>
      </c>
      <c r="G114" s="1">
        <v>10</v>
      </c>
      <c r="H114" s="9">
        <f>E115</f>
        <v>5.4674901946340997</v>
      </c>
      <c r="I114" s="9">
        <f>H114+273.15</f>
        <v>278.61749019463406</v>
      </c>
      <c r="J114" s="9">
        <f>EXP(($C$15*(I114-$C$13))/($C$16*I114*$C$13))</f>
        <v>3.5075233481308643E-2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3.274931651903223</v>
      </c>
      <c r="P114" s="9">
        <f>O114*J114</f>
        <v>0.11486899232583335</v>
      </c>
      <c r="Q114" s="12">
        <f>P114*$B$107</f>
        <v>3.4460697697750002E-2</v>
      </c>
      <c r="R114" s="9">
        <f>L114*$B$107</f>
        <v>0.19436706250000002</v>
      </c>
      <c r="S114" s="13">
        <f>Q114/R114</f>
        <v>0.17729700317794328</v>
      </c>
      <c r="T114" s="2">
        <f>$B$106/100</f>
        <v>0.01</v>
      </c>
      <c r="U114" s="14">
        <f>S114*T114</f>
        <v>1.7729700317794328E-3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7.2629700317794329E-3</v>
      </c>
      <c r="AU114" s="9">
        <f>$B$105/12</f>
        <v>64.789020833333339</v>
      </c>
      <c r="AV114" s="1">
        <f>$B$107</f>
        <v>0.3</v>
      </c>
      <c r="AW114" s="1">
        <f>$E$7/12</f>
        <v>114570.58333333333</v>
      </c>
      <c r="AX114" s="1">
        <f>AW114*10000*AV114*0.67*AU114*AT114</f>
        <v>108363955.77039343</v>
      </c>
    </row>
    <row r="115" spans="1:53" x14ac:dyDescent="0.15">
      <c r="C115" s="7">
        <v>10</v>
      </c>
      <c r="D115" s="7">
        <f>D99</f>
        <v>-5.2327587248712897</v>
      </c>
      <c r="E115" s="10">
        <f>D114</f>
        <v>5.4674901946340997</v>
      </c>
      <c r="F115" s="7" t="s">
        <v>83</v>
      </c>
      <c r="G115" s="1">
        <v>11</v>
      </c>
      <c r="H115" s="9">
        <f>E116</f>
        <v>-5.2327587248712897</v>
      </c>
      <c r="I115" s="9">
        <f>H115+273.15</f>
        <v>267.91724127512867</v>
      </c>
      <c r="J115" s="9">
        <f>EXP(($C$15*(I115-$C$13))/($C$16*I115*$C$13))</f>
        <v>8.6864806988838847E-3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3.0020595265985204</v>
      </c>
      <c r="O115" s="9">
        <f>L115+O114-P114-N115</f>
        <v>0.80589334131220269</v>
      </c>
      <c r="P115" s="9">
        <f>O115*J115</f>
        <v>7.0003769546674918E-3</v>
      </c>
      <c r="Q115" s="12">
        <f>P115*$B$107</f>
        <v>2.1001130864002474E-3</v>
      </c>
      <c r="R115" s="9">
        <f>L115*$B$107</f>
        <v>0.19436706250000002</v>
      </c>
      <c r="S115" s="13">
        <f>Q115/R115</f>
        <v>1.0804881544167224E-2</v>
      </c>
      <c r="T115" s="2">
        <f>$B$106/100</f>
        <v>0.01</v>
      </c>
      <c r="U115" s="14">
        <f>S115*T115</f>
        <v>1.0804881544167224E-4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5.5980488154416721E-3</v>
      </c>
      <c r="AU115" s="9">
        <f>$B$105/12</f>
        <v>64.789020833333339</v>
      </c>
      <c r="AV115" s="1">
        <f>$B$107</f>
        <v>0.3</v>
      </c>
      <c r="AW115" s="1">
        <f>$E$7/12</f>
        <v>114570.58333333333</v>
      </c>
      <c r="AX115" s="1">
        <f>AW115*10000*AV115*0.67*AU115*AT115</f>
        <v>83523229.695662215</v>
      </c>
    </row>
    <row r="116" spans="1:53" x14ac:dyDescent="0.15">
      <c r="C116" s="7">
        <v>11</v>
      </c>
      <c r="D116" s="7">
        <f>D100</f>
        <v>-16.092010023195499</v>
      </c>
      <c r="E116" s="10">
        <f>D115</f>
        <v>-5.2327587248712897</v>
      </c>
      <c r="F116" s="7" t="s">
        <v>85</v>
      </c>
      <c r="G116" s="1">
        <v>12</v>
      </c>
      <c r="H116" s="9">
        <f>E117</f>
        <v>-16.092010023195499</v>
      </c>
      <c r="I116" s="9">
        <f>H116+273.15</f>
        <v>257.05798997680449</v>
      </c>
      <c r="J116" s="9">
        <f>EXP(($C$15*(I116-$C$13))/($C$16*I116*$C$13))</f>
        <v>1.871052310097693E-3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1.4467831726908686</v>
      </c>
      <c r="P116" s="9">
        <f>O116*J116</f>
        <v>2.7070069974737192E-3</v>
      </c>
      <c r="Q116" s="12">
        <f>P116*$B$107</f>
        <v>8.121020992421157E-4</v>
      </c>
      <c r="R116" s="9">
        <f>L116*$B$107</f>
        <v>0.19436706250000002</v>
      </c>
      <c r="S116" s="13">
        <f>Q116/R116</f>
        <v>4.1781878513604412E-3</v>
      </c>
      <c r="T116" s="2">
        <f>$B$106/100</f>
        <v>0.01</v>
      </c>
      <c r="U116" s="14">
        <f>S116*T116</f>
        <v>4.1781878513604411E-5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5.5317818785136042E-3</v>
      </c>
      <c r="AU116" s="9">
        <f>$B$105/12</f>
        <v>64.789020833333339</v>
      </c>
      <c r="AV116" s="1">
        <f>$B$107</f>
        <v>0.3</v>
      </c>
      <c r="AW116" s="1">
        <f>$E$7/12</f>
        <v>114570.58333333333</v>
      </c>
      <c r="AX116" s="1">
        <f>AW116*10000*AV116*0.67*AU116*AT116</f>
        <v>82534522.955734611</v>
      </c>
      <c r="AY116" s="1">
        <f>SUM(AX105:AX116)</f>
        <v>1251822743.8307629</v>
      </c>
    </row>
    <row r="117" spans="1:53" x14ac:dyDescent="0.15">
      <c r="C117" s="7">
        <v>12</v>
      </c>
      <c r="D117" s="7">
        <f>D101</f>
        <v>-20.3453293961981</v>
      </c>
      <c r="E117" s="10">
        <f>D116</f>
        <v>-16.092010023195499</v>
      </c>
      <c r="F117" s="7" t="s">
        <v>83</v>
      </c>
    </row>
    <row r="119" spans="1:53" x14ac:dyDescent="0.15">
      <c r="S119" s="35" t="s">
        <v>25</v>
      </c>
      <c r="T119" s="35"/>
      <c r="U119" s="35"/>
      <c r="V119" s="35" t="s">
        <v>54</v>
      </c>
      <c r="W119" s="35"/>
      <c r="X119" s="35"/>
      <c r="Y119" s="35" t="s">
        <v>55</v>
      </c>
      <c r="Z119" s="35"/>
      <c r="AA119" s="35"/>
      <c r="AB119" s="35" t="s">
        <v>56</v>
      </c>
      <c r="AC119" s="35"/>
      <c r="AD119" s="35"/>
      <c r="AE119" s="35" t="s">
        <v>57</v>
      </c>
      <c r="AF119" s="35"/>
      <c r="AG119" s="35"/>
      <c r="AH119" s="35" t="s">
        <v>58</v>
      </c>
      <c r="AI119" s="35"/>
      <c r="AJ119" s="35"/>
      <c r="AK119" s="38" t="s">
        <v>87</v>
      </c>
      <c r="AL119" s="37"/>
      <c r="AM119" s="36"/>
      <c r="AN119" s="37" t="s">
        <v>86</v>
      </c>
      <c r="AO119" s="37"/>
      <c r="AP119" s="36"/>
      <c r="AQ119" s="35" t="s">
        <v>60</v>
      </c>
      <c r="AR119" s="35"/>
      <c r="AS119" s="35"/>
    </row>
    <row r="120" spans="1:53" x14ac:dyDescent="0.15">
      <c r="A120" s="34" t="s">
        <v>90</v>
      </c>
      <c r="B120" s="34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-18.111436507608101</v>
      </c>
      <c r="E121" s="7"/>
      <c r="F121" s="7"/>
      <c r="G121" s="1">
        <v>1</v>
      </c>
      <c r="H121" s="9">
        <f>E122</f>
        <v>-18.111436507608101</v>
      </c>
      <c r="I121" s="9">
        <f>H121+273.15</f>
        <v>255.03856349239189</v>
      </c>
      <c r="J121" s="9">
        <f>EXP(($C$15*(I121-$C$13))/($C$16*I121*$C$13))</f>
        <v>1.386219173248197E-3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3.9465659862376168E-4</v>
      </c>
      <c r="Q121" s="12">
        <f>P121*$B$123</f>
        <v>1.3023667754584136E-4</v>
      </c>
      <c r="R121" s="9">
        <f>L121*$B$123</f>
        <v>9.3951000000000007E-2</v>
      </c>
      <c r="S121" s="13">
        <f>Q121/R121</f>
        <v>1.386219173248197E-3</v>
      </c>
      <c r="T121" s="2">
        <f>$B$122/100</f>
        <v>0.01</v>
      </c>
      <c r="U121" s="14">
        <f>S121*T121</f>
        <v>1.3862191732481969E-5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5.5038621917324823E-3</v>
      </c>
      <c r="AU121" s="9">
        <f>$B$121/12</f>
        <v>28.47</v>
      </c>
      <c r="AV121" s="1">
        <f>$B$123</f>
        <v>0.33</v>
      </c>
      <c r="AW121" s="1">
        <f>$E$8/12</f>
        <v>1087.3333333333333</v>
      </c>
      <c r="AX121" s="1">
        <f>AW121*10000*AV121*0.67*AU121*AT121</f>
        <v>376709.40498901176</v>
      </c>
      <c r="AZ121" s="1">
        <f>$E$9/12</f>
        <v>17.333333333333332</v>
      </c>
      <c r="BA121" s="1">
        <f>AZ121*10000*AV121*0.67*AU121*AT121</f>
        <v>6005.1775166856578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-26.918876824116001</v>
      </c>
      <c r="E122" s="10">
        <f>D121</f>
        <v>-18.111436507608101</v>
      </c>
      <c r="F122" s="7" t="s">
        <v>83</v>
      </c>
      <c r="G122" s="1">
        <v>2</v>
      </c>
      <c r="H122" s="9">
        <f>E123</f>
        <v>-26.918876824116001</v>
      </c>
      <c r="I122" s="9">
        <f>H122+273.15</f>
        <v>246.23112317588397</v>
      </c>
      <c r="J122" s="9">
        <f>EXP(($C$15*(I122-$C$13))/($C$16*I122*$C$13))</f>
        <v>3.5380884830444134E-4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0.56900534340137621</v>
      </c>
      <c r="P122" s="9">
        <f>O122*J122</f>
        <v>2.0131912522791407E-4</v>
      </c>
      <c r="Q122" s="12">
        <f>P122*$B$123</f>
        <v>6.6435311325211647E-5</v>
      </c>
      <c r="R122" s="9">
        <f>L122*$B$123</f>
        <v>9.3951000000000007E-2</v>
      </c>
      <c r="S122" s="13">
        <f>Q122/R122</f>
        <v>7.0712723999969817E-4</v>
      </c>
      <c r="T122" s="2">
        <f>$B$122/100</f>
        <v>0.01</v>
      </c>
      <c r="U122" s="14">
        <f>S122*T122</f>
        <v>7.0712723999969822E-6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5.4970712723999967E-3</v>
      </c>
      <c r="AU122" s="9">
        <f>$B$121/12</f>
        <v>28.47</v>
      </c>
      <c r="AV122" s="1">
        <f>$B$123</f>
        <v>0.33</v>
      </c>
      <c r="AW122" s="1">
        <f>$E$8/12</f>
        <v>1087.3333333333333</v>
      </c>
      <c r="AX122" s="1">
        <f>AW122*10000*AV122*0.67*AU122*AT122</f>
        <v>376244.60352924559</v>
      </c>
      <c r="AZ122" s="1">
        <f>$E$9/12</f>
        <v>17.333333333333332</v>
      </c>
      <c r="BA122" s="1">
        <f>AZ122*10000*AV122*0.67*AU122*AT122</f>
        <v>5997.7680513552341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-22.633429319685099</v>
      </c>
      <c r="E123" s="10">
        <f>D122</f>
        <v>-26.918876824116001</v>
      </c>
      <c r="F123" s="7" t="s">
        <v>83</v>
      </c>
      <c r="G123" s="1">
        <v>3</v>
      </c>
      <c r="H123" s="9">
        <f>E124</f>
        <v>-22.633429319685099</v>
      </c>
      <c r="I123" s="9">
        <f>H123+273.15</f>
        <v>250.51657068031489</v>
      </c>
      <c r="J123" s="9">
        <f>EXP(($C$15*(I123-$C$13))/($C$16*I123*$C$13))</f>
        <v>6.9589714337723837E-4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0.85350402427614824</v>
      </c>
      <c r="P123" s="9">
        <f>O123*J123</f>
        <v>5.9395101235474863E-4</v>
      </c>
      <c r="Q123" s="12">
        <f>P123*$B$123</f>
        <v>1.9600383407706706E-4</v>
      </c>
      <c r="R123" s="9">
        <f>L123*$B$123</f>
        <v>9.3951000000000007E-2</v>
      </c>
      <c r="S123" s="13">
        <f>Q123/R123</f>
        <v>2.0862346763426366E-3</v>
      </c>
      <c r="T123" s="2">
        <f>$B$122/100</f>
        <v>0.01</v>
      </c>
      <c r="U123" s="14">
        <f>S123*T123</f>
        <v>2.0862346763426365E-5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5.5108623467634262E-3</v>
      </c>
      <c r="AU123" s="9">
        <f>$B$121/12</f>
        <v>28.47</v>
      </c>
      <c r="AV123" s="1">
        <f>$B$123</f>
        <v>0.33</v>
      </c>
      <c r="AW123" s="1">
        <f>$E$8/12</f>
        <v>1087.3333333333333</v>
      </c>
      <c r="AX123" s="1">
        <f>AW123*10000*AV123*0.67*AU123*AT123</f>
        <v>377188.5274932959</v>
      </c>
      <c r="AZ123" s="1">
        <f>$E$9/12</f>
        <v>17.333333333333332</v>
      </c>
      <c r="BA123" s="1">
        <f>AZ123*10000*AV123*0.67*AU123*AT123</f>
        <v>6012.8152757974831</v>
      </c>
    </row>
    <row r="124" spans="1:53" x14ac:dyDescent="0.15">
      <c r="C124" s="7">
        <v>3</v>
      </c>
      <c r="D124" s="7">
        <f>D108</f>
        <v>-11.053534477444501</v>
      </c>
      <c r="E124" s="10">
        <f>D123</f>
        <v>-22.633429319685099</v>
      </c>
      <c r="F124" s="7" t="s">
        <v>83</v>
      </c>
      <c r="G124" s="1">
        <v>4</v>
      </c>
      <c r="H124" s="9">
        <f>E125</f>
        <v>-11.053534477444501</v>
      </c>
      <c r="I124" s="9">
        <f>H124+273.15</f>
        <v>262.09646552255549</v>
      </c>
      <c r="J124" s="9">
        <f>EXP(($C$15*(I124-$C$13))/($C$16*I124*$C$13))</f>
        <v>3.8754198808149615E-3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1.1376100732637935</v>
      </c>
      <c r="P124" s="9">
        <f>O124*J124</f>
        <v>4.4087166945418702E-3</v>
      </c>
      <c r="Q124" s="12">
        <f>P124*$B$123</f>
        <v>1.4548765091988171E-3</v>
      </c>
      <c r="R124" s="9">
        <f>L124*$B$123</f>
        <v>9.3951000000000007E-2</v>
      </c>
      <c r="S124" s="13">
        <f>Q124/R124</f>
        <v>1.5485481891611766E-2</v>
      </c>
      <c r="T124" s="2">
        <f>$B$122/100</f>
        <v>0.01</v>
      </c>
      <c r="U124" s="14">
        <f>S124*T124</f>
        <v>1.5485481891611768E-4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5.6448548189161176E-3</v>
      </c>
      <c r="AU124" s="9">
        <f>$B$121/12</f>
        <v>28.47</v>
      </c>
      <c r="AV124" s="1">
        <f>$B$123</f>
        <v>0.33</v>
      </c>
      <c r="AW124" s="1">
        <f>$E$8/12</f>
        <v>1087.3333333333333</v>
      </c>
      <c r="AX124" s="1">
        <f>AW124*10000*AV124*0.67*AU124*AT124</f>
        <v>386359.58278124791</v>
      </c>
      <c r="AZ124" s="1">
        <f>$E$9/12</f>
        <v>17.333333333333332</v>
      </c>
      <c r="BA124" s="1">
        <f>AZ124*10000*AV124*0.67*AU124*AT124</f>
        <v>6159.012355801623</v>
      </c>
    </row>
    <row r="125" spans="1:53" x14ac:dyDescent="0.15">
      <c r="C125" s="7">
        <v>4</v>
      </c>
      <c r="D125" s="7">
        <f>D109</f>
        <v>-2.7777121517396002</v>
      </c>
      <c r="E125" s="10">
        <f>D124</f>
        <v>-11.053534477444501</v>
      </c>
      <c r="F125" s="7" t="s">
        <v>83</v>
      </c>
      <c r="G125" s="1">
        <v>5</v>
      </c>
      <c r="H125" s="9">
        <f>E126</f>
        <v>-2.7777121517396002</v>
      </c>
      <c r="I125" s="9">
        <f>H125+273.15</f>
        <v>270.37228784826038</v>
      </c>
      <c r="J125" s="9">
        <f>EXP(($C$15*(I125-$C$13))/($C$16*I125*$C$13))</f>
        <v>1.2082606060843508E-2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1.076541288740789</v>
      </c>
      <c r="O125" s="9">
        <f>L125+O124-P124-N125</f>
        <v>0.34136006782846251</v>
      </c>
      <c r="P125" s="9">
        <f>O125*J125</f>
        <v>4.1245192244741321E-3</v>
      </c>
      <c r="Q125" s="12">
        <f>P125*$B$123</f>
        <v>1.3610913440764638E-3</v>
      </c>
      <c r="R125" s="9">
        <f>L125*$B$123</f>
        <v>9.3951000000000007E-2</v>
      </c>
      <c r="S125" s="13">
        <f>Q125/R125</f>
        <v>1.4487247012554031E-2</v>
      </c>
      <c r="T125" s="2">
        <f>$B$122/100</f>
        <v>0.01</v>
      </c>
      <c r="U125" s="14">
        <f>S125*T125</f>
        <v>1.4487247012554032E-4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5.63487247012554E-3</v>
      </c>
      <c r="AU125" s="9">
        <f>$B$121/12</f>
        <v>28.47</v>
      </c>
      <c r="AV125" s="1">
        <f>$B$123</f>
        <v>0.33</v>
      </c>
      <c r="AW125" s="1">
        <f>$E$8/12</f>
        <v>1087.3333333333333</v>
      </c>
      <c r="AX125" s="1">
        <f>AW125*10000*AV125*0.67*AU125*AT125</f>
        <v>385676.34534864285</v>
      </c>
      <c r="AZ125" s="1">
        <f>$E$9/12</f>
        <v>17.333333333333332</v>
      </c>
      <c r="BA125" s="1">
        <f>AZ125*10000*AV125*0.67*AU125*AT125</f>
        <v>6148.1207719587464</v>
      </c>
    </row>
    <row r="126" spans="1:53" x14ac:dyDescent="0.15">
      <c r="C126" s="7">
        <v>5</v>
      </c>
      <c r="D126" s="7">
        <f>D110</f>
        <v>4.53155173565764</v>
      </c>
      <c r="E126" s="10">
        <f>D125</f>
        <v>-2.7777121517396002</v>
      </c>
      <c r="F126" s="7" t="s">
        <v>85</v>
      </c>
      <c r="G126" s="1">
        <v>6</v>
      </c>
      <c r="H126" s="9">
        <f>E127</f>
        <v>4.53155173565764</v>
      </c>
      <c r="I126" s="9">
        <f>H126+273.15</f>
        <v>277.68155173565759</v>
      </c>
      <c r="J126" s="9">
        <f>EXP(($C$15*(I126-$C$13))/($C$16*I126*$C$13))</f>
        <v>3.1177774670636534E-2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0.62193554860398836</v>
      </c>
      <c r="P126" s="9">
        <f>O126*J126</f>
        <v>1.9390566394033866E-2</v>
      </c>
      <c r="Q126" s="12">
        <f>P126*$B$123</f>
        <v>6.3988869100311757E-3</v>
      </c>
      <c r="R126" s="9">
        <f>L126*$B$123</f>
        <v>9.3951000000000007E-2</v>
      </c>
      <c r="S126" s="13">
        <f>Q126/R126</f>
        <v>6.8108768507319506E-2</v>
      </c>
      <c r="T126" s="2">
        <f>$B$122/100</f>
        <v>0.01</v>
      </c>
      <c r="U126" s="14">
        <f>S126*T126</f>
        <v>6.8108768507319504E-4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6.1710876850731948E-3</v>
      </c>
      <c r="AU126" s="9">
        <f>$B$121/12</f>
        <v>28.47</v>
      </c>
      <c r="AV126" s="1">
        <f>$B$123</f>
        <v>0.33</v>
      </c>
      <c r="AW126" s="1">
        <f>$E$8/12</f>
        <v>1087.3333333333333</v>
      </c>
      <c r="AX126" s="1">
        <f>AW126*10000*AV126*0.67*AU126*AT126</f>
        <v>422377.35775269836</v>
      </c>
      <c r="AZ126" s="1">
        <f>$E$9/12</f>
        <v>17.333333333333332</v>
      </c>
      <c r="BA126" s="1">
        <f>AZ126*10000*AV126*0.67*AU126*AT126</f>
        <v>6733.1767636849536</v>
      </c>
    </row>
    <row r="127" spans="1:53" x14ac:dyDescent="0.15">
      <c r="C127" s="7">
        <v>6</v>
      </c>
      <c r="D127" s="7">
        <f>D111</f>
        <v>11.911974055185</v>
      </c>
      <c r="E127" s="10">
        <f>D126</f>
        <v>4.53155173565764</v>
      </c>
      <c r="F127" s="7" t="s">
        <v>83</v>
      </c>
      <c r="G127" s="1">
        <v>7</v>
      </c>
      <c r="H127" s="9">
        <f>E128</f>
        <v>11.911974055185</v>
      </c>
      <c r="I127" s="9">
        <f>H127+273.15</f>
        <v>285.06197405518498</v>
      </c>
      <c r="J127" s="9">
        <f>EXP(($C$15*(I127-$C$13))/($C$16*I127*$C$13))</f>
        <v>7.7288742315701611E-2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0.8872449822099544</v>
      </c>
      <c r="P127" s="9">
        <f>O127*J127</f>
        <v>6.8574048800924423E-2</v>
      </c>
      <c r="Q127" s="12">
        <f>P127*$B$123</f>
        <v>2.262943610430506E-2</v>
      </c>
      <c r="R127" s="9">
        <f>L127*$B$123</f>
        <v>9.3951000000000007E-2</v>
      </c>
      <c r="S127" s="13">
        <f>Q127/R127</f>
        <v>0.24086423885115707</v>
      </c>
      <c r="T127" s="2">
        <f>$B$122/100</f>
        <v>0.01</v>
      </c>
      <c r="U127" s="14">
        <f>S127*T127</f>
        <v>2.4086423885115709E-3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7.898642388511571E-3</v>
      </c>
      <c r="AU127" s="9">
        <f>$B$121/12</f>
        <v>28.47</v>
      </c>
      <c r="AV127" s="1">
        <f>$B$123</f>
        <v>0.33</v>
      </c>
      <c r="AW127" s="1">
        <f>$E$8/12</f>
        <v>1087.3333333333333</v>
      </c>
      <c r="AX127" s="1">
        <f>AW127*10000*AV127*0.67*AU127*AT127</f>
        <v>540619.0727062095</v>
      </c>
      <c r="AZ127" s="1">
        <f>$E$9/12</f>
        <v>17.333333333333332</v>
      </c>
      <c r="BA127" s="1">
        <f>AZ127*10000*AV127*0.67*AU127*AT127</f>
        <v>8618.0845434466282</v>
      </c>
    </row>
    <row r="128" spans="1:53" x14ac:dyDescent="0.15">
      <c r="C128" s="7">
        <v>7</v>
      </c>
      <c r="D128" s="7">
        <f>D112</f>
        <v>14.7500956254835</v>
      </c>
      <c r="E128" s="10">
        <f>D127</f>
        <v>11.911974055185</v>
      </c>
      <c r="F128" s="7" t="s">
        <v>83</v>
      </c>
      <c r="G128" s="1">
        <v>8</v>
      </c>
      <c r="H128" s="9">
        <f>E129</f>
        <v>14.7500956254835</v>
      </c>
      <c r="I128" s="9">
        <f>H128+273.15</f>
        <v>287.90009562548346</v>
      </c>
      <c r="J128" s="9">
        <f>EXP(($C$15*(I128-$C$13))/($C$16*I128*$C$13))</f>
        <v>0.10823077879029427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1.10337093340903</v>
      </c>
      <c r="P128" s="9">
        <f>O128*J128</f>
        <v>0.11941869541743325</v>
      </c>
      <c r="Q128" s="12">
        <f>P128*$B$123</f>
        <v>3.940816948775297E-2</v>
      </c>
      <c r="R128" s="9">
        <f>L128*$B$123</f>
        <v>9.3951000000000007E-2</v>
      </c>
      <c r="S128" s="13">
        <f>Q128/R128</f>
        <v>0.41945449742688173</v>
      </c>
      <c r="T128" s="2">
        <f>$B$122/100</f>
        <v>0.01</v>
      </c>
      <c r="U128" s="14">
        <f>S128*T128</f>
        <v>4.1945449742688172E-3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1.4144544974268817E-2</v>
      </c>
      <c r="AU128" s="9">
        <f>$B$121/12</f>
        <v>28.47</v>
      </c>
      <c r="AV128" s="1">
        <f>$B$123</f>
        <v>0.33</v>
      </c>
      <c r="AW128" s="1">
        <f>$E$8/12</f>
        <v>1087.3333333333333</v>
      </c>
      <c r="AX128" s="1">
        <f>AW128*10000*AV128*0.67*AU128*AT128</f>
        <v>968117.10313187854</v>
      </c>
      <c r="AZ128" s="1">
        <f>$E$9/12</f>
        <v>17.333333333333332</v>
      </c>
      <c r="BA128" s="1">
        <f>AZ128*10000*AV128*0.67*AU128*AT128</f>
        <v>15432.89066917771</v>
      </c>
    </row>
    <row r="129" spans="1:54" x14ac:dyDescent="0.15">
      <c r="C129" s="7">
        <v>8</v>
      </c>
      <c r="D129" s="7">
        <f>D113</f>
        <v>13.194468334625601</v>
      </c>
      <c r="E129" s="10">
        <f>D128</f>
        <v>14.7500956254835</v>
      </c>
      <c r="F129" s="7" t="s">
        <v>83</v>
      </c>
      <c r="G129" s="1">
        <v>9</v>
      </c>
      <c r="H129" s="9">
        <f>E130</f>
        <v>13.194468334625601</v>
      </c>
      <c r="I129" s="9">
        <f>H129+273.15</f>
        <v>286.34446833462556</v>
      </c>
      <c r="J129" s="9">
        <f>EXP(($C$15*(I129-$C$13))/($C$16*I129*$C$13))</f>
        <v>9.006496905185564E-2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1.2686522379915968</v>
      </c>
      <c r="P129" s="9">
        <f>O129*J129</f>
        <v>0.11426112455228056</v>
      </c>
      <c r="Q129" s="12">
        <f>P129*$B$123</f>
        <v>3.7706171102252585E-2</v>
      </c>
      <c r="R129" s="9">
        <f>L129*$B$123</f>
        <v>9.3951000000000007E-2</v>
      </c>
      <c r="S129" s="13">
        <f>Q129/R129</f>
        <v>0.40133868827636304</v>
      </c>
      <c r="T129" s="2">
        <f>$B$122/100</f>
        <v>0.01</v>
      </c>
      <c r="U129" s="14">
        <f>S129*T129</f>
        <v>4.0133868827636303E-3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9.5033868827636321E-3</v>
      </c>
      <c r="AU129" s="9">
        <f>$B$121/12</f>
        <v>28.47</v>
      </c>
      <c r="AV129" s="1">
        <f>$B$123</f>
        <v>0.33</v>
      </c>
      <c r="AW129" s="1">
        <f>$E$8/12</f>
        <v>1087.3333333333333</v>
      </c>
      <c r="AX129" s="1">
        <f>AW129*10000*AV129*0.67*AU129*AT129</f>
        <v>650455.09739759041</v>
      </c>
      <c r="AZ129" s="1">
        <f>$E$9/12</f>
        <v>17.333333333333332</v>
      </c>
      <c r="BA129" s="1">
        <f>AZ129*10000*AV129*0.67*AU129*AT129</f>
        <v>10368.996034541602</v>
      </c>
    </row>
    <row r="130" spans="1:54" x14ac:dyDescent="0.15">
      <c r="C130" s="7">
        <v>9</v>
      </c>
      <c r="D130" s="7">
        <f>D114</f>
        <v>5.4674901946340997</v>
      </c>
      <c r="E130" s="10">
        <f>D129</f>
        <v>13.194468334625601</v>
      </c>
      <c r="F130" s="7" t="s">
        <v>83</v>
      </c>
      <c r="G130" s="1">
        <v>10</v>
      </c>
      <c r="H130" s="9">
        <f>E131</f>
        <v>5.4674901946340997</v>
      </c>
      <c r="I130" s="9">
        <f>H130+273.15</f>
        <v>278.61749019463406</v>
      </c>
      <c r="J130" s="9">
        <f>EXP(($C$15*(I130-$C$13))/($C$16*I130*$C$13))</f>
        <v>3.5075233481308643E-2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1.4390911134393161</v>
      </c>
      <c r="P130" s="9">
        <f>O130*J130</f>
        <v>5.0476456804760435E-2</v>
      </c>
      <c r="Q130" s="12">
        <f>P130*$B$123</f>
        <v>1.6657230745570944E-2</v>
      </c>
      <c r="R130" s="9">
        <f>L130*$B$123</f>
        <v>9.3951000000000007E-2</v>
      </c>
      <c r="S130" s="13">
        <f>Q130/R130</f>
        <v>0.17729700317794322</v>
      </c>
      <c r="T130" s="2">
        <f>$B$122/100</f>
        <v>0.01</v>
      </c>
      <c r="U130" s="14">
        <f>S130*T130</f>
        <v>1.7729700317794322E-3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7.2629700317794321E-3</v>
      </c>
      <c r="AU130" s="9">
        <f>$B$121/12</f>
        <v>28.47</v>
      </c>
      <c r="AV130" s="1">
        <f>$B$123</f>
        <v>0.33</v>
      </c>
      <c r="AW130" s="1">
        <f>$E$8/12</f>
        <v>1087.3333333333333</v>
      </c>
      <c r="AX130" s="1">
        <f>AW130*10000*AV130*0.67*AU130*AT130</f>
        <v>497110.76037378365</v>
      </c>
      <c r="AZ130" s="1">
        <f>$E$9/12</f>
        <v>17.333333333333332</v>
      </c>
      <c r="BA130" s="1">
        <f>AZ130*10000*AV130*0.67*AU130*AT130</f>
        <v>7924.5124277856394</v>
      </c>
    </row>
    <row r="131" spans="1:54" x14ac:dyDescent="0.15">
      <c r="C131" s="7">
        <v>10</v>
      </c>
      <c r="D131" s="7">
        <f>D115</f>
        <v>-5.2327587248712897</v>
      </c>
      <c r="E131" s="10">
        <f>D130</f>
        <v>5.4674901946340997</v>
      </c>
      <c r="F131" s="7" t="s">
        <v>83</v>
      </c>
      <c r="G131" s="1">
        <v>11</v>
      </c>
      <c r="H131" s="9">
        <f>E132</f>
        <v>-5.2327587248712897</v>
      </c>
      <c r="I131" s="9">
        <f>H131+273.15</f>
        <v>267.91724127512867</v>
      </c>
      <c r="J131" s="9">
        <f>EXP(($C$15*(I131-$C$13))/($C$16*I131*$C$13))</f>
        <v>8.6864806988838847E-3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1.319183923802828</v>
      </c>
      <c r="O131" s="9">
        <f>L131+O130-P130-N131</f>
        <v>0.35413073283172758</v>
      </c>
      <c r="P131" s="9">
        <f>O131*J131</f>
        <v>3.0761497756244074E-3</v>
      </c>
      <c r="Q131" s="12">
        <f>P131*$B$123</f>
        <v>1.0151294259560545E-3</v>
      </c>
      <c r="R131" s="9">
        <f>L131*$B$123</f>
        <v>9.3951000000000007E-2</v>
      </c>
      <c r="S131" s="13">
        <f>Q131/R131</f>
        <v>1.0804881544167221E-2</v>
      </c>
      <c r="T131" s="2">
        <f>$B$122/100</f>
        <v>0.01</v>
      </c>
      <c r="U131" s="14">
        <f>S131*T131</f>
        <v>1.0804881544167221E-4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5.5980488154416721E-3</v>
      </c>
      <c r="AU131" s="9">
        <f>$B$121/12</f>
        <v>28.47</v>
      </c>
      <c r="AV131" s="1">
        <f>$B$123</f>
        <v>0.33</v>
      </c>
      <c r="AW131" s="1">
        <f>$E$8/12</f>
        <v>1087.3333333333333</v>
      </c>
      <c r="AX131" s="1">
        <f>AW131*10000*AV131*0.67*AU131*AT131</f>
        <v>383155.96664687991</v>
      </c>
      <c r="AZ131" s="1">
        <f>$E$9/12</f>
        <v>17.333333333333332</v>
      </c>
      <c r="BA131" s="1">
        <f>AZ131*10000*AV131*0.67*AU131*AT131</f>
        <v>6107.9430612010301</v>
      </c>
    </row>
    <row r="132" spans="1:54" x14ac:dyDescent="0.15">
      <c r="C132" s="7">
        <v>11</v>
      </c>
      <c r="D132" s="7">
        <f>D116</f>
        <v>-16.092010023195499</v>
      </c>
      <c r="E132" s="10">
        <f>D131</f>
        <v>-5.2327587248712897</v>
      </c>
      <c r="F132" s="7" t="s">
        <v>85</v>
      </c>
      <c r="G132" s="1">
        <v>12</v>
      </c>
      <c r="H132" s="9">
        <f>E133</f>
        <v>-16.092010023195499</v>
      </c>
      <c r="I132" s="9">
        <f>H132+273.15</f>
        <v>257.05798997680449</v>
      </c>
      <c r="J132" s="9">
        <f>EXP(($C$15*(I132-$C$13))/($C$16*I132*$C$13))</f>
        <v>1.871052310097693E-3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0.63575458305610311</v>
      </c>
      <c r="P132" s="9">
        <f>O132*J132</f>
        <v>1.1895300812823173E-3</v>
      </c>
      <c r="Q132" s="12">
        <f>P132*$B$123</f>
        <v>3.9254492682316475E-4</v>
      </c>
      <c r="R132" s="9">
        <f>L132*$B$123</f>
        <v>9.3951000000000007E-2</v>
      </c>
      <c r="S132" s="13">
        <f>Q132/R132</f>
        <v>4.1781878513604404E-3</v>
      </c>
      <c r="T132" s="2">
        <f>$B$122/100</f>
        <v>0.01</v>
      </c>
      <c r="U132" s="14">
        <f>S132*T132</f>
        <v>4.1781878513604405E-5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5.5317818785136042E-3</v>
      </c>
      <c r="AU132" s="9">
        <f>$B$121/12</f>
        <v>28.47</v>
      </c>
      <c r="AV132" s="1">
        <f>$B$123</f>
        <v>0.33</v>
      </c>
      <c r="AW132" s="1">
        <f>$E$8/12</f>
        <v>1087.3333333333333</v>
      </c>
      <c r="AX132" s="1">
        <f>AW132*10000*AV132*0.67*AU132*AT132</f>
        <v>378620.35555943026</v>
      </c>
      <c r="AY132" s="1">
        <f>SUM(AX121:AX132)</f>
        <v>5742634.1777099138</v>
      </c>
      <c r="AZ132" s="1">
        <f>$E$9/12</f>
        <v>17.333333333333332</v>
      </c>
      <c r="BA132" s="1">
        <f>AZ132*10000*AV132*0.67*AU132*AT132</f>
        <v>6035.6402480350635</v>
      </c>
      <c r="BB132" s="1">
        <f>SUM(BA121:BA132)</f>
        <v>91544.137719471371</v>
      </c>
    </row>
    <row r="133" spans="1:54" x14ac:dyDescent="0.15">
      <c r="C133" s="7">
        <v>12</v>
      </c>
      <c r="D133" s="7">
        <f>D117</f>
        <v>-20.3453293961981</v>
      </c>
      <c r="E133" s="10">
        <f>D132</f>
        <v>-16.092010023195499</v>
      </c>
      <c r="F133" s="7" t="s">
        <v>83</v>
      </c>
    </row>
    <row r="135" spans="1:54" x14ac:dyDescent="0.15">
      <c r="A135" s="34" t="s">
        <v>29</v>
      </c>
      <c r="B135" s="34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-18.111436507608101</v>
      </c>
      <c r="E136" s="7"/>
      <c r="F136" s="7"/>
      <c r="G136" s="1">
        <v>1</v>
      </c>
      <c r="H136" s="9">
        <f>E137</f>
        <v>-18.111436507608101</v>
      </c>
      <c r="I136" s="9">
        <f>H136+273.15</f>
        <v>255.03856349239189</v>
      </c>
      <c r="J136" s="9">
        <f>EXP(($C$15*(I136-$C$13))/($C$16*I136*$C$13))</f>
        <v>1.386219173248197E-3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1.052206775497433E-3</v>
      </c>
      <c r="Q136" s="12">
        <f>P136*$B$138</f>
        <v>2.7357376162933256E-4</v>
      </c>
      <c r="R136" s="9">
        <f>L136*$B$138</f>
        <v>0.19735245833333334</v>
      </c>
      <c r="S136" s="13">
        <f>Q136/R136</f>
        <v>1.3862191732481968E-3</v>
      </c>
      <c r="T136" s="2">
        <f>$B$137/100</f>
        <v>0.01</v>
      </c>
      <c r="U136" s="14">
        <f>S136*T136</f>
        <v>1.3862191732481968E-5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5.5038621917324823E-3</v>
      </c>
      <c r="AU136" s="9">
        <f>$B$136/12</f>
        <v>75.904791666666668</v>
      </c>
      <c r="AV136" s="1">
        <f>$B$138</f>
        <v>0.26</v>
      </c>
      <c r="AW136" s="1">
        <f>$E$10/12</f>
        <v>552.08333333333337</v>
      </c>
      <c r="AX136" s="1">
        <f>AW136*10000*AV136*0.67*AU136*AT136</f>
        <v>401781.12562075094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-26.918876824116001</v>
      </c>
      <c r="E137" s="10">
        <f>D136</f>
        <v>-18.111436507608101</v>
      </c>
      <c r="F137" s="7" t="s">
        <v>83</v>
      </c>
      <c r="G137" s="1">
        <v>2</v>
      </c>
      <c r="H137" s="9">
        <f>E138</f>
        <v>-26.918876824116001</v>
      </c>
      <c r="I137" s="9">
        <f>H137+273.15</f>
        <v>246.23112317588397</v>
      </c>
      <c r="J137" s="9">
        <f>EXP(($C$15*(I137-$C$13))/($C$16*I137*$C$13))</f>
        <v>3.5380884830444134E-4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1.517043626557836</v>
      </c>
      <c r="P137" s="9">
        <f>O137*J137</f>
        <v>5.3674345834002089E-4</v>
      </c>
      <c r="Q137" s="12">
        <f>P137*$B$138</f>
        <v>1.3955329916840543E-4</v>
      </c>
      <c r="R137" s="9">
        <f>L137*$B$138</f>
        <v>0.19735245833333334</v>
      </c>
      <c r="S137" s="13">
        <f>Q137/R137</f>
        <v>7.0712723999969817E-4</v>
      </c>
      <c r="T137" s="2">
        <f>$B$137/100</f>
        <v>0.01</v>
      </c>
      <c r="U137" s="14">
        <f>S137*T137</f>
        <v>7.0712723999969822E-6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5.4970712723999967E-3</v>
      </c>
      <c r="AU137" s="9">
        <f>$B$136/12</f>
        <v>75.904791666666668</v>
      </c>
      <c r="AV137" s="1">
        <f>$B$138</f>
        <v>0.26</v>
      </c>
      <c r="AW137" s="1">
        <f>$E$10/12</f>
        <v>552.08333333333337</v>
      </c>
      <c r="AX137" s="1">
        <f>AW137*10000*AV137*0.67*AU137*AT137</f>
        <v>401285.38951429387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-22.633429319685099</v>
      </c>
      <c r="E138" s="10">
        <f>D137</f>
        <v>-26.918876824116001</v>
      </c>
      <c r="F138" s="7" t="s">
        <v>83</v>
      </c>
      <c r="G138" s="1">
        <v>3</v>
      </c>
      <c r="H138" s="9">
        <f>E139</f>
        <v>-22.633429319685099</v>
      </c>
      <c r="I138" s="9">
        <f>H138+273.15</f>
        <v>250.51657068031489</v>
      </c>
      <c r="J138" s="9">
        <f>EXP(($C$15*(I138-$C$13))/($C$16*I138*$C$13))</f>
        <v>6.9589714337723837E-4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2.2755547997661627</v>
      </c>
      <c r="P138" s="9">
        <f>O138*J138</f>
        <v>1.5835520847556363E-3</v>
      </c>
      <c r="Q138" s="12">
        <f>P138*$B$138</f>
        <v>4.1172354203646548E-4</v>
      </c>
      <c r="R138" s="9">
        <f>L138*$B$138</f>
        <v>0.19735245833333334</v>
      </c>
      <c r="S138" s="13">
        <f>Q138/R138</f>
        <v>2.086234676342637E-3</v>
      </c>
      <c r="T138" s="2">
        <f>$B$137/100</f>
        <v>0.01</v>
      </c>
      <c r="U138" s="14">
        <f>S138*T138</f>
        <v>2.0862346763426371E-5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5.5108623467634262E-3</v>
      </c>
      <c r="AU138" s="9">
        <f>$B$136/12</f>
        <v>75.904791666666668</v>
      </c>
      <c r="AV138" s="1">
        <f>$B$138</f>
        <v>0.26</v>
      </c>
      <c r="AW138" s="1">
        <f>$E$10/12</f>
        <v>552.08333333333337</v>
      </c>
      <c r="AX138" s="1">
        <f>AW138*10000*AV138*0.67*AU138*AT138</f>
        <v>402292.13590223604</v>
      </c>
    </row>
    <row r="139" spans="1:54" x14ac:dyDescent="0.15">
      <c r="C139" s="7">
        <v>3</v>
      </c>
      <c r="D139" s="7">
        <f>D124</f>
        <v>-11.053534477444501</v>
      </c>
      <c r="E139" s="10">
        <f>D138</f>
        <v>-22.633429319685099</v>
      </c>
      <c r="F139" s="7" t="s">
        <v>83</v>
      </c>
      <c r="G139" s="1">
        <v>4</v>
      </c>
      <c r="H139" s="9">
        <f>E140</f>
        <v>-11.053534477444501</v>
      </c>
      <c r="I139" s="9">
        <f>H139+273.15</f>
        <v>262.09646552255549</v>
      </c>
      <c r="J139" s="9">
        <f>EXP(($C$15*(I139-$C$13))/($C$16*I139*$C$13))</f>
        <v>3.8754198808149615E-3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3.0330191643480737</v>
      </c>
      <c r="P139" s="9">
        <f>O139*J139</f>
        <v>1.1754222768407306E-2</v>
      </c>
      <c r="Q139" s="12">
        <f>P139*$B$138</f>
        <v>3.0560979197858996E-3</v>
      </c>
      <c r="R139" s="9">
        <f>L139*$B$138</f>
        <v>0.19735245833333334</v>
      </c>
      <c r="S139" s="13">
        <f>Q139/R139</f>
        <v>1.5485481891611769E-2</v>
      </c>
      <c r="T139" s="2">
        <f>$B$137/100</f>
        <v>0.01</v>
      </c>
      <c r="U139" s="14">
        <f>S139*T139</f>
        <v>1.548548189161177E-4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5.6448548189161176E-3</v>
      </c>
      <c r="AU139" s="9">
        <f>$B$136/12</f>
        <v>75.904791666666668</v>
      </c>
      <c r="AV139" s="1">
        <f>$B$138</f>
        <v>0.26</v>
      </c>
      <c r="AW139" s="1">
        <f>$E$10/12</f>
        <v>552.08333333333337</v>
      </c>
      <c r="AX139" s="1">
        <f>AW139*10000*AV139*0.67*AU139*AT139</f>
        <v>412073.56654326548</v>
      </c>
    </row>
    <row r="140" spans="1:54" x14ac:dyDescent="0.15">
      <c r="C140" s="7">
        <v>4</v>
      </c>
      <c r="D140" s="7">
        <f>D125</f>
        <v>-2.7777121517396002</v>
      </c>
      <c r="E140" s="10">
        <f>D139</f>
        <v>-11.053534477444501</v>
      </c>
      <c r="F140" s="7" t="s">
        <v>83</v>
      </c>
      <c r="G140" s="1">
        <v>5</v>
      </c>
      <c r="H140" s="9">
        <f>E141</f>
        <v>-2.7777121517396002</v>
      </c>
      <c r="I140" s="9">
        <f>H140+273.15</f>
        <v>270.37228784826038</v>
      </c>
      <c r="J140" s="9">
        <f>EXP(($C$15*(I140-$C$13))/($C$16*I140*$C$13))</f>
        <v>1.2082606060843508E-2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3.7803128582463335</v>
      </c>
      <c r="P140" s="9">
        <f>O140*J140</f>
        <v>4.5676031052931797E-2</v>
      </c>
      <c r="Q140" s="12">
        <f>P140*$B$138</f>
        <v>1.1875768073762267E-2</v>
      </c>
      <c r="R140" s="9">
        <f>L140*$B$138</f>
        <v>0.19735245833333334</v>
      </c>
      <c r="S140" s="13">
        <f>Q140/R140</f>
        <v>6.0175425095054004E-2</v>
      </c>
      <c r="T140" s="2">
        <f>$B$137/100</f>
        <v>0.01</v>
      </c>
      <c r="U140" s="14">
        <f>S140*T140</f>
        <v>6.0175425095054011E-4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6.0917542509505403E-3</v>
      </c>
      <c r="AU140" s="9">
        <f>$B$136/12</f>
        <v>75.904791666666668</v>
      </c>
      <c r="AV140" s="1">
        <f>$B$138</f>
        <v>0.26</v>
      </c>
      <c r="AW140" s="1">
        <f>$E$10/12</f>
        <v>552.08333333333337</v>
      </c>
      <c r="AX140" s="1">
        <f>AW140*10000*AV140*0.67*AU140*AT140</f>
        <v>444697.1589565677</v>
      </c>
    </row>
    <row r="141" spans="1:54" x14ac:dyDescent="0.15">
      <c r="C141" s="7">
        <v>5</v>
      </c>
      <c r="D141" s="7">
        <f>D126</f>
        <v>4.53155173565764</v>
      </c>
      <c r="E141" s="10">
        <f>D140</f>
        <v>-2.7777121517396002</v>
      </c>
      <c r="F141" s="7" t="s">
        <v>85</v>
      </c>
      <c r="G141" s="1">
        <v>6</v>
      </c>
      <c r="H141" s="9">
        <f>E142</f>
        <v>4.53155173565764</v>
      </c>
      <c r="I141" s="9">
        <f>H141+273.15</f>
        <v>277.68155173565759</v>
      </c>
      <c r="J141" s="9">
        <f>EXP(($C$15*(I141-$C$13))/($C$16*I141*$C$13))</f>
        <v>3.1177774670636534E-2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4.4936847438600678</v>
      </c>
      <c r="P141" s="9">
        <f>O141*J141</f>
        <v>0.14010309038494625</v>
      </c>
      <c r="Q141" s="12">
        <f>P141*$B$138</f>
        <v>3.6426803500086029E-2</v>
      </c>
      <c r="R141" s="9">
        <f>L141*$B$138</f>
        <v>0.19735245833333334</v>
      </c>
      <c r="S141" s="13">
        <f>Q141/R141</f>
        <v>0.18457739927698405</v>
      </c>
      <c r="T141" s="2">
        <f>$B$137/100</f>
        <v>0.01</v>
      </c>
      <c r="U141" s="14">
        <f>S141*T141</f>
        <v>1.8457739927698405E-3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7.3357739927698406E-3</v>
      </c>
      <c r="AU141" s="9">
        <f>$B$136/12</f>
        <v>75.904791666666668</v>
      </c>
      <c r="AV141" s="1">
        <f>$B$138</f>
        <v>0.26</v>
      </c>
      <c r="AW141" s="1">
        <f>$E$10/12</f>
        <v>552.08333333333337</v>
      </c>
      <c r="AX141" s="1">
        <f>AW141*10000*AV141*0.67*AU141*AT141</f>
        <v>535510.41603872983</v>
      </c>
    </row>
    <row r="142" spans="1:54" x14ac:dyDescent="0.15">
      <c r="C142" s="7">
        <v>6</v>
      </c>
      <c r="D142" s="7">
        <f>D127</f>
        <v>11.911974055185</v>
      </c>
      <c r="E142" s="10">
        <f>D141</f>
        <v>4.53155173565764</v>
      </c>
      <c r="F142" s="7" t="s">
        <v>83</v>
      </c>
      <c r="G142" s="1">
        <v>7</v>
      </c>
      <c r="H142" s="9">
        <f>E143</f>
        <v>11.911974055185</v>
      </c>
      <c r="I142" s="9">
        <f>H142+273.15</f>
        <v>285.06197405518498</v>
      </c>
      <c r="J142" s="9">
        <f>EXP(($C$15*(I142-$C$13))/($C$16*I142*$C$13))</f>
        <v>7.7288742315701611E-2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5.1126295701417881</v>
      </c>
      <c r="P142" s="9">
        <f>O142*J142</f>
        <v>0.39514870940232494</v>
      </c>
      <c r="Q142" s="12">
        <f>P142*$B$138</f>
        <v>0.10273866444460449</v>
      </c>
      <c r="R142" s="9">
        <f>L142*$B$138</f>
        <v>0.19735245833333334</v>
      </c>
      <c r="S142" s="13">
        <f>Q142/R142</f>
        <v>0.5205846702506044</v>
      </c>
      <c r="T142" s="2">
        <f>$B$137/100</f>
        <v>0.01</v>
      </c>
      <c r="U142" s="14">
        <f>S142*T142</f>
        <v>5.2058467025060439E-3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1.0695846702506045E-2</v>
      </c>
      <c r="AU142" s="9">
        <f>$B$136/12</f>
        <v>75.904791666666668</v>
      </c>
      <c r="AV142" s="1">
        <f>$B$138</f>
        <v>0.26</v>
      </c>
      <c r="AW142" s="1">
        <f>$E$10/12</f>
        <v>552.08333333333337</v>
      </c>
      <c r="AX142" s="1">
        <f>AW142*10000*AV142*0.67*AU142*AT142</f>
        <v>780795.22667829774</v>
      </c>
    </row>
    <row r="143" spans="1:54" x14ac:dyDescent="0.15">
      <c r="C143" s="7">
        <v>7</v>
      </c>
      <c r="D143" s="7">
        <f>D128</f>
        <v>14.7500956254835</v>
      </c>
      <c r="E143" s="10">
        <f>D142</f>
        <v>11.911974055185</v>
      </c>
      <c r="F143" s="7" t="s">
        <v>83</v>
      </c>
      <c r="G143" s="1">
        <v>8</v>
      </c>
      <c r="H143" s="9">
        <f>E144</f>
        <v>14.7500956254835</v>
      </c>
      <c r="I143" s="9">
        <f>H143+273.15</f>
        <v>287.90009562548346</v>
      </c>
      <c r="J143" s="9">
        <f>EXP(($C$15*(I143-$C$13))/($C$16*I143*$C$13))</f>
        <v>0.10823077879029427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5.4765287774061298</v>
      </c>
      <c r="P143" s="9">
        <f>O143*J143</f>
        <v>0.59272897464612362</v>
      </c>
      <c r="Q143" s="12">
        <f>P143*$B$138</f>
        <v>0.15410953340799213</v>
      </c>
      <c r="R143" s="9">
        <f>L143*$B$138</f>
        <v>0.19735245833333334</v>
      </c>
      <c r="S143" s="13">
        <f>Q143/R143</f>
        <v>0.7808847921605172</v>
      </c>
      <c r="T143" s="2">
        <f>$B$137/100</f>
        <v>0.01</v>
      </c>
      <c r="U143" s="14">
        <f>S143*T143</f>
        <v>7.8088479216051722E-3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1.7758847921605172E-2</v>
      </c>
      <c r="AU143" s="9">
        <f>$B$136/12</f>
        <v>75.904791666666668</v>
      </c>
      <c r="AV143" s="1">
        <f>$B$138</f>
        <v>0.26</v>
      </c>
      <c r="AW143" s="1">
        <f>$E$10/12</f>
        <v>552.08333333333337</v>
      </c>
      <c r="AX143" s="1">
        <f>AW143*10000*AV143*0.67*AU143*AT143</f>
        <v>1296393.270599728</v>
      </c>
    </row>
    <row r="144" spans="1:54" x14ac:dyDescent="0.15">
      <c r="C144" s="7">
        <v>8</v>
      </c>
      <c r="D144" s="7">
        <f>D129</f>
        <v>13.194468334625601</v>
      </c>
      <c r="E144" s="10">
        <f>D143</f>
        <v>14.7500956254835</v>
      </c>
      <c r="F144" s="7" t="s">
        <v>83</v>
      </c>
      <c r="G144" s="1">
        <v>9</v>
      </c>
      <c r="H144" s="9">
        <f>E145</f>
        <v>13.194468334625601</v>
      </c>
      <c r="I144" s="9">
        <f>H144+273.15</f>
        <v>286.34446833462556</v>
      </c>
      <c r="J144" s="9">
        <f>EXP(($C$15*(I144-$C$13))/($C$16*I144*$C$13))</f>
        <v>9.006496905185564E-2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5.6428477194266726</v>
      </c>
      <c r="P144" s="9">
        <f>O144*J144</f>
        <v>0.50822290521449742</v>
      </c>
      <c r="Q144" s="12">
        <f>P144*$B$138</f>
        <v>0.13213795535576933</v>
      </c>
      <c r="R144" s="9">
        <f>L144*$B$138</f>
        <v>0.19735245833333334</v>
      </c>
      <c r="S144" s="13">
        <f>Q144/R144</f>
        <v>0.66955312577148118</v>
      </c>
      <c r="T144" s="2">
        <f>$B$137/100</f>
        <v>0.01</v>
      </c>
      <c r="U144" s="14">
        <f>S144*T144</f>
        <v>6.6955312577148124E-3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1.2185531257714814E-2</v>
      </c>
      <c r="AU144" s="9">
        <f>$B$136/12</f>
        <v>75.904791666666668</v>
      </c>
      <c r="AV144" s="1">
        <f>$B$138</f>
        <v>0.26</v>
      </c>
      <c r="AW144" s="1">
        <f>$E$10/12</f>
        <v>552.08333333333337</v>
      </c>
      <c r="AX144" s="1">
        <f>AW144*10000*AV144*0.67*AU144*AT144</f>
        <v>889541.97878824209</v>
      </c>
    </row>
    <row r="145" spans="3:51" x14ac:dyDescent="0.15">
      <c r="C145" s="7">
        <v>9</v>
      </c>
      <c r="D145" s="7">
        <f>D130</f>
        <v>5.4674901946340997</v>
      </c>
      <c r="E145" s="10">
        <f>D144</f>
        <v>13.194468334625601</v>
      </c>
      <c r="F145" s="7" t="s">
        <v>83</v>
      </c>
      <c r="G145" s="1">
        <v>10</v>
      </c>
      <c r="H145" s="9">
        <f>E146</f>
        <v>5.4674901946340997</v>
      </c>
      <c r="I145" s="9">
        <f>H145+273.15</f>
        <v>278.61749019463406</v>
      </c>
      <c r="J145" s="9">
        <f>EXP(($C$15*(I145-$C$13))/($C$16*I145*$C$13))</f>
        <v>3.5075233481308643E-2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5.8936727308788424</v>
      </c>
      <c r="P145" s="9">
        <f>O145*J145</f>
        <v>0.20672194709799732</v>
      </c>
      <c r="Q145" s="12">
        <f>P145*$B$138</f>
        <v>5.3747706245479303E-2</v>
      </c>
      <c r="R145" s="9">
        <f>L145*$B$138</f>
        <v>0.19735245833333334</v>
      </c>
      <c r="S145" s="13">
        <f>Q145/R145</f>
        <v>0.27234373820009911</v>
      </c>
      <c r="T145" s="2">
        <f>$B$137/100</f>
        <v>0.01</v>
      </c>
      <c r="U145" s="14">
        <f>S145*T145</f>
        <v>2.7234373820009912E-3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8.2134373820009904E-3</v>
      </c>
      <c r="AU145" s="9">
        <f>$B$136/12</f>
        <v>75.904791666666668</v>
      </c>
      <c r="AV145" s="1">
        <f>$B$138</f>
        <v>0.26</v>
      </c>
      <c r="AW145" s="1">
        <f>$E$10/12</f>
        <v>552.08333333333337</v>
      </c>
      <c r="AX145" s="1">
        <f>AW145*10000*AV145*0.67*AU145*AT145</f>
        <v>599579.7135896585</v>
      </c>
    </row>
    <row r="146" spans="3:51" x14ac:dyDescent="0.15">
      <c r="C146" s="7">
        <v>10</v>
      </c>
      <c r="D146" s="7">
        <f>D131</f>
        <v>-5.2327587248712897</v>
      </c>
      <c r="E146" s="10">
        <f>D145</f>
        <v>5.4674901946340997</v>
      </c>
      <c r="F146" s="7" t="s">
        <v>83</v>
      </c>
      <c r="G146" s="1">
        <v>11</v>
      </c>
      <c r="H146" s="9">
        <f>E147</f>
        <v>-5.2327587248712897</v>
      </c>
      <c r="I146" s="9">
        <f>H146+273.15</f>
        <v>267.91724127512867</v>
      </c>
      <c r="J146" s="9">
        <f>EXP(($C$15*(I146-$C$13))/($C$16*I146*$C$13))</f>
        <v>8.6864806988838847E-3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6.4459987004475119</v>
      </c>
      <c r="P146" s="9">
        <f>O146*J146</f>
        <v>5.5993043296467919E-2</v>
      </c>
      <c r="Q146" s="12">
        <f>P146*$B$138</f>
        <v>1.455819125708166E-2</v>
      </c>
      <c r="R146" s="9">
        <f>L146*$B$138</f>
        <v>0.19735245833333334</v>
      </c>
      <c r="S146" s="13">
        <f>Q146/R146</f>
        <v>7.3767468518139784E-2</v>
      </c>
      <c r="T146" s="2">
        <f>$B$137/100</f>
        <v>0.01</v>
      </c>
      <c r="U146" s="14">
        <f>S146*T146</f>
        <v>7.3767468518139785E-4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6.2276746851813976E-3</v>
      </c>
      <c r="AU146" s="9">
        <f>$B$136/12</f>
        <v>75.904791666666668</v>
      </c>
      <c r="AV146" s="1">
        <f>$B$138</f>
        <v>0.26</v>
      </c>
      <c r="AW146" s="1">
        <f>$E$10/12</f>
        <v>552.08333333333337</v>
      </c>
      <c r="AX146" s="1">
        <f>AW146*10000*AV146*0.67*AU146*AT146</f>
        <v>454619.3305440335</v>
      </c>
    </row>
    <row r="147" spans="3:51" x14ac:dyDescent="0.15">
      <c r="C147" s="7">
        <v>11</v>
      </c>
      <c r="D147" s="7">
        <f>D132</f>
        <v>-16.092010023195499</v>
      </c>
      <c r="E147" s="10">
        <f>D146</f>
        <v>-5.2327587248712897</v>
      </c>
      <c r="F147" s="7" t="s">
        <v>85</v>
      </c>
      <c r="G147" s="1">
        <v>12</v>
      </c>
      <c r="H147" s="9">
        <f>E148</f>
        <v>-16.092010023195499</v>
      </c>
      <c r="I147" s="9">
        <f>H147+273.15</f>
        <v>257.05798997680449</v>
      </c>
      <c r="J147" s="9">
        <f>EXP(($C$15*(I147-$C$13))/($C$16*I147*$C$13))</f>
        <v>1.871052310097693E-3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7.149053573817711</v>
      </c>
      <c r="P147" s="9">
        <f>O147*J147</f>
        <v>1.3376253204303796E-2</v>
      </c>
      <c r="Q147" s="12">
        <f>P147*$B$138</f>
        <v>3.4778258331189869E-3</v>
      </c>
      <c r="R147" s="9">
        <f>L147*$B$138</f>
        <v>0.19735245833333334</v>
      </c>
      <c r="S147" s="13">
        <f>Q147/R147</f>
        <v>1.7622409482454231E-2</v>
      </c>
      <c r="T147" s="2">
        <f>$B$137/100</f>
        <v>0.01</v>
      </c>
      <c r="U147" s="14">
        <f>S147*T147</f>
        <v>1.7622409482454231E-4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5.6662240948245424E-3</v>
      </c>
      <c r="AU147" s="9">
        <f>$B$136/12</f>
        <v>75.904791666666668</v>
      </c>
      <c r="AV147" s="1">
        <f>$B$138</f>
        <v>0.26</v>
      </c>
      <c r="AW147" s="1">
        <f>$E$10/12</f>
        <v>552.08333333333337</v>
      </c>
      <c r="AX147" s="1">
        <f>AW147*10000*AV147*0.67*AU147*AT147</f>
        <v>413633.52052268822</v>
      </c>
      <c r="AY147" s="1">
        <f>SUM(AX136:AX147)</f>
        <v>7032202.8332984913</v>
      </c>
    </row>
    <row r="148" spans="3:51" x14ac:dyDescent="0.15">
      <c r="C148" s="7">
        <v>12</v>
      </c>
      <c r="D148" s="7">
        <f>D133</f>
        <v>-20.3453293961981</v>
      </c>
      <c r="E148" s="10">
        <f>D147</f>
        <v>-16.092010023195499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106517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4231993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20407600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31420569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140000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1600000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175000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1">
        <v>108584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2964864.3412259668</v>
      </c>
      <c r="J13" s="6" t="s">
        <v>37</v>
      </c>
      <c r="K13" s="6">
        <f>I13/(10000*1000)</f>
        <v>0.29648643412259668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8876.4166666666661</v>
      </c>
      <c r="AU26" s="1">
        <f t="shared" ref="AU26:AU37" si="17">AT26*10000*AS26*0.67*AR26*AQ26</f>
        <v>8952724.3850740101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4.8653649696128998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4.8653649696128998</v>
      </c>
      <c r="I27" s="9">
        <f t="shared" si="1"/>
        <v>278.0153649696129</v>
      </c>
      <c r="J27" s="9">
        <f t="shared" si="2"/>
        <v>3.2518448177201287E-2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7.2551148636873369E-2</v>
      </c>
      <c r="Q27" s="12">
        <f t="shared" si="6"/>
        <v>7.2551148636873369E-3</v>
      </c>
      <c r="R27" s="9">
        <f t="shared" si="7"/>
        <v>0.11356975000000001</v>
      </c>
      <c r="S27" s="13">
        <f t="shared" si="8"/>
        <v>6.3882458697737177E-2</v>
      </c>
      <c r="T27" s="2">
        <f t="shared" si="9"/>
        <v>0.01</v>
      </c>
      <c r="U27" s="14">
        <f t="shared" si="10"/>
        <v>6.3882458697737173E-4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1.3538824586977371E-2</v>
      </c>
      <c r="AR27" s="9">
        <f t="shared" si="14"/>
        <v>113.56975</v>
      </c>
      <c r="AS27" s="1">
        <f t="shared" si="15"/>
        <v>0.1</v>
      </c>
      <c r="AT27" s="1">
        <f t="shared" si="16"/>
        <v>8876.4166666666661</v>
      </c>
      <c r="AU27" s="1">
        <f t="shared" si="17"/>
        <v>9144418.9317191094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5.3224653053571398</v>
      </c>
      <c r="E28" s="10">
        <f t="shared" si="18"/>
        <v>4.8653649696128998</v>
      </c>
      <c r="F28" s="7" t="s">
        <v>83</v>
      </c>
      <c r="G28" s="1">
        <v>3</v>
      </c>
      <c r="H28" s="9">
        <f t="shared" si="0"/>
        <v>5.3224653053571398</v>
      </c>
      <c r="I28" s="9">
        <f t="shared" si="1"/>
        <v>278.4724653053571</v>
      </c>
      <c r="J28" s="9">
        <f t="shared" si="2"/>
        <v>3.444264367362386E-2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3.2942229464553563</v>
      </c>
      <c r="P28" s="9">
        <f t="shared" si="5"/>
        <v>0.11346174712623713</v>
      </c>
      <c r="Q28" s="12">
        <f t="shared" si="6"/>
        <v>1.1346174712623714E-2</v>
      </c>
      <c r="R28" s="9">
        <f t="shared" si="7"/>
        <v>0.11356975000000001</v>
      </c>
      <c r="S28" s="13">
        <f t="shared" si="8"/>
        <v>9.9904901724479564E-2</v>
      </c>
      <c r="T28" s="2">
        <f t="shared" si="9"/>
        <v>0.01</v>
      </c>
      <c r="U28" s="14">
        <f t="shared" si="10"/>
        <v>9.9904901724479555E-4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1.3899049017244796E-2</v>
      </c>
      <c r="AR28" s="9">
        <f t="shared" si="14"/>
        <v>113.56975</v>
      </c>
      <c r="AS28" s="1">
        <f t="shared" si="15"/>
        <v>0.1</v>
      </c>
      <c r="AT28" s="1">
        <f t="shared" si="16"/>
        <v>8876.4166666666661</v>
      </c>
      <c r="AU28" s="1">
        <f t="shared" si="17"/>
        <v>9387722.4089628886</v>
      </c>
    </row>
    <row r="29" spans="1:47" x14ac:dyDescent="0.15">
      <c r="C29" s="7">
        <v>3</v>
      </c>
      <c r="D29" s="8">
        <v>12.4327747688387</v>
      </c>
      <c r="E29" s="10">
        <f t="shared" si="18"/>
        <v>5.3224653053571398</v>
      </c>
      <c r="F29" s="7" t="s">
        <v>83</v>
      </c>
      <c r="G29" s="1">
        <v>4</v>
      </c>
      <c r="H29" s="9">
        <f t="shared" si="0"/>
        <v>12.4327747688387</v>
      </c>
      <c r="I29" s="9">
        <f t="shared" si="1"/>
        <v>285.5827747688387</v>
      </c>
      <c r="J29" s="9">
        <f t="shared" si="2"/>
        <v>8.2256135272485639E-2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4.316458699329119</v>
      </c>
      <c r="P29" s="9">
        <f t="shared" si="5"/>
        <v>0.35505521067011342</v>
      </c>
      <c r="Q29" s="12">
        <f t="shared" si="6"/>
        <v>3.5505521067011346E-2</v>
      </c>
      <c r="R29" s="9">
        <f t="shared" si="7"/>
        <v>0.11356975000000001</v>
      </c>
      <c r="S29" s="13">
        <f t="shared" si="8"/>
        <v>0.31263185018027551</v>
      </c>
      <c r="T29" s="2">
        <f t="shared" si="9"/>
        <v>0.01</v>
      </c>
      <c r="U29" s="14">
        <f t="shared" si="10"/>
        <v>3.1263185018027551E-3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1.6026318501802757E-2</v>
      </c>
      <c r="AR29" s="9">
        <f t="shared" si="14"/>
        <v>113.56975</v>
      </c>
      <c r="AS29" s="1">
        <f t="shared" si="15"/>
        <v>0.1</v>
      </c>
      <c r="AT29" s="1">
        <f t="shared" si="16"/>
        <v>8876.4166666666661</v>
      </c>
      <c r="AU29" s="1">
        <f t="shared" si="17"/>
        <v>10824526.854023146</v>
      </c>
    </row>
    <row r="30" spans="1:47" x14ac:dyDescent="0.15">
      <c r="C30" s="7">
        <v>4</v>
      </c>
      <c r="D30" s="8">
        <v>18.915404298666701</v>
      </c>
      <c r="E30" s="10">
        <f t="shared" si="18"/>
        <v>12.4327747688387</v>
      </c>
      <c r="F30" s="7" t="s">
        <v>83</v>
      </c>
      <c r="G30" s="1">
        <v>5</v>
      </c>
      <c r="H30" s="9">
        <f t="shared" si="0"/>
        <v>18.915404298666701</v>
      </c>
      <c r="I30" s="9">
        <f t="shared" si="1"/>
        <v>292.06540429866669</v>
      </c>
      <c r="J30" s="9">
        <f t="shared" si="2"/>
        <v>0.17531637221313759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3.7633333142260552</v>
      </c>
      <c r="O30" s="9">
        <f t="shared" si="19"/>
        <v>1.3337676744329503</v>
      </c>
      <c r="P30" s="9">
        <f t="shared" si="5"/>
        <v>0.23383131005673802</v>
      </c>
      <c r="Q30" s="12">
        <f t="shared" si="6"/>
        <v>2.3383131005673803E-2</v>
      </c>
      <c r="R30" s="9">
        <f t="shared" si="7"/>
        <v>0.11356975000000001</v>
      </c>
      <c r="S30" s="13">
        <f t="shared" si="8"/>
        <v>0.20589224688505348</v>
      </c>
      <c r="T30" s="2">
        <f t="shared" si="9"/>
        <v>0.01</v>
      </c>
      <c r="U30" s="14">
        <f t="shared" si="10"/>
        <v>2.0589224688505347E-3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2.7708922468850535E-2</v>
      </c>
      <c r="AR30" s="9">
        <f t="shared" si="14"/>
        <v>113.56975</v>
      </c>
      <c r="AS30" s="1">
        <f t="shared" si="15"/>
        <v>0.1</v>
      </c>
      <c r="AT30" s="1">
        <f t="shared" si="16"/>
        <v>8876.4166666666661</v>
      </c>
      <c r="AU30" s="1">
        <f t="shared" si="17"/>
        <v>18715213.6859366</v>
      </c>
    </row>
    <row r="31" spans="1:47" x14ac:dyDescent="0.15">
      <c r="C31" s="7">
        <v>5</v>
      </c>
      <c r="D31" s="8">
        <v>23.978379019354801</v>
      </c>
      <c r="E31" s="10">
        <f t="shared" si="18"/>
        <v>18.915404298666701</v>
      </c>
      <c r="F31" s="7" t="s">
        <v>85</v>
      </c>
      <c r="G31" s="1">
        <v>6</v>
      </c>
      <c r="H31" s="9">
        <f t="shared" si="0"/>
        <v>23.978379019354801</v>
      </c>
      <c r="I31" s="9">
        <f t="shared" si="1"/>
        <v>297.12837901935478</v>
      </c>
      <c r="J31" s="9">
        <f t="shared" si="2"/>
        <v>0.30940657535841687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2.2356338643762124</v>
      </c>
      <c r="P31" s="9">
        <f t="shared" si="5"/>
        <v>0.69171981773194724</v>
      </c>
      <c r="Q31" s="12">
        <f t="shared" si="6"/>
        <v>6.9171981773194724E-2</v>
      </c>
      <c r="R31" s="9">
        <f t="shared" si="7"/>
        <v>0.11356975000000001</v>
      </c>
      <c r="S31" s="13">
        <f t="shared" si="8"/>
        <v>0.60907047671756531</v>
      </c>
      <c r="T31" s="2">
        <f t="shared" si="9"/>
        <v>0.01</v>
      </c>
      <c r="U31" s="14">
        <f t="shared" si="10"/>
        <v>6.0907047671756535E-3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3.8190704767175655E-2</v>
      </c>
      <c r="AR31" s="9">
        <f t="shared" si="14"/>
        <v>113.56975</v>
      </c>
      <c r="AS31" s="1">
        <f t="shared" si="15"/>
        <v>0.1</v>
      </c>
      <c r="AT31" s="1">
        <f t="shared" si="16"/>
        <v>8876.4166666666661</v>
      </c>
      <c r="AU31" s="1">
        <f t="shared" si="17"/>
        <v>25794839.237711444</v>
      </c>
    </row>
    <row r="32" spans="1:47" x14ac:dyDescent="0.15">
      <c r="C32" s="7">
        <v>6</v>
      </c>
      <c r="D32" s="8">
        <v>28.835834945999999</v>
      </c>
      <c r="E32" s="10">
        <f t="shared" si="18"/>
        <v>23.978379019354801</v>
      </c>
      <c r="F32" s="7" t="s">
        <v>83</v>
      </c>
      <c r="G32" s="1">
        <v>7</v>
      </c>
      <c r="H32" s="9">
        <f t="shared" si="0"/>
        <v>28.835834945999999</v>
      </c>
      <c r="I32" s="9">
        <f t="shared" si="1"/>
        <v>301.98583494599995</v>
      </c>
      <c r="J32" s="9">
        <f t="shared" si="2"/>
        <v>0.52413919888881488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2.6796115466442654</v>
      </c>
      <c r="P32" s="9">
        <f t="shared" si="5"/>
        <v>1.4044894493913436</v>
      </c>
      <c r="Q32" s="12">
        <f t="shared" si="6"/>
        <v>0.14044894493913437</v>
      </c>
      <c r="R32" s="9">
        <f t="shared" si="7"/>
        <v>0.11356975000000001</v>
      </c>
      <c r="S32" s="13">
        <f t="shared" si="8"/>
        <v>1.236675654733187</v>
      </c>
      <c r="T32" s="2">
        <f t="shared" si="9"/>
        <v>0.01</v>
      </c>
      <c r="U32" s="14">
        <f t="shared" si="10"/>
        <v>1.236675654733187E-2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4.446675654733187E-2</v>
      </c>
      <c r="AR32" s="9">
        <f t="shared" si="14"/>
        <v>113.56975</v>
      </c>
      <c r="AS32" s="1">
        <f t="shared" si="15"/>
        <v>0.1</v>
      </c>
      <c r="AT32" s="1">
        <f t="shared" si="16"/>
        <v>8876.4166666666661</v>
      </c>
      <c r="AU32" s="1">
        <f t="shared" si="17"/>
        <v>30033822.197141513</v>
      </c>
    </row>
    <row r="33" spans="1:48" x14ac:dyDescent="0.15">
      <c r="C33" s="7">
        <v>7</v>
      </c>
      <c r="D33" s="8">
        <v>30.475497512580599</v>
      </c>
      <c r="E33" s="10">
        <f t="shared" si="18"/>
        <v>28.835834945999999</v>
      </c>
      <c r="F33" s="7" t="s">
        <v>83</v>
      </c>
      <c r="G33" s="1">
        <v>8</v>
      </c>
      <c r="H33" s="9">
        <f t="shared" si="0"/>
        <v>30.475497512580599</v>
      </c>
      <c r="I33" s="9">
        <f t="shared" si="1"/>
        <v>303.62549751258058</v>
      </c>
      <c r="J33" s="9">
        <f t="shared" si="2"/>
        <v>0.62382881967083026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2.4108195972529218</v>
      </c>
      <c r="P33" s="9">
        <f t="shared" si="5"/>
        <v>1.5039387437935967</v>
      </c>
      <c r="Q33" s="12">
        <f t="shared" si="6"/>
        <v>0.15039387437935969</v>
      </c>
      <c r="R33" s="9">
        <f t="shared" si="7"/>
        <v>0.11356975000000001</v>
      </c>
      <c r="S33" s="13">
        <f t="shared" si="8"/>
        <v>1.3242423654129702</v>
      </c>
      <c r="T33" s="2">
        <f t="shared" si="9"/>
        <v>0.01</v>
      </c>
      <c r="U33" s="14">
        <f t="shared" si="10"/>
        <v>1.3242423654129703E-2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4.5342423654129708E-2</v>
      </c>
      <c r="AR33" s="9">
        <f t="shared" si="14"/>
        <v>113.56975</v>
      </c>
      <c r="AS33" s="1">
        <f t="shared" si="15"/>
        <v>0.1</v>
      </c>
      <c r="AT33" s="1">
        <f t="shared" si="16"/>
        <v>8876.4166666666661</v>
      </c>
      <c r="AU33" s="1">
        <f t="shared" si="17"/>
        <v>30625266.957936183</v>
      </c>
    </row>
    <row r="34" spans="1:48" x14ac:dyDescent="0.15">
      <c r="C34" s="7">
        <v>8</v>
      </c>
      <c r="D34" s="8">
        <v>29.464815544193499</v>
      </c>
      <c r="E34" s="10">
        <f t="shared" si="18"/>
        <v>30.475497512580599</v>
      </c>
      <c r="F34" s="7" t="s">
        <v>83</v>
      </c>
      <c r="G34" s="1">
        <v>9</v>
      </c>
      <c r="H34" s="9">
        <f t="shared" si="0"/>
        <v>29.464815544193499</v>
      </c>
      <c r="I34" s="9">
        <f t="shared" si="1"/>
        <v>302.61481554419345</v>
      </c>
      <c r="J34" s="9">
        <f t="shared" si="2"/>
        <v>0.56046844835445386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2.0425783534593251</v>
      </c>
      <c r="P34" s="9">
        <f t="shared" si="5"/>
        <v>1.1448007204057431</v>
      </c>
      <c r="Q34" s="12">
        <f t="shared" si="6"/>
        <v>0.11448007204057431</v>
      </c>
      <c r="R34" s="9">
        <f t="shared" si="7"/>
        <v>0.11356975000000001</v>
      </c>
      <c r="S34" s="13">
        <f t="shared" si="8"/>
        <v>1.0080155326623004</v>
      </c>
      <c r="T34" s="2">
        <f t="shared" si="9"/>
        <v>0.01</v>
      </c>
      <c r="U34" s="14">
        <f t="shared" si="10"/>
        <v>1.0080155326623003E-2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4.2180155326623003E-2</v>
      </c>
      <c r="AR34" s="9">
        <f t="shared" si="14"/>
        <v>113.56975</v>
      </c>
      <c r="AS34" s="1">
        <f t="shared" si="15"/>
        <v>0.1</v>
      </c>
      <c r="AT34" s="1">
        <f t="shared" si="16"/>
        <v>8876.4166666666661</v>
      </c>
      <c r="AU34" s="1">
        <f t="shared" si="17"/>
        <v>28489401.604525622</v>
      </c>
    </row>
    <row r="35" spans="1:48" x14ac:dyDescent="0.15">
      <c r="C35" s="7">
        <v>9</v>
      </c>
      <c r="D35" s="8">
        <v>26.3543754453333</v>
      </c>
      <c r="E35" s="10">
        <f t="shared" si="18"/>
        <v>29.464815544193499</v>
      </c>
      <c r="F35" s="7" t="s">
        <v>83</v>
      </c>
      <c r="G35" s="1">
        <v>10</v>
      </c>
      <c r="H35" s="9">
        <f t="shared" si="0"/>
        <v>26.3543754453333</v>
      </c>
      <c r="I35" s="9">
        <f t="shared" si="1"/>
        <v>299.50437544533327</v>
      </c>
      <c r="J35" s="9">
        <f t="shared" si="2"/>
        <v>0.40126449865877761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2.0334751330535821</v>
      </c>
      <c r="P35" s="9">
        <f t="shared" si="5"/>
        <v>0.81596137979983674</v>
      </c>
      <c r="Q35" s="12">
        <f t="shared" si="6"/>
        <v>8.1596137979983677E-2</v>
      </c>
      <c r="R35" s="9">
        <f t="shared" si="7"/>
        <v>0.11356975000000001</v>
      </c>
      <c r="S35" s="13">
        <f t="shared" si="8"/>
        <v>0.7184671796845874</v>
      </c>
      <c r="T35" s="2">
        <f t="shared" si="9"/>
        <v>0.01</v>
      </c>
      <c r="U35" s="14">
        <f t="shared" si="10"/>
        <v>7.1846717968458741E-3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3.9284671796845874E-2</v>
      </c>
      <c r="AR35" s="9">
        <f t="shared" si="14"/>
        <v>113.56975</v>
      </c>
      <c r="AS35" s="1">
        <f t="shared" si="15"/>
        <v>0.1</v>
      </c>
      <c r="AT35" s="1">
        <f t="shared" si="16"/>
        <v>8876.4166666666661</v>
      </c>
      <c r="AU35" s="1">
        <f t="shared" si="17"/>
        <v>26533728.552106958</v>
      </c>
    </row>
    <row r="36" spans="1:48" x14ac:dyDescent="0.15">
      <c r="C36" s="7">
        <v>10</v>
      </c>
      <c r="D36" s="8">
        <v>18.953397501935498</v>
      </c>
      <c r="E36" s="10">
        <f t="shared" si="18"/>
        <v>26.3543754453333</v>
      </c>
      <c r="F36" s="7" t="s">
        <v>83</v>
      </c>
      <c r="G36" s="1">
        <v>11</v>
      </c>
      <c r="H36" s="9">
        <f t="shared" si="0"/>
        <v>18.953397501935498</v>
      </c>
      <c r="I36" s="9">
        <f t="shared" si="1"/>
        <v>292.10339750193549</v>
      </c>
      <c r="J36" s="9">
        <f t="shared" si="2"/>
        <v>0.17607822199988904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1.1566380655910582</v>
      </c>
      <c r="O36" s="9">
        <f t="shared" si="19"/>
        <v>1.1965731876626873</v>
      </c>
      <c r="P36" s="9">
        <f t="shared" si="5"/>
        <v>0.21069047937638555</v>
      </c>
      <c r="Q36" s="12">
        <f t="shared" si="6"/>
        <v>2.1069047937638558E-2</v>
      </c>
      <c r="R36" s="9">
        <f t="shared" si="7"/>
        <v>0.11356975000000001</v>
      </c>
      <c r="S36" s="13">
        <f t="shared" si="8"/>
        <v>0.18551637154822084</v>
      </c>
      <c r="T36" s="2">
        <f t="shared" si="9"/>
        <v>0.01</v>
      </c>
      <c r="U36" s="14">
        <f t="shared" si="10"/>
        <v>1.8551637154822084E-3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2.7505163715482207E-2</v>
      </c>
      <c r="AR36" s="9">
        <f t="shared" si="14"/>
        <v>113.56975</v>
      </c>
      <c r="AS36" s="1">
        <f t="shared" si="15"/>
        <v>0.1</v>
      </c>
      <c r="AT36" s="1">
        <f t="shared" si="16"/>
        <v>8876.4166666666661</v>
      </c>
      <c r="AU36" s="1">
        <f t="shared" si="17"/>
        <v>18577590.556998432</v>
      </c>
    </row>
    <row r="37" spans="1:48" x14ac:dyDescent="0.15">
      <c r="C37" s="7">
        <v>11</v>
      </c>
      <c r="D37" s="8">
        <v>10.564969536833299</v>
      </c>
      <c r="E37" s="10">
        <f t="shared" si="18"/>
        <v>18.953397501935498</v>
      </c>
      <c r="F37" s="7" t="s">
        <v>85</v>
      </c>
      <c r="G37" s="1">
        <v>12</v>
      </c>
      <c r="H37" s="9">
        <f t="shared" si="0"/>
        <v>10.564969536833299</v>
      </c>
      <c r="I37" s="9">
        <f t="shared" si="1"/>
        <v>283.71496953683328</v>
      </c>
      <c r="J37" s="9">
        <f t="shared" si="2"/>
        <v>6.5718535681493967E-2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2.1215802082863013</v>
      </c>
      <c r="P37" s="9">
        <f t="shared" si="5"/>
        <v>0.13942714461941469</v>
      </c>
      <c r="Q37" s="12">
        <f t="shared" si="6"/>
        <v>1.394271446194147E-2</v>
      </c>
      <c r="R37" s="9">
        <f t="shared" si="7"/>
        <v>0.11356975000000001</v>
      </c>
      <c r="S37" s="13">
        <f t="shared" si="8"/>
        <v>0.12276785378097133</v>
      </c>
      <c r="T37" s="2">
        <f t="shared" si="9"/>
        <v>0.01</v>
      </c>
      <c r="U37" s="14">
        <f t="shared" si="10"/>
        <v>1.2276785378097133E-3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1.4127678537809713E-2</v>
      </c>
      <c r="AR37" s="9">
        <f t="shared" si="14"/>
        <v>113.56975</v>
      </c>
      <c r="AS37" s="1">
        <f t="shared" si="15"/>
        <v>0.1</v>
      </c>
      <c r="AT37" s="1">
        <f t="shared" si="16"/>
        <v>8876.4166666666661</v>
      </c>
      <c r="AU37" s="1">
        <f t="shared" si="17"/>
        <v>9542143.7992964834</v>
      </c>
      <c r="AV37" s="1">
        <f>SUM(AU26:AU37)</f>
        <v>226621399.17143238</v>
      </c>
    </row>
    <row r="38" spans="1:48" x14ac:dyDescent="0.15">
      <c r="C38" s="7">
        <v>12</v>
      </c>
      <c r="D38" s="8">
        <v>7.6439371691290301</v>
      </c>
      <c r="E38" s="10">
        <f t="shared" si="18"/>
        <v>10.564969536833299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8"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352666.08333333331</v>
      </c>
      <c r="AU42" s="1">
        <f t="shared" ref="AU42:AU53" si="38">AT42*10000*AS42*0.67*AR42*AQ42</f>
        <v>565220865.34871137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4.8653649696128998</v>
      </c>
      <c r="E43" s="10">
        <f t="shared" ref="E43:E54" si="39">D42</f>
        <v>5.5637192800322604</v>
      </c>
      <c r="F43" s="7" t="s">
        <v>83</v>
      </c>
      <c r="G43" s="1">
        <v>2</v>
      </c>
      <c r="H43" s="9">
        <f t="shared" si="20"/>
        <v>4.8653649696128998</v>
      </c>
      <c r="I43" s="9">
        <f t="shared" si="21"/>
        <v>278.0153649696129</v>
      </c>
      <c r="J43" s="9">
        <f t="shared" si="22"/>
        <v>3.2518448177201287E-2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0">L43+O42-P42-N43</f>
        <v>2.2313753626474138</v>
      </c>
      <c r="P43" s="9">
        <f t="shared" si="25"/>
        <v>7.2560864094133648E-2</v>
      </c>
      <c r="Q43" s="12">
        <f t="shared" si="26"/>
        <v>1.7414607382592075E-2</v>
      </c>
      <c r="R43" s="9">
        <f t="shared" si="27"/>
        <v>0.27260390000000001</v>
      </c>
      <c r="S43" s="13">
        <f t="shared" si="28"/>
        <v>6.3882458697737177E-2</v>
      </c>
      <c r="T43" s="2">
        <f t="shared" si="29"/>
        <v>0.01</v>
      </c>
      <c r="U43" s="14">
        <f t="shared" si="30"/>
        <v>6.3882458697737173E-4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9.0588245869773695E-3</v>
      </c>
      <c r="AR43" s="9">
        <f t="shared" si="35"/>
        <v>113.58495833333335</v>
      </c>
      <c r="AS43" s="1">
        <f t="shared" si="36"/>
        <v>0.24</v>
      </c>
      <c r="AT43" s="1">
        <f t="shared" si="37"/>
        <v>352666.08333333331</v>
      </c>
      <c r="AU43" s="1">
        <f t="shared" si="38"/>
        <v>583502085.03409266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5.3224653053571398</v>
      </c>
      <c r="E44" s="10">
        <f t="shared" si="39"/>
        <v>4.8653649696128998</v>
      </c>
      <c r="F44" s="7" t="s">
        <v>83</v>
      </c>
      <c r="G44" s="1">
        <v>3</v>
      </c>
      <c r="H44" s="9">
        <f t="shared" si="20"/>
        <v>5.3224653053571398</v>
      </c>
      <c r="I44" s="9">
        <f t="shared" si="21"/>
        <v>278.4724653053571</v>
      </c>
      <c r="J44" s="9">
        <f t="shared" si="22"/>
        <v>3.444264367362386E-2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0"/>
        <v>3.2946640818866135</v>
      </c>
      <c r="P44" s="9">
        <f t="shared" si="25"/>
        <v>0.11347694099670773</v>
      </c>
      <c r="Q44" s="12">
        <f t="shared" si="26"/>
        <v>2.7234465839209854E-2</v>
      </c>
      <c r="R44" s="9">
        <f t="shared" si="27"/>
        <v>0.27260390000000001</v>
      </c>
      <c r="S44" s="13">
        <f t="shared" si="28"/>
        <v>9.9904901724479564E-2</v>
      </c>
      <c r="T44" s="2">
        <f t="shared" si="29"/>
        <v>0.01</v>
      </c>
      <c r="U44" s="14">
        <f t="shared" si="30"/>
        <v>9.9904901724479555E-4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9.4190490172447947E-3</v>
      </c>
      <c r="AR44" s="9">
        <f t="shared" si="35"/>
        <v>113.58495833333335</v>
      </c>
      <c r="AS44" s="1">
        <f t="shared" si="36"/>
        <v>0.24</v>
      </c>
      <c r="AT44" s="1">
        <f t="shared" si="37"/>
        <v>352666.08333333331</v>
      </c>
      <c r="AU44" s="1">
        <f t="shared" si="38"/>
        <v>606705062.87333953</v>
      </c>
    </row>
    <row r="45" spans="1:48" x14ac:dyDescent="0.15">
      <c r="C45" s="7">
        <v>3</v>
      </c>
      <c r="D45" s="8">
        <v>12.4327747688387</v>
      </c>
      <c r="E45" s="10">
        <f t="shared" si="39"/>
        <v>5.3224653053571398</v>
      </c>
      <c r="F45" s="7" t="s">
        <v>83</v>
      </c>
      <c r="G45" s="1">
        <v>4</v>
      </c>
      <c r="H45" s="9">
        <f t="shared" si="20"/>
        <v>12.4327747688387</v>
      </c>
      <c r="I45" s="9">
        <f t="shared" si="21"/>
        <v>285.5827747688387</v>
      </c>
      <c r="J45" s="9">
        <f t="shared" si="22"/>
        <v>8.2256135272485639E-2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0"/>
        <v>4.3170367242232395</v>
      </c>
      <c r="P45" s="9">
        <f t="shared" si="25"/>
        <v>0.35510275676399505</v>
      </c>
      <c r="Q45" s="12">
        <f t="shared" si="26"/>
        <v>8.5224661623358816E-2</v>
      </c>
      <c r="R45" s="9">
        <f t="shared" si="27"/>
        <v>0.27260390000000001</v>
      </c>
      <c r="S45" s="13">
        <f t="shared" si="28"/>
        <v>0.31263185018027551</v>
      </c>
      <c r="T45" s="2">
        <f t="shared" si="29"/>
        <v>0.01</v>
      </c>
      <c r="U45" s="14">
        <f t="shared" si="30"/>
        <v>3.1263185018027551E-3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1.1546318501802754E-2</v>
      </c>
      <c r="AR45" s="9">
        <f t="shared" si="35"/>
        <v>113.58495833333335</v>
      </c>
      <c r="AS45" s="1">
        <f t="shared" si="36"/>
        <v>0.24</v>
      </c>
      <c r="AT45" s="1">
        <f t="shared" si="37"/>
        <v>352666.08333333331</v>
      </c>
      <c r="AU45" s="1">
        <f t="shared" si="38"/>
        <v>743727936.84016371</v>
      </c>
    </row>
    <row r="46" spans="1:48" x14ac:dyDescent="0.15">
      <c r="C46" s="7">
        <v>4</v>
      </c>
      <c r="D46" s="8">
        <v>18.915404298666701</v>
      </c>
      <c r="E46" s="10">
        <f t="shared" si="39"/>
        <v>12.4327747688387</v>
      </c>
      <c r="F46" s="7" t="s">
        <v>83</v>
      </c>
      <c r="G46" s="1">
        <v>5</v>
      </c>
      <c r="H46" s="9">
        <f t="shared" si="20"/>
        <v>18.915404298666701</v>
      </c>
      <c r="I46" s="9">
        <f t="shared" si="21"/>
        <v>292.06540429866669</v>
      </c>
      <c r="J46" s="9">
        <f t="shared" si="22"/>
        <v>0.17531637221313759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3.7638372690862822</v>
      </c>
      <c r="O46" s="9">
        <f t="shared" si="40"/>
        <v>1.3339462817062961</v>
      </c>
      <c r="P46" s="9">
        <f t="shared" si="25"/>
        <v>0.23386262283595191</v>
      </c>
      <c r="Q46" s="12">
        <f t="shared" si="26"/>
        <v>5.6127029480628456E-2</v>
      </c>
      <c r="R46" s="9">
        <f t="shared" si="27"/>
        <v>0.27260390000000001</v>
      </c>
      <c r="S46" s="13">
        <f t="shared" si="28"/>
        <v>0.20589224688505356</v>
      </c>
      <c r="T46" s="2">
        <f t="shared" si="29"/>
        <v>0.01</v>
      </c>
      <c r="U46" s="14">
        <f t="shared" si="30"/>
        <v>2.0589224688505356E-3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1.7658922468850535E-2</v>
      </c>
      <c r="AR46" s="9">
        <f t="shared" si="35"/>
        <v>113.58495833333335</v>
      </c>
      <c r="AS46" s="1">
        <f t="shared" si="36"/>
        <v>0.24</v>
      </c>
      <c r="AT46" s="1">
        <f t="shared" si="37"/>
        <v>352666.08333333331</v>
      </c>
      <c r="AU46" s="1">
        <f t="shared" si="38"/>
        <v>1137456408.5104759</v>
      </c>
    </row>
    <row r="47" spans="1:48" x14ac:dyDescent="0.15">
      <c r="C47" s="7">
        <v>5</v>
      </c>
      <c r="D47" s="8">
        <v>23.978379019354801</v>
      </c>
      <c r="E47" s="10">
        <f t="shared" si="39"/>
        <v>18.915404298666701</v>
      </c>
      <c r="F47" s="7" t="s">
        <v>85</v>
      </c>
      <c r="G47" s="1">
        <v>6</v>
      </c>
      <c r="H47" s="9">
        <f t="shared" si="20"/>
        <v>23.978379019354801</v>
      </c>
      <c r="I47" s="9">
        <f t="shared" si="21"/>
        <v>297.12837901935478</v>
      </c>
      <c r="J47" s="9">
        <f t="shared" si="22"/>
        <v>0.30940657535841687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0"/>
        <v>2.2359332422036777</v>
      </c>
      <c r="P47" s="9">
        <f t="shared" si="25"/>
        <v>0.69181244720028157</v>
      </c>
      <c r="Q47" s="12">
        <f t="shared" si="26"/>
        <v>0.16603498732806757</v>
      </c>
      <c r="R47" s="9">
        <f t="shared" si="27"/>
        <v>0.27260390000000001</v>
      </c>
      <c r="S47" s="13">
        <f t="shared" si="28"/>
        <v>0.60907047671756553</v>
      </c>
      <c r="T47" s="2">
        <f t="shared" si="29"/>
        <v>0.01</v>
      </c>
      <c r="U47" s="14">
        <f t="shared" si="30"/>
        <v>6.0907047671756552E-3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2.5990704767175653E-2</v>
      </c>
      <c r="AR47" s="9">
        <f t="shared" si="35"/>
        <v>113.58495833333335</v>
      </c>
      <c r="AS47" s="1">
        <f t="shared" si="36"/>
        <v>0.24</v>
      </c>
      <c r="AT47" s="1">
        <f t="shared" si="37"/>
        <v>352666.08333333331</v>
      </c>
      <c r="AU47" s="1">
        <f t="shared" si="38"/>
        <v>1674127838.2798219</v>
      </c>
    </row>
    <row r="48" spans="1:48" x14ac:dyDescent="0.15">
      <c r="C48" s="7">
        <v>6</v>
      </c>
      <c r="D48" s="8">
        <v>28.835834945999999</v>
      </c>
      <c r="E48" s="10">
        <f t="shared" si="39"/>
        <v>23.978379019354801</v>
      </c>
      <c r="F48" s="7" t="s">
        <v>83</v>
      </c>
      <c r="G48" s="1">
        <v>7</v>
      </c>
      <c r="H48" s="9">
        <f t="shared" si="20"/>
        <v>28.835834945999999</v>
      </c>
      <c r="I48" s="9">
        <f t="shared" si="21"/>
        <v>301.98583494599995</v>
      </c>
      <c r="J48" s="9">
        <f t="shared" si="22"/>
        <v>0.52413919888881488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0"/>
        <v>2.6799703783367299</v>
      </c>
      <c r="P48" s="9">
        <f t="shared" si="25"/>
        <v>1.4046775271471676</v>
      </c>
      <c r="Q48" s="12">
        <f t="shared" si="26"/>
        <v>0.33712260651532022</v>
      </c>
      <c r="R48" s="9">
        <f t="shared" si="27"/>
        <v>0.27260390000000001</v>
      </c>
      <c r="S48" s="13">
        <f t="shared" si="28"/>
        <v>1.236675654733187</v>
      </c>
      <c r="T48" s="2">
        <f t="shared" si="29"/>
        <v>0.01</v>
      </c>
      <c r="U48" s="14">
        <f t="shared" si="30"/>
        <v>1.236675654733187E-2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3.2266756547331868E-2</v>
      </c>
      <c r="AR48" s="9">
        <f t="shared" si="35"/>
        <v>113.58495833333335</v>
      </c>
      <c r="AS48" s="1">
        <f t="shared" si="36"/>
        <v>0.24</v>
      </c>
      <c r="AT48" s="1">
        <f t="shared" si="37"/>
        <v>352666.08333333331</v>
      </c>
      <c r="AU48" s="1">
        <f t="shared" si="38"/>
        <v>2078384402.0692968</v>
      </c>
    </row>
    <row r="49" spans="1:48" x14ac:dyDescent="0.15">
      <c r="C49" s="7">
        <v>7</v>
      </c>
      <c r="D49" s="8">
        <v>30.475497512580599</v>
      </c>
      <c r="E49" s="10">
        <f t="shared" si="39"/>
        <v>28.835834945999999</v>
      </c>
      <c r="F49" s="7" t="s">
        <v>83</v>
      </c>
      <c r="G49" s="1">
        <v>8</v>
      </c>
      <c r="H49" s="9">
        <f t="shared" si="20"/>
        <v>30.475497512580599</v>
      </c>
      <c r="I49" s="9">
        <f t="shared" si="21"/>
        <v>303.62549751258058</v>
      </c>
      <c r="J49" s="9">
        <f t="shared" si="22"/>
        <v>0.62382881967083026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0"/>
        <v>2.4111424345228958</v>
      </c>
      <c r="P49" s="9">
        <f t="shared" si="25"/>
        <v>1.5041401389866702</v>
      </c>
      <c r="Q49" s="12">
        <f t="shared" si="26"/>
        <v>0.36099363335680085</v>
      </c>
      <c r="R49" s="9">
        <f t="shared" si="27"/>
        <v>0.27260390000000001</v>
      </c>
      <c r="S49" s="13">
        <f t="shared" si="28"/>
        <v>1.3242423654129705</v>
      </c>
      <c r="T49" s="2">
        <f t="shared" si="29"/>
        <v>0.01</v>
      </c>
      <c r="U49" s="14">
        <f t="shared" si="30"/>
        <v>1.3242423654129705E-2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3.3142423654129706E-2</v>
      </c>
      <c r="AR49" s="9">
        <f t="shared" si="35"/>
        <v>113.58495833333335</v>
      </c>
      <c r="AS49" s="1">
        <f t="shared" si="36"/>
        <v>0.24</v>
      </c>
      <c r="AT49" s="1">
        <f t="shared" si="37"/>
        <v>352666.08333333331</v>
      </c>
      <c r="AU49" s="1">
        <f t="shared" si="38"/>
        <v>2134788362.3962069</v>
      </c>
    </row>
    <row r="50" spans="1:48" x14ac:dyDescent="0.15">
      <c r="C50" s="7">
        <v>8</v>
      </c>
      <c r="D50" s="8">
        <v>29.464815544193499</v>
      </c>
      <c r="E50" s="10">
        <f t="shared" si="39"/>
        <v>30.475497512580599</v>
      </c>
      <c r="F50" s="7" t="s">
        <v>83</v>
      </c>
      <c r="G50" s="1">
        <v>9</v>
      </c>
      <c r="H50" s="9">
        <f t="shared" si="20"/>
        <v>29.464815544193499</v>
      </c>
      <c r="I50" s="9">
        <f t="shared" si="21"/>
        <v>302.61481554419345</v>
      </c>
      <c r="J50" s="9">
        <f t="shared" si="22"/>
        <v>0.56046844835445386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0"/>
        <v>2.0428518788695591</v>
      </c>
      <c r="P50" s="9">
        <f t="shared" si="25"/>
        <v>1.1449540227680026</v>
      </c>
      <c r="Q50" s="12">
        <f t="shared" si="26"/>
        <v>0.27478896546432063</v>
      </c>
      <c r="R50" s="9">
        <f t="shared" si="27"/>
        <v>0.27260390000000001</v>
      </c>
      <c r="S50" s="13">
        <f t="shared" si="28"/>
        <v>1.008015532662301</v>
      </c>
      <c r="T50" s="2">
        <f t="shared" si="29"/>
        <v>0.01</v>
      </c>
      <c r="U50" s="14">
        <f t="shared" si="30"/>
        <v>1.008015532662301E-2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2.9980155326623008E-2</v>
      </c>
      <c r="AR50" s="9">
        <f t="shared" si="35"/>
        <v>113.58495833333335</v>
      </c>
      <c r="AS50" s="1">
        <f t="shared" si="36"/>
        <v>0.24</v>
      </c>
      <c r="AT50" s="1">
        <f t="shared" si="37"/>
        <v>352666.08333333331</v>
      </c>
      <c r="AU50" s="1">
        <f t="shared" si="38"/>
        <v>1931098563.0385718</v>
      </c>
    </row>
    <row r="51" spans="1:48" x14ac:dyDescent="0.15">
      <c r="C51" s="7">
        <v>9</v>
      </c>
      <c r="D51" s="8">
        <v>26.3543754453333</v>
      </c>
      <c r="E51" s="10">
        <f t="shared" si="39"/>
        <v>29.464815544193499</v>
      </c>
      <c r="F51" s="7" t="s">
        <v>83</v>
      </c>
      <c r="G51" s="1">
        <v>10</v>
      </c>
      <c r="H51" s="9">
        <f t="shared" si="20"/>
        <v>26.3543754453333</v>
      </c>
      <c r="I51" s="9">
        <f t="shared" si="21"/>
        <v>299.50437544533327</v>
      </c>
      <c r="J51" s="9">
        <f t="shared" si="22"/>
        <v>0.40126449865877761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0"/>
        <v>2.0337474394348902</v>
      </c>
      <c r="P51" s="9">
        <f t="shared" si="25"/>
        <v>0.81607064668341389</v>
      </c>
      <c r="Q51" s="12">
        <f t="shared" si="26"/>
        <v>0.19585695520401933</v>
      </c>
      <c r="R51" s="9">
        <f t="shared" si="27"/>
        <v>0.27260390000000001</v>
      </c>
      <c r="S51" s="13">
        <f t="shared" si="28"/>
        <v>0.71846717968458751</v>
      </c>
      <c r="T51" s="2">
        <f t="shared" si="29"/>
        <v>0.01</v>
      </c>
      <c r="U51" s="14">
        <f t="shared" si="30"/>
        <v>7.184671796845875E-3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2.7084671796845872E-2</v>
      </c>
      <c r="AR51" s="9">
        <f t="shared" si="35"/>
        <v>113.58495833333335</v>
      </c>
      <c r="AS51" s="1">
        <f t="shared" si="36"/>
        <v>0.24</v>
      </c>
      <c r="AT51" s="1">
        <f t="shared" si="37"/>
        <v>352666.08333333331</v>
      </c>
      <c r="AU51" s="1">
        <f t="shared" si="38"/>
        <v>1744593055.5541213</v>
      </c>
    </row>
    <row r="52" spans="1:48" x14ac:dyDescent="0.15">
      <c r="C52" s="7">
        <v>10</v>
      </c>
      <c r="D52" s="8">
        <v>18.953397501935498</v>
      </c>
      <c r="E52" s="10">
        <f t="shared" si="39"/>
        <v>26.3543754453333</v>
      </c>
      <c r="F52" s="7" t="s">
        <v>83</v>
      </c>
      <c r="G52" s="1">
        <v>11</v>
      </c>
      <c r="H52" s="9">
        <f t="shared" si="20"/>
        <v>18.953397501935498</v>
      </c>
      <c r="I52" s="9">
        <f t="shared" si="21"/>
        <v>292.10339750193549</v>
      </c>
      <c r="J52" s="9">
        <f t="shared" si="22"/>
        <v>0.17607822199988904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1.1567929531139027</v>
      </c>
      <c r="O52" s="9">
        <f t="shared" si="40"/>
        <v>1.1967334229709072</v>
      </c>
      <c r="P52" s="9">
        <f t="shared" si="25"/>
        <v>0.2107186933245585</v>
      </c>
      <c r="Q52" s="12">
        <f t="shared" si="26"/>
        <v>5.0572486397894037E-2</v>
      </c>
      <c r="R52" s="9">
        <f t="shared" si="27"/>
        <v>0.27260390000000001</v>
      </c>
      <c r="S52" s="13">
        <f t="shared" si="28"/>
        <v>0.18551637154822082</v>
      </c>
      <c r="T52" s="2">
        <f t="shared" si="29"/>
        <v>0.01</v>
      </c>
      <c r="U52" s="14">
        <f t="shared" si="30"/>
        <v>1.8551637154822082E-3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1.7455163715482207E-2</v>
      </c>
      <c r="AR52" s="9">
        <f t="shared" si="35"/>
        <v>113.58495833333335</v>
      </c>
      <c r="AS52" s="1">
        <f t="shared" si="36"/>
        <v>0.24</v>
      </c>
      <c r="AT52" s="1">
        <f t="shared" si="37"/>
        <v>352666.08333333331</v>
      </c>
      <c r="AU52" s="1">
        <f t="shared" si="38"/>
        <v>1124331785.5207248</v>
      </c>
    </row>
    <row r="53" spans="1:48" x14ac:dyDescent="0.15">
      <c r="C53" s="7">
        <v>11</v>
      </c>
      <c r="D53" s="8">
        <v>10.564969536833299</v>
      </c>
      <c r="E53" s="10">
        <f t="shared" si="39"/>
        <v>18.953397501935498</v>
      </c>
      <c r="F53" s="7" t="s">
        <v>85</v>
      </c>
      <c r="G53" s="1">
        <v>12</v>
      </c>
      <c r="H53" s="9">
        <f t="shared" si="20"/>
        <v>10.564969536833299</v>
      </c>
      <c r="I53" s="9">
        <f t="shared" si="21"/>
        <v>283.71496953683328</v>
      </c>
      <c r="J53" s="9">
        <f t="shared" si="22"/>
        <v>6.5718535681493967E-2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0"/>
        <v>2.1218643129796821</v>
      </c>
      <c r="P53" s="9">
        <f t="shared" si="25"/>
        <v>0.13944581556384392</v>
      </c>
      <c r="Q53" s="12">
        <f t="shared" si="26"/>
        <v>3.3466995735322538E-2</v>
      </c>
      <c r="R53" s="9">
        <f t="shared" si="27"/>
        <v>0.27260390000000001</v>
      </c>
      <c r="S53" s="13">
        <f t="shared" si="28"/>
        <v>0.12276785378097135</v>
      </c>
      <c r="T53" s="2">
        <f t="shared" si="29"/>
        <v>0.01</v>
      </c>
      <c r="U53" s="14">
        <f t="shared" si="30"/>
        <v>1.2276785378097135E-3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9.6476785378097115E-3</v>
      </c>
      <c r="AR53" s="9">
        <f t="shared" si="35"/>
        <v>113.58495833333335</v>
      </c>
      <c r="AS53" s="1">
        <f t="shared" si="36"/>
        <v>0.24</v>
      </c>
      <c r="AT53" s="1">
        <f t="shared" si="37"/>
        <v>352666.08333333331</v>
      </c>
      <c r="AU53" s="1">
        <f t="shared" si="38"/>
        <v>621431675.65506327</v>
      </c>
      <c r="AV53" s="1">
        <f>SUM(AU42:AU53)</f>
        <v>14945368041.12059</v>
      </c>
    </row>
    <row r="54" spans="1:48" x14ac:dyDescent="0.15">
      <c r="C54" s="7">
        <v>12</v>
      </c>
      <c r="D54" s="8">
        <v>7.6439371691290301</v>
      </c>
      <c r="E54" s="10">
        <f t="shared" si="39"/>
        <v>10.564969536833299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5.5637192800322604</v>
      </c>
      <c r="E58" s="7"/>
      <c r="F58" s="7"/>
      <c r="G58" s="1">
        <v>1</v>
      </c>
      <c r="H58" s="9">
        <f t="shared" ref="H58:H69" si="41">E59</f>
        <v>5.5637192800322604</v>
      </c>
      <c r="I58" s="9">
        <f t="shared" ref="I58:I69" si="42">H58+273.15</f>
        <v>278.71371928003225</v>
      </c>
      <c r="J58" s="9">
        <f t="shared" ref="J58:J69" si="43">EXP(($C$15*(I58-$C$13))/($C$16*I58*$C$13))</f>
        <v>3.5501007009146941E-2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2.778382768967109E-3</v>
      </c>
      <c r="Q58" s="12">
        <f t="shared" ref="Q58:Q69" si="47">P58*$B$60</f>
        <v>5.2789272610375066E-4</v>
      </c>
      <c r="R58" s="9">
        <f t="shared" ref="R58:R69" si="48">L58*$B$60</f>
        <v>1.4869795833333335E-2</v>
      </c>
      <c r="S58" s="13">
        <f t="shared" ref="S58:S69" si="49">Q58/R58</f>
        <v>3.5501007009146941E-2</v>
      </c>
      <c r="T58" s="2">
        <f t="shared" ref="T58:T69" si="50">$B$59/100</f>
        <v>0.01</v>
      </c>
      <c r="U58" s="14">
        <f t="shared" ref="U58:U69" si="51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1.235501007009147E-2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2618380.75</v>
      </c>
      <c r="AU58" s="1">
        <f t="shared" ref="AU58:AU69" si="58">AT58*10000*AS58*0.67*AR58*AQ58</f>
        <v>322296590.63713598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4.8653649696128998</v>
      </c>
      <c r="E59" s="10">
        <f t="shared" ref="E59:E70" si="59">D58</f>
        <v>5.5637192800322604</v>
      </c>
      <c r="F59" s="7" t="s">
        <v>83</v>
      </c>
      <c r="G59" s="1">
        <v>2</v>
      </c>
      <c r="H59" s="9">
        <f t="shared" si="41"/>
        <v>4.8653649696128998</v>
      </c>
      <c r="I59" s="9">
        <f t="shared" si="42"/>
        <v>278.0153649696129</v>
      </c>
      <c r="J59" s="9">
        <f t="shared" si="43"/>
        <v>3.2518448177201287E-2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0.15374578389769958</v>
      </c>
      <c r="P59" s="9">
        <f t="shared" si="46"/>
        <v>4.9995743061405319E-3</v>
      </c>
      <c r="Q59" s="12">
        <f t="shared" si="47"/>
        <v>9.4991911816670106E-4</v>
      </c>
      <c r="R59" s="9">
        <f t="shared" si="48"/>
        <v>1.4869795833333335E-2</v>
      </c>
      <c r="S59" s="13">
        <f t="shared" si="49"/>
        <v>6.3882458697737177E-2</v>
      </c>
      <c r="T59" s="2">
        <f t="shared" si="50"/>
        <v>0.01</v>
      </c>
      <c r="U59" s="14">
        <f t="shared" si="51"/>
        <v>6.3882458697737173E-4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1.2638824586977373E-2</v>
      </c>
      <c r="AR59" s="9">
        <f t="shared" si="55"/>
        <v>7.8262083333333337</v>
      </c>
      <c r="AS59" s="1">
        <f t="shared" si="56"/>
        <v>0.19</v>
      </c>
      <c r="AT59" s="1">
        <f t="shared" si="57"/>
        <v>2618380.75</v>
      </c>
      <c r="AU59" s="1">
        <f t="shared" si="58"/>
        <v>329700263.36963218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5.3224653053571398</v>
      </c>
      <c r="E60" s="10">
        <f t="shared" si="59"/>
        <v>4.8653649696128998</v>
      </c>
      <c r="F60" s="7" t="s">
        <v>83</v>
      </c>
      <c r="G60" s="1">
        <v>3</v>
      </c>
      <c r="H60" s="9">
        <f t="shared" si="41"/>
        <v>5.3224653053571398</v>
      </c>
      <c r="I60" s="9">
        <f t="shared" si="42"/>
        <v>278.4724653053571</v>
      </c>
      <c r="J60" s="9">
        <f t="shared" si="43"/>
        <v>3.444264367362386E-2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0.22700829292489239</v>
      </c>
      <c r="P60" s="9">
        <f t="shared" si="46"/>
        <v>7.8187657441696964E-3</v>
      </c>
      <c r="Q60" s="12">
        <f t="shared" si="47"/>
        <v>1.4855654913922423E-3</v>
      </c>
      <c r="R60" s="9">
        <f t="shared" si="48"/>
        <v>1.4869795833333335E-2</v>
      </c>
      <c r="S60" s="13">
        <f t="shared" si="49"/>
        <v>9.990490172447955E-2</v>
      </c>
      <c r="T60" s="2">
        <f t="shared" si="50"/>
        <v>0.01</v>
      </c>
      <c r="U60" s="14">
        <f t="shared" si="51"/>
        <v>9.9904901724479555E-4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1.2999049017244796E-2</v>
      </c>
      <c r="AR60" s="9">
        <f t="shared" si="55"/>
        <v>7.8262083333333337</v>
      </c>
      <c r="AS60" s="1">
        <f t="shared" si="56"/>
        <v>0.19</v>
      </c>
      <c r="AT60" s="1">
        <f t="shared" si="57"/>
        <v>2618380.75</v>
      </c>
      <c r="AU60" s="1">
        <f t="shared" si="58"/>
        <v>339097188.59112132</v>
      </c>
    </row>
    <row r="61" spans="1:48" x14ac:dyDescent="0.15">
      <c r="C61" s="7">
        <v>3</v>
      </c>
      <c r="D61" s="8">
        <v>12.4327747688387</v>
      </c>
      <c r="E61" s="10">
        <f t="shared" si="59"/>
        <v>5.3224653053571398</v>
      </c>
      <c r="F61" s="7" t="s">
        <v>83</v>
      </c>
      <c r="G61" s="1">
        <v>4</v>
      </c>
      <c r="H61" s="9">
        <f t="shared" si="41"/>
        <v>12.4327747688387</v>
      </c>
      <c r="I61" s="9">
        <f t="shared" si="42"/>
        <v>285.5827747688387</v>
      </c>
      <c r="J61" s="9">
        <f t="shared" si="43"/>
        <v>8.2256135272485639E-2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0.29745161051405605</v>
      </c>
      <c r="P61" s="9">
        <f t="shared" si="46"/>
        <v>2.4467219911462907E-2</v>
      </c>
      <c r="Q61" s="12">
        <f t="shared" si="47"/>
        <v>4.6487717831779525E-3</v>
      </c>
      <c r="R61" s="9">
        <f t="shared" si="48"/>
        <v>1.4869795833333335E-2</v>
      </c>
      <c r="S61" s="13">
        <f t="shared" si="49"/>
        <v>0.31263185018027556</v>
      </c>
      <c r="T61" s="2">
        <f t="shared" si="50"/>
        <v>0.01</v>
      </c>
      <c r="U61" s="14">
        <f t="shared" si="51"/>
        <v>3.1263185018027555E-3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1.5126318501802755E-2</v>
      </c>
      <c r="AR61" s="9">
        <f t="shared" si="55"/>
        <v>7.8262083333333337</v>
      </c>
      <c r="AS61" s="1">
        <f t="shared" si="56"/>
        <v>0.19</v>
      </c>
      <c r="AT61" s="1">
        <f t="shared" si="57"/>
        <v>2618380.75</v>
      </c>
      <c r="AU61" s="1">
        <f t="shared" si="58"/>
        <v>394589794.29114825</v>
      </c>
    </row>
    <row r="62" spans="1:48" x14ac:dyDescent="0.15">
      <c r="C62" s="7">
        <v>4</v>
      </c>
      <c r="D62" s="8">
        <v>18.915404298666701</v>
      </c>
      <c r="E62" s="10">
        <f t="shared" si="59"/>
        <v>12.4327747688387</v>
      </c>
      <c r="F62" s="7" t="s">
        <v>83</v>
      </c>
      <c r="G62" s="1">
        <v>5</v>
      </c>
      <c r="H62" s="9">
        <f t="shared" si="41"/>
        <v>18.915404298666701</v>
      </c>
      <c r="I62" s="9">
        <f t="shared" si="42"/>
        <v>292.06540429866669</v>
      </c>
      <c r="J62" s="9">
        <f t="shared" si="43"/>
        <v>0.17531637221313759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0.25933517107246351</v>
      </c>
      <c r="O62" s="9">
        <f t="shared" si="60"/>
        <v>9.1911302863462996E-2</v>
      </c>
      <c r="P62" s="9">
        <f t="shared" si="46"/>
        <v>1.6113556183405299E-2</v>
      </c>
      <c r="Q62" s="12">
        <f t="shared" si="47"/>
        <v>3.0615756748470068E-3</v>
      </c>
      <c r="R62" s="9">
        <f t="shared" si="48"/>
        <v>1.4869795833333335E-2</v>
      </c>
      <c r="S62" s="13">
        <f t="shared" si="49"/>
        <v>0.2058922468850535</v>
      </c>
      <c r="T62" s="2">
        <f t="shared" si="50"/>
        <v>0.01</v>
      </c>
      <c r="U62" s="14">
        <f t="shared" si="51"/>
        <v>2.0589224688505351E-3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2.2158922468850536E-2</v>
      </c>
      <c r="AR62" s="9">
        <f t="shared" si="55"/>
        <v>7.8262083333333337</v>
      </c>
      <c r="AS62" s="1">
        <f t="shared" si="56"/>
        <v>0.19</v>
      </c>
      <c r="AT62" s="1">
        <f t="shared" si="57"/>
        <v>2618380.75</v>
      </c>
      <c r="AU62" s="1">
        <f t="shared" si="58"/>
        <v>578044463.20862293</v>
      </c>
    </row>
    <row r="63" spans="1:48" x14ac:dyDescent="0.15">
      <c r="C63" s="7">
        <v>5</v>
      </c>
      <c r="D63" s="8">
        <v>23.978379019354801</v>
      </c>
      <c r="E63" s="10">
        <f t="shared" si="59"/>
        <v>18.915404298666701</v>
      </c>
      <c r="F63" s="7" t="s">
        <v>85</v>
      </c>
      <c r="G63" s="1">
        <v>6</v>
      </c>
      <c r="H63" s="9">
        <f t="shared" si="41"/>
        <v>23.978379019354801</v>
      </c>
      <c r="I63" s="9">
        <f t="shared" si="42"/>
        <v>297.12837901935478</v>
      </c>
      <c r="J63" s="9">
        <f t="shared" si="43"/>
        <v>0.30940657535841687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0.15405983001339105</v>
      </c>
      <c r="P63" s="9">
        <f t="shared" si="46"/>
        <v>4.7667124404743168E-2</v>
      </c>
      <c r="Q63" s="12">
        <f t="shared" si="47"/>
        <v>9.0567536369012026E-3</v>
      </c>
      <c r="R63" s="9">
        <f t="shared" si="48"/>
        <v>1.4869795833333335E-2</v>
      </c>
      <c r="S63" s="13">
        <f t="shared" si="49"/>
        <v>0.60907047671756542</v>
      </c>
      <c r="T63" s="2">
        <f t="shared" si="50"/>
        <v>0.01</v>
      </c>
      <c r="U63" s="14">
        <f t="shared" si="51"/>
        <v>6.0907047671756543E-3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3.2190704767175657E-2</v>
      </c>
      <c r="AR63" s="9">
        <f t="shared" si="55"/>
        <v>7.8262083333333337</v>
      </c>
      <c r="AS63" s="1">
        <f t="shared" si="56"/>
        <v>0.19</v>
      </c>
      <c r="AT63" s="1">
        <f t="shared" si="57"/>
        <v>2618380.75</v>
      </c>
      <c r="AU63" s="1">
        <f t="shared" si="58"/>
        <v>839736620.02774096</v>
      </c>
    </row>
    <row r="64" spans="1:48" x14ac:dyDescent="0.15">
      <c r="C64" s="7">
        <v>6</v>
      </c>
      <c r="D64" s="8">
        <v>28.835834945999999</v>
      </c>
      <c r="E64" s="10">
        <f t="shared" si="59"/>
        <v>23.978379019354801</v>
      </c>
      <c r="F64" s="7" t="s">
        <v>83</v>
      </c>
      <c r="G64" s="1">
        <v>7</v>
      </c>
      <c r="H64" s="9">
        <f t="shared" si="41"/>
        <v>28.835834945999999</v>
      </c>
      <c r="I64" s="9">
        <f t="shared" si="42"/>
        <v>301.98583494599995</v>
      </c>
      <c r="J64" s="9">
        <f t="shared" si="43"/>
        <v>0.52413919888881488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0.18465478894198123</v>
      </c>
      <c r="P64" s="9">
        <f t="shared" si="46"/>
        <v>9.678481314703323E-2</v>
      </c>
      <c r="Q64" s="12">
        <f t="shared" si="47"/>
        <v>1.8389114497936315E-2</v>
      </c>
      <c r="R64" s="9">
        <f t="shared" si="48"/>
        <v>1.4869795833333335E-2</v>
      </c>
      <c r="S64" s="13">
        <f t="shared" si="49"/>
        <v>1.2366756547331867</v>
      </c>
      <c r="T64" s="2">
        <f t="shared" si="50"/>
        <v>0.01</v>
      </c>
      <c r="U64" s="14">
        <f t="shared" si="51"/>
        <v>1.2366756547331867E-2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3.8466756547331865E-2</v>
      </c>
      <c r="AR64" s="9">
        <f t="shared" si="55"/>
        <v>7.8262083333333337</v>
      </c>
      <c r="AS64" s="1">
        <f t="shared" si="56"/>
        <v>0.19</v>
      </c>
      <c r="AT64" s="1">
        <f t="shared" si="57"/>
        <v>2618380.75</v>
      </c>
      <c r="AU64" s="1">
        <f t="shared" si="58"/>
        <v>1003455636.0326787</v>
      </c>
    </row>
    <row r="65" spans="1:48" x14ac:dyDescent="0.15">
      <c r="C65" s="7">
        <v>7</v>
      </c>
      <c r="D65" s="8">
        <v>30.475497512580599</v>
      </c>
      <c r="E65" s="10">
        <f t="shared" si="59"/>
        <v>28.835834945999999</v>
      </c>
      <c r="F65" s="7" t="s">
        <v>83</v>
      </c>
      <c r="G65" s="1">
        <v>8</v>
      </c>
      <c r="H65" s="9">
        <f t="shared" si="41"/>
        <v>30.475497512580599</v>
      </c>
      <c r="I65" s="9">
        <f t="shared" si="42"/>
        <v>303.62549751258058</v>
      </c>
      <c r="J65" s="9">
        <f t="shared" si="43"/>
        <v>0.62382881967083026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0.16613205912828133</v>
      </c>
      <c r="P65" s="9">
        <f t="shared" si="46"/>
        <v>0.10363796635548032</v>
      </c>
      <c r="Q65" s="12">
        <f t="shared" si="47"/>
        <v>1.9691213607541263E-2</v>
      </c>
      <c r="R65" s="9">
        <f t="shared" si="48"/>
        <v>1.4869795833333335E-2</v>
      </c>
      <c r="S65" s="13">
        <f t="shared" si="49"/>
        <v>1.3242423654129702</v>
      </c>
      <c r="T65" s="2">
        <f t="shared" si="50"/>
        <v>0.01</v>
      </c>
      <c r="U65" s="14">
        <f t="shared" si="51"/>
        <v>1.3242423654129703E-2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3.9342423654129703E-2</v>
      </c>
      <c r="AR65" s="9">
        <f t="shared" si="55"/>
        <v>7.8262083333333337</v>
      </c>
      <c r="AS65" s="1">
        <f t="shared" si="56"/>
        <v>0.19</v>
      </c>
      <c r="AT65" s="1">
        <f t="shared" si="57"/>
        <v>2618380.75</v>
      </c>
      <c r="AU65" s="1">
        <f t="shared" si="58"/>
        <v>1026298557.3619965</v>
      </c>
    </row>
    <row r="66" spans="1:48" x14ac:dyDescent="0.15">
      <c r="C66" s="7">
        <v>8</v>
      </c>
      <c r="D66" s="8">
        <v>29.464815544193499</v>
      </c>
      <c r="E66" s="10">
        <f t="shared" si="59"/>
        <v>30.475497512580599</v>
      </c>
      <c r="F66" s="7" t="s">
        <v>83</v>
      </c>
      <c r="G66" s="1">
        <v>9</v>
      </c>
      <c r="H66" s="9">
        <f t="shared" si="41"/>
        <v>29.464815544193499</v>
      </c>
      <c r="I66" s="9">
        <f t="shared" si="42"/>
        <v>302.61481554419345</v>
      </c>
      <c r="J66" s="9">
        <f t="shared" si="43"/>
        <v>0.56046844835445386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0.14075617610613433</v>
      </c>
      <c r="P66" s="9">
        <f t="shared" si="46"/>
        <v>7.8889395618511368E-2</v>
      </c>
      <c r="Q66" s="12">
        <f t="shared" si="47"/>
        <v>1.498898516751716E-2</v>
      </c>
      <c r="R66" s="9">
        <f t="shared" si="48"/>
        <v>1.4869795833333335E-2</v>
      </c>
      <c r="S66" s="13">
        <f t="shared" si="49"/>
        <v>1.0080155326623006</v>
      </c>
      <c r="T66" s="2">
        <f t="shared" si="50"/>
        <v>0.01</v>
      </c>
      <c r="U66" s="14">
        <f t="shared" si="51"/>
        <v>1.0080155326623007E-2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3.6180155326623012E-2</v>
      </c>
      <c r="AR66" s="9">
        <f t="shared" si="55"/>
        <v>7.8262083333333337</v>
      </c>
      <c r="AS66" s="1">
        <f t="shared" si="56"/>
        <v>0.19</v>
      </c>
      <c r="AT66" s="1">
        <f t="shared" si="57"/>
        <v>2618380.75</v>
      </c>
      <c r="AU66" s="1">
        <f t="shared" si="58"/>
        <v>943806653.68460369</v>
      </c>
    </row>
    <row r="67" spans="1:48" x14ac:dyDescent="0.15">
      <c r="C67" s="7">
        <v>9</v>
      </c>
      <c r="D67" s="8">
        <v>26.3543754453333</v>
      </c>
      <c r="E67" s="10">
        <f t="shared" si="59"/>
        <v>29.464815544193499</v>
      </c>
      <c r="F67" s="7" t="s">
        <v>83</v>
      </c>
      <c r="G67" s="1">
        <v>10</v>
      </c>
      <c r="H67" s="9">
        <f t="shared" si="41"/>
        <v>26.3543754453333</v>
      </c>
      <c r="I67" s="9">
        <f t="shared" si="42"/>
        <v>299.50437544533327</v>
      </c>
      <c r="J67" s="9">
        <f t="shared" si="43"/>
        <v>0.40126449865877761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0.1401288638209563</v>
      </c>
      <c r="P67" s="9">
        <f t="shared" si="46"/>
        <v>5.622873828874015E-2</v>
      </c>
      <c r="Q67" s="12">
        <f t="shared" si="47"/>
        <v>1.0683460274860628E-2</v>
      </c>
      <c r="R67" s="9">
        <f t="shared" si="48"/>
        <v>1.4869795833333335E-2</v>
      </c>
      <c r="S67" s="13">
        <f t="shared" si="49"/>
        <v>0.71846717968458729</v>
      </c>
      <c r="T67" s="2">
        <f t="shared" si="50"/>
        <v>0.01</v>
      </c>
      <c r="U67" s="14">
        <f t="shared" si="51"/>
        <v>7.1846717968458733E-3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3.3284671796845876E-2</v>
      </c>
      <c r="AR67" s="9">
        <f t="shared" si="55"/>
        <v>7.8262083333333337</v>
      </c>
      <c r="AS67" s="1">
        <f t="shared" si="56"/>
        <v>0.19</v>
      </c>
      <c r="AT67" s="1">
        <f t="shared" si="57"/>
        <v>2618380.75</v>
      </c>
      <c r="AU67" s="1">
        <f t="shared" si="58"/>
        <v>868274180.25083315</v>
      </c>
    </row>
    <row r="68" spans="1:48" x14ac:dyDescent="0.15">
      <c r="C68" s="7">
        <v>10</v>
      </c>
      <c r="D68" s="8">
        <v>18.953397501935498</v>
      </c>
      <c r="E68" s="10">
        <f t="shared" si="59"/>
        <v>26.3543754453333</v>
      </c>
      <c r="F68" s="7" t="s">
        <v>83</v>
      </c>
      <c r="G68" s="1">
        <v>11</v>
      </c>
      <c r="H68" s="9">
        <f t="shared" si="41"/>
        <v>18.953397501935498</v>
      </c>
      <c r="I68" s="9">
        <f t="shared" si="42"/>
        <v>292.10339750193549</v>
      </c>
      <c r="J68" s="9">
        <f t="shared" si="43"/>
        <v>0.17607822199988904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7.9705119255605347E-2</v>
      </c>
      <c r="O68" s="9">
        <f t="shared" si="60"/>
        <v>8.2457089609944148E-2</v>
      </c>
      <c r="P68" s="9">
        <f t="shared" si="46"/>
        <v>1.4518897729804491E-2</v>
      </c>
      <c r="Q68" s="12">
        <f t="shared" si="47"/>
        <v>2.7585905686628534E-3</v>
      </c>
      <c r="R68" s="9">
        <f t="shared" si="48"/>
        <v>1.4869795833333335E-2</v>
      </c>
      <c r="S68" s="13">
        <f t="shared" si="49"/>
        <v>0.18551637154822087</v>
      </c>
      <c r="T68" s="2">
        <f t="shared" si="50"/>
        <v>0.01</v>
      </c>
      <c r="U68" s="14">
        <f t="shared" si="51"/>
        <v>1.8551637154822088E-3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2.1955163715482208E-2</v>
      </c>
      <c r="AR68" s="9">
        <f t="shared" si="55"/>
        <v>7.8262083333333337</v>
      </c>
      <c r="AS68" s="1">
        <f t="shared" si="56"/>
        <v>0.19</v>
      </c>
      <c r="AT68" s="1">
        <f t="shared" si="57"/>
        <v>2618380.75</v>
      </c>
      <c r="AU68" s="1">
        <f t="shared" si="58"/>
        <v>572729149.73250866</v>
      </c>
    </row>
    <row r="69" spans="1:48" x14ac:dyDescent="0.15">
      <c r="C69" s="7">
        <v>11</v>
      </c>
      <c r="D69" s="8">
        <v>10.564969536833299</v>
      </c>
      <c r="E69" s="10">
        <f t="shared" si="59"/>
        <v>18.953397501935498</v>
      </c>
      <c r="F69" s="7" t="s">
        <v>85</v>
      </c>
      <c r="G69" s="1">
        <v>12</v>
      </c>
      <c r="H69" s="9">
        <f t="shared" si="41"/>
        <v>10.564969536833299</v>
      </c>
      <c r="I69" s="9">
        <f t="shared" si="42"/>
        <v>283.71496953683328</v>
      </c>
      <c r="J69" s="9">
        <f t="shared" si="43"/>
        <v>6.5718535681493967E-2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0.14620027521347298</v>
      </c>
      <c r="P69" s="9">
        <f t="shared" si="46"/>
        <v>9.6080680032608612E-3</v>
      </c>
      <c r="Q69" s="12">
        <f t="shared" si="47"/>
        <v>1.8255329206195636E-3</v>
      </c>
      <c r="R69" s="9">
        <f t="shared" si="48"/>
        <v>1.4869795833333335E-2</v>
      </c>
      <c r="S69" s="13">
        <f t="shared" si="49"/>
        <v>0.12276785378097134</v>
      </c>
      <c r="T69" s="2">
        <f t="shared" si="50"/>
        <v>0.01</v>
      </c>
      <c r="U69" s="14">
        <f t="shared" si="51"/>
        <v>1.2276785378097135E-3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1.3227678537809713E-2</v>
      </c>
      <c r="AR69" s="9">
        <f t="shared" si="55"/>
        <v>7.8262083333333337</v>
      </c>
      <c r="AS69" s="1">
        <f t="shared" si="56"/>
        <v>0.19</v>
      </c>
      <c r="AT69" s="1">
        <f t="shared" si="57"/>
        <v>2618380.75</v>
      </c>
      <c r="AU69" s="1">
        <f t="shared" si="58"/>
        <v>345061288.54563719</v>
      </c>
      <c r="AV69" s="1">
        <f>SUM(AU58:AU69)</f>
        <v>7563090385.7336597</v>
      </c>
    </row>
    <row r="70" spans="1:48" x14ac:dyDescent="0.15">
      <c r="C70" s="7">
        <v>12</v>
      </c>
      <c r="D70" s="8">
        <v>7.6439371691290301</v>
      </c>
      <c r="E70" s="10">
        <f t="shared" si="59"/>
        <v>10.564969536833299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5.5637192800322604</v>
      </c>
      <c r="E73" s="7"/>
      <c r="F73" s="7"/>
      <c r="G73" s="1">
        <v>1</v>
      </c>
      <c r="H73" s="9">
        <f t="shared" ref="H73:H84" si="61">E74</f>
        <v>5.5637192800322604</v>
      </c>
      <c r="I73" s="9">
        <f t="shared" ref="I73:I84" si="62">H73+273.15</f>
        <v>278.71371928003225</v>
      </c>
      <c r="J73" s="9">
        <f t="shared" ref="J73:J84" si="63">EXP(($C$15*(I73-$C$13))/($C$16*I73*$C$13))</f>
        <v>3.5501007009146941E-2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2.695236452134436E-3</v>
      </c>
      <c r="Q73" s="12">
        <f t="shared" ref="Q73:Q84" si="67">P73*$B$75</f>
        <v>4.8514256138419844E-4</v>
      </c>
      <c r="R73" s="9">
        <f t="shared" ref="R73:R84" si="68">L73*$B$75</f>
        <v>1.36656E-2</v>
      </c>
      <c r="S73" s="13">
        <f t="shared" ref="S73:S84" si="69">Q73/R73</f>
        <v>3.5501007009146941E-2</v>
      </c>
      <c r="T73" s="2">
        <f t="shared" ref="T73:T84" si="70">$B$74/100</f>
        <v>0.01</v>
      </c>
      <c r="U73" s="14">
        <f t="shared" ref="U73:U84" si="71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1.295501007009147E-2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1700633.3333333333</v>
      </c>
      <c r="AU73" s="1">
        <f t="shared" ref="AU73:AU84" si="78">AT73*10000*AS73*0.67*AR73*AQ73</f>
        <v>201721388.73272812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4.8653649696128998</v>
      </c>
      <c r="E74" s="10">
        <f t="shared" ref="E74:E85" si="79">D73</f>
        <v>5.5637192800322604</v>
      </c>
      <c r="F74" s="7" t="s">
        <v>83</v>
      </c>
      <c r="G74" s="1">
        <v>2</v>
      </c>
      <c r="H74" s="9">
        <f t="shared" si="61"/>
        <v>4.8653649696128998</v>
      </c>
      <c r="I74" s="9">
        <f t="shared" si="62"/>
        <v>278.0153649696129</v>
      </c>
      <c r="J74" s="9">
        <f t="shared" si="63"/>
        <v>3.2518448177201287E-2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0.14914476354786557</v>
      </c>
      <c r="P74" s="9">
        <f t="shared" si="66"/>
        <v>4.8499562643322062E-3</v>
      </c>
      <c r="Q74" s="12">
        <f t="shared" si="67"/>
        <v>8.7299212757979705E-4</v>
      </c>
      <c r="R74" s="9">
        <f t="shared" si="68"/>
        <v>1.36656E-2</v>
      </c>
      <c r="S74" s="13">
        <f t="shared" si="69"/>
        <v>6.3882458697737163E-2</v>
      </c>
      <c r="T74" s="2">
        <f t="shared" si="70"/>
        <v>0.01</v>
      </c>
      <c r="U74" s="14">
        <f t="shared" si="71"/>
        <v>6.3882458697737162E-4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1.3238824586977371E-2</v>
      </c>
      <c r="AR74" s="9">
        <f t="shared" si="75"/>
        <v>7.5919999999999996</v>
      </c>
      <c r="AS74" s="1">
        <f t="shared" si="76"/>
        <v>0.18</v>
      </c>
      <c r="AT74" s="1">
        <f t="shared" si="77"/>
        <v>1700633.3333333333</v>
      </c>
      <c r="AU74" s="1">
        <f t="shared" si="78"/>
        <v>206140641.06668854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5.3224653053571398</v>
      </c>
      <c r="E75" s="10">
        <f t="shared" si="79"/>
        <v>4.8653649696128998</v>
      </c>
      <c r="F75" s="7" t="s">
        <v>83</v>
      </c>
      <c r="G75" s="1">
        <v>3</v>
      </c>
      <c r="H75" s="9">
        <f t="shared" si="61"/>
        <v>5.3224653053571398</v>
      </c>
      <c r="I75" s="9">
        <f t="shared" si="62"/>
        <v>278.4724653053571</v>
      </c>
      <c r="J75" s="9">
        <f t="shared" si="63"/>
        <v>3.444264367362386E-2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0.22021480728353338</v>
      </c>
      <c r="P75" s="9">
        <f t="shared" si="66"/>
        <v>7.5847801389224883E-3</v>
      </c>
      <c r="Q75" s="12">
        <f t="shared" si="67"/>
        <v>1.3652604250060478E-3</v>
      </c>
      <c r="R75" s="9">
        <f t="shared" si="68"/>
        <v>1.36656E-2</v>
      </c>
      <c r="S75" s="13">
        <f t="shared" si="69"/>
        <v>9.990490172447955E-2</v>
      </c>
      <c r="T75" s="2">
        <f t="shared" si="70"/>
        <v>0.01</v>
      </c>
      <c r="U75" s="14">
        <f t="shared" si="71"/>
        <v>9.9904901724479555E-4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1.3599049017244796E-2</v>
      </c>
      <c r="AR75" s="9">
        <f t="shared" si="75"/>
        <v>7.5919999999999996</v>
      </c>
      <c r="AS75" s="1">
        <f t="shared" si="76"/>
        <v>0.18</v>
      </c>
      <c r="AT75" s="1">
        <f t="shared" si="77"/>
        <v>1700633.3333333333</v>
      </c>
      <c r="AU75" s="1">
        <f t="shared" si="78"/>
        <v>211749665.83284897</v>
      </c>
    </row>
    <row r="76" spans="1:48" x14ac:dyDescent="0.15">
      <c r="C76" s="7">
        <v>3</v>
      </c>
      <c r="D76" s="8">
        <v>12.4327747688387</v>
      </c>
      <c r="E76" s="10">
        <f t="shared" si="79"/>
        <v>5.3224653053571398</v>
      </c>
      <c r="F76" s="7" t="s">
        <v>83</v>
      </c>
      <c r="G76" s="1">
        <v>4</v>
      </c>
      <c r="H76" s="9">
        <f t="shared" si="61"/>
        <v>12.4327747688387</v>
      </c>
      <c r="I76" s="9">
        <f t="shared" si="62"/>
        <v>285.5827747688387</v>
      </c>
      <c r="J76" s="9">
        <f t="shared" si="63"/>
        <v>8.2256135272485639E-2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0.28855002714461087</v>
      </c>
      <c r="P76" s="9">
        <f t="shared" si="66"/>
        <v>2.3735010065686516E-2</v>
      </c>
      <c r="Q76" s="12">
        <f t="shared" si="67"/>
        <v>4.2723018118235728E-3</v>
      </c>
      <c r="R76" s="9">
        <f t="shared" si="68"/>
        <v>1.36656E-2</v>
      </c>
      <c r="S76" s="13">
        <f t="shared" si="69"/>
        <v>0.31263185018027551</v>
      </c>
      <c r="T76" s="2">
        <f t="shared" si="70"/>
        <v>0.01</v>
      </c>
      <c r="U76" s="14">
        <f t="shared" si="71"/>
        <v>3.1263185018027551E-3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1.5726318501802755E-2</v>
      </c>
      <c r="AR76" s="9">
        <f t="shared" si="75"/>
        <v>7.5919999999999996</v>
      </c>
      <c r="AS76" s="1">
        <f t="shared" si="76"/>
        <v>0.18</v>
      </c>
      <c r="AT76" s="1">
        <f t="shared" si="77"/>
        <v>1700633.3333333333</v>
      </c>
      <c r="AU76" s="1">
        <f t="shared" si="78"/>
        <v>244873202.77431861</v>
      </c>
    </row>
    <row r="77" spans="1:48" x14ac:dyDescent="0.15">
      <c r="C77" s="7">
        <v>4</v>
      </c>
      <c r="D77" s="8">
        <v>18.915404298666701</v>
      </c>
      <c r="E77" s="10">
        <f t="shared" si="79"/>
        <v>12.4327747688387</v>
      </c>
      <c r="F77" s="7" t="s">
        <v>83</v>
      </c>
      <c r="G77" s="1">
        <v>5</v>
      </c>
      <c r="H77" s="9">
        <f t="shared" si="61"/>
        <v>18.915404298666701</v>
      </c>
      <c r="I77" s="9">
        <f t="shared" si="62"/>
        <v>292.06540429866669</v>
      </c>
      <c r="J77" s="9">
        <f t="shared" si="63"/>
        <v>0.17531637221313759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0.25157426622497814</v>
      </c>
      <c r="O77" s="9">
        <f t="shared" si="80"/>
        <v>8.9160750853946202E-2</v>
      </c>
      <c r="P77" s="9">
        <f t="shared" si="66"/>
        <v>1.5631339383513257E-2</v>
      </c>
      <c r="Q77" s="12">
        <f t="shared" si="67"/>
        <v>2.813641089032386E-3</v>
      </c>
      <c r="R77" s="9">
        <f t="shared" si="68"/>
        <v>1.36656E-2</v>
      </c>
      <c r="S77" s="13">
        <f t="shared" si="69"/>
        <v>0.20589224688505342</v>
      </c>
      <c r="T77" s="2">
        <f t="shared" si="70"/>
        <v>0.01</v>
      </c>
      <c r="U77" s="14">
        <f t="shared" si="71"/>
        <v>2.0589224688505343E-3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2.3658922468850534E-2</v>
      </c>
      <c r="AR77" s="9">
        <f t="shared" si="75"/>
        <v>7.5919999999999996</v>
      </c>
      <c r="AS77" s="1">
        <f t="shared" si="76"/>
        <v>0.18</v>
      </c>
      <c r="AT77" s="1">
        <f t="shared" si="77"/>
        <v>1700633.3333333333</v>
      </c>
      <c r="AU77" s="1">
        <f t="shared" si="78"/>
        <v>368391122.0844599</v>
      </c>
    </row>
    <row r="78" spans="1:48" x14ac:dyDescent="0.15">
      <c r="C78" s="7">
        <v>5</v>
      </c>
      <c r="D78" s="8">
        <v>23.978379019354801</v>
      </c>
      <c r="E78" s="10">
        <f t="shared" si="79"/>
        <v>18.915404298666701</v>
      </c>
      <c r="F78" s="7" t="s">
        <v>85</v>
      </c>
      <c r="G78" s="1">
        <v>6</v>
      </c>
      <c r="H78" s="9">
        <f t="shared" si="61"/>
        <v>23.978379019354801</v>
      </c>
      <c r="I78" s="9">
        <f t="shared" si="62"/>
        <v>297.12837901935478</v>
      </c>
      <c r="J78" s="9">
        <f t="shared" si="63"/>
        <v>0.30940657535841687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0.14944941147043295</v>
      </c>
      <c r="P78" s="9">
        <f t="shared" si="66"/>
        <v>4.6240630592397559E-2</v>
      </c>
      <c r="Q78" s="12">
        <f t="shared" si="67"/>
        <v>8.3233135066315602E-3</v>
      </c>
      <c r="R78" s="9">
        <f t="shared" si="68"/>
        <v>1.36656E-2</v>
      </c>
      <c r="S78" s="13">
        <f t="shared" si="69"/>
        <v>0.60907047671756531</v>
      </c>
      <c r="T78" s="2">
        <f t="shared" si="70"/>
        <v>0.01</v>
      </c>
      <c r="U78" s="14">
        <f t="shared" si="71"/>
        <v>6.0907047671756535E-3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3.3990704767175653E-2</v>
      </c>
      <c r="AR78" s="9">
        <f t="shared" si="75"/>
        <v>7.5919999999999996</v>
      </c>
      <c r="AS78" s="1">
        <f t="shared" si="76"/>
        <v>0.18</v>
      </c>
      <c r="AT78" s="1">
        <f t="shared" si="77"/>
        <v>1700633.3333333333</v>
      </c>
      <c r="AU78" s="1">
        <f t="shared" si="78"/>
        <v>529266448.46601981</v>
      </c>
    </row>
    <row r="79" spans="1:48" x14ac:dyDescent="0.15">
      <c r="C79" s="7">
        <v>6</v>
      </c>
      <c r="D79" s="8">
        <v>28.835834945999999</v>
      </c>
      <c r="E79" s="10">
        <f t="shared" si="79"/>
        <v>23.978379019354801</v>
      </c>
      <c r="F79" s="7" t="s">
        <v>83</v>
      </c>
      <c r="G79" s="1">
        <v>7</v>
      </c>
      <c r="H79" s="9">
        <f t="shared" si="61"/>
        <v>28.835834945999999</v>
      </c>
      <c r="I79" s="9">
        <f t="shared" si="62"/>
        <v>301.98583494599995</v>
      </c>
      <c r="J79" s="9">
        <f t="shared" si="63"/>
        <v>0.52413919888881488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0.17912878087803538</v>
      </c>
      <c r="P79" s="9">
        <f t="shared" si="66"/>
        <v>9.3888415707343534E-2</v>
      </c>
      <c r="Q79" s="12">
        <f t="shared" si="67"/>
        <v>1.6899914827321835E-2</v>
      </c>
      <c r="R79" s="9">
        <f t="shared" si="68"/>
        <v>1.36656E-2</v>
      </c>
      <c r="S79" s="13">
        <f t="shared" si="69"/>
        <v>1.2366756547331865</v>
      </c>
      <c r="T79" s="2">
        <f t="shared" si="70"/>
        <v>0.01</v>
      </c>
      <c r="U79" s="14">
        <f t="shared" si="71"/>
        <v>1.2366756547331865E-2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4.0266756547331868E-2</v>
      </c>
      <c r="AR79" s="9">
        <f t="shared" si="75"/>
        <v>7.5919999999999996</v>
      </c>
      <c r="AS79" s="1">
        <f t="shared" si="76"/>
        <v>0.18</v>
      </c>
      <c r="AT79" s="1">
        <f t="shared" si="77"/>
        <v>1700633.3333333333</v>
      </c>
      <c r="AU79" s="1">
        <f t="shared" si="78"/>
        <v>626990330.88695288</v>
      </c>
    </row>
    <row r="80" spans="1:48" x14ac:dyDescent="0.15">
      <c r="C80" s="7">
        <v>7</v>
      </c>
      <c r="D80" s="8">
        <v>30.475497512580599</v>
      </c>
      <c r="E80" s="10">
        <f t="shared" si="79"/>
        <v>28.835834945999999</v>
      </c>
      <c r="F80" s="7" t="s">
        <v>83</v>
      </c>
      <c r="G80" s="1">
        <v>8</v>
      </c>
      <c r="H80" s="9">
        <f t="shared" si="61"/>
        <v>30.475497512580599</v>
      </c>
      <c r="I80" s="9">
        <f t="shared" si="62"/>
        <v>303.62549751258058</v>
      </c>
      <c r="J80" s="9">
        <f t="shared" si="63"/>
        <v>0.62382881967083026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0.16116036517069188</v>
      </c>
      <c r="P80" s="9">
        <f t="shared" si="66"/>
        <v>0.1005364803821527</v>
      </c>
      <c r="Q80" s="12">
        <f t="shared" si="67"/>
        <v>1.8096566468787486E-2</v>
      </c>
      <c r="R80" s="9">
        <f t="shared" si="68"/>
        <v>1.36656E-2</v>
      </c>
      <c r="S80" s="13">
        <f t="shared" si="69"/>
        <v>1.3242423654129702</v>
      </c>
      <c r="T80" s="2">
        <f t="shared" si="70"/>
        <v>0.01</v>
      </c>
      <c r="U80" s="14">
        <f t="shared" si="71"/>
        <v>1.3242423654129703E-2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4.1142423654129706E-2</v>
      </c>
      <c r="AR80" s="9">
        <f t="shared" si="75"/>
        <v>7.5919999999999996</v>
      </c>
      <c r="AS80" s="1">
        <f t="shared" si="76"/>
        <v>0.18</v>
      </c>
      <c r="AT80" s="1">
        <f t="shared" si="77"/>
        <v>1700633.3333333333</v>
      </c>
      <c r="AU80" s="1">
        <f t="shared" si="78"/>
        <v>640625270.8750453</v>
      </c>
    </row>
    <row r="81" spans="1:48" x14ac:dyDescent="0.15">
      <c r="C81" s="7">
        <v>8</v>
      </c>
      <c r="D81" s="8">
        <v>29.464815544193499</v>
      </c>
      <c r="E81" s="10">
        <f t="shared" si="79"/>
        <v>30.475497512580599</v>
      </c>
      <c r="F81" s="7" t="s">
        <v>83</v>
      </c>
      <c r="G81" s="1">
        <v>9</v>
      </c>
      <c r="H81" s="9">
        <f t="shared" si="61"/>
        <v>29.464815544193499</v>
      </c>
      <c r="I81" s="9">
        <f t="shared" si="62"/>
        <v>302.61481554419345</v>
      </c>
      <c r="J81" s="9">
        <f t="shared" si="63"/>
        <v>0.56046844835445386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0.13654388478853918</v>
      </c>
      <c r="P81" s="9">
        <f t="shared" si="66"/>
        <v>7.6528539239721874E-2</v>
      </c>
      <c r="Q81" s="12">
        <f t="shared" si="67"/>
        <v>1.3775137063149936E-2</v>
      </c>
      <c r="R81" s="9">
        <f t="shared" si="68"/>
        <v>1.36656E-2</v>
      </c>
      <c r="S81" s="13">
        <f t="shared" si="69"/>
        <v>1.0080155326623006</v>
      </c>
      <c r="T81" s="2">
        <f t="shared" si="70"/>
        <v>0.01</v>
      </c>
      <c r="U81" s="14">
        <f t="shared" si="71"/>
        <v>1.0080155326623007E-2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3.7980155326623008E-2</v>
      </c>
      <c r="AR81" s="9">
        <f t="shared" si="75"/>
        <v>7.5919999999999996</v>
      </c>
      <c r="AS81" s="1">
        <f t="shared" si="76"/>
        <v>0.18</v>
      </c>
      <c r="AT81" s="1">
        <f t="shared" si="77"/>
        <v>1700633.3333333333</v>
      </c>
      <c r="AU81" s="1">
        <f t="shared" si="78"/>
        <v>591385852.679389</v>
      </c>
    </row>
    <row r="82" spans="1:48" x14ac:dyDescent="0.15">
      <c r="C82" s="7">
        <v>9</v>
      </c>
      <c r="D82" s="8">
        <v>26.3543754453333</v>
      </c>
      <c r="E82" s="10">
        <f t="shared" si="79"/>
        <v>29.464815544193499</v>
      </c>
      <c r="F82" s="7" t="s">
        <v>83</v>
      </c>
      <c r="G82" s="1">
        <v>10</v>
      </c>
      <c r="H82" s="9">
        <f t="shared" si="61"/>
        <v>26.3543754453333</v>
      </c>
      <c r="I82" s="9">
        <f t="shared" si="62"/>
        <v>299.50437544533327</v>
      </c>
      <c r="J82" s="9">
        <f t="shared" si="63"/>
        <v>0.40126449865877761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0.13593534554881731</v>
      </c>
      <c r="P82" s="9">
        <f t="shared" si="66"/>
        <v>5.4546028281653877E-2</v>
      </c>
      <c r="Q82" s="12">
        <f t="shared" si="67"/>
        <v>9.8182850906976971E-3</v>
      </c>
      <c r="R82" s="9">
        <f t="shared" si="68"/>
        <v>1.36656E-2</v>
      </c>
      <c r="S82" s="13">
        <f t="shared" si="69"/>
        <v>0.7184671796845874</v>
      </c>
      <c r="T82" s="2">
        <f t="shared" si="70"/>
        <v>0.01</v>
      </c>
      <c r="U82" s="14">
        <f t="shared" si="71"/>
        <v>7.1846717968458741E-3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3.5084671796845879E-2</v>
      </c>
      <c r="AR82" s="9">
        <f t="shared" si="75"/>
        <v>7.5919999999999996</v>
      </c>
      <c r="AS82" s="1">
        <f t="shared" si="76"/>
        <v>0.18</v>
      </c>
      <c r="AT82" s="1">
        <f t="shared" si="77"/>
        <v>1700633.3333333333</v>
      </c>
      <c r="AU82" s="1">
        <f t="shared" si="78"/>
        <v>546300518.4712882</v>
      </c>
    </row>
    <row r="83" spans="1:48" x14ac:dyDescent="0.15">
      <c r="C83" s="7">
        <v>10</v>
      </c>
      <c r="D83" s="8">
        <v>18.953397501935498</v>
      </c>
      <c r="E83" s="10">
        <f t="shared" si="79"/>
        <v>26.3543754453333</v>
      </c>
      <c r="F83" s="7" t="s">
        <v>83</v>
      </c>
      <c r="G83" s="1">
        <v>11</v>
      </c>
      <c r="H83" s="9">
        <f t="shared" si="61"/>
        <v>18.953397501935498</v>
      </c>
      <c r="I83" s="9">
        <f t="shared" si="62"/>
        <v>292.10339750193549</v>
      </c>
      <c r="J83" s="9">
        <f t="shared" si="63"/>
        <v>0.17607822199988904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7.7319851403805262E-2</v>
      </c>
      <c r="O83" s="9">
        <f t="shared" si="80"/>
        <v>7.9989465863358145E-2</v>
      </c>
      <c r="P83" s="9">
        <f t="shared" si="66"/>
        <v>1.4084402927940921E-2</v>
      </c>
      <c r="Q83" s="12">
        <f t="shared" si="67"/>
        <v>2.5351925270293658E-3</v>
      </c>
      <c r="R83" s="9">
        <f t="shared" si="68"/>
        <v>1.36656E-2</v>
      </c>
      <c r="S83" s="13">
        <f t="shared" si="69"/>
        <v>0.18551637154822079</v>
      </c>
      <c r="T83" s="2">
        <f t="shared" si="70"/>
        <v>0.01</v>
      </c>
      <c r="U83" s="14">
        <f t="shared" si="71"/>
        <v>1.8551637154822079E-3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2.3455163715482209E-2</v>
      </c>
      <c r="AR83" s="9">
        <f t="shared" si="75"/>
        <v>7.5919999999999996</v>
      </c>
      <c r="AS83" s="1">
        <f t="shared" si="76"/>
        <v>0.18</v>
      </c>
      <c r="AT83" s="1">
        <f t="shared" si="77"/>
        <v>1700633.3333333333</v>
      </c>
      <c r="AU83" s="1">
        <f t="shared" si="78"/>
        <v>365218411.41318077</v>
      </c>
    </row>
    <row r="84" spans="1:48" x14ac:dyDescent="0.15">
      <c r="C84" s="7">
        <v>11</v>
      </c>
      <c r="D84" s="8">
        <v>10.564969536833299</v>
      </c>
      <c r="E84" s="10">
        <f t="shared" si="79"/>
        <v>18.953397501935498</v>
      </c>
      <c r="F84" s="7" t="s">
        <v>85</v>
      </c>
      <c r="G84" s="1">
        <v>12</v>
      </c>
      <c r="H84" s="9">
        <f t="shared" si="61"/>
        <v>10.564969536833299</v>
      </c>
      <c r="I84" s="9">
        <f t="shared" si="62"/>
        <v>283.71496953683328</v>
      </c>
      <c r="J84" s="9">
        <f t="shared" si="63"/>
        <v>6.5718535681493967E-2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0.14182506293541722</v>
      </c>
      <c r="P84" s="9">
        <f t="shared" si="66"/>
        <v>9.3205354590513434E-3</v>
      </c>
      <c r="Q84" s="12">
        <f t="shared" si="67"/>
        <v>1.6776963826292417E-3</v>
      </c>
      <c r="R84" s="9">
        <f t="shared" si="68"/>
        <v>1.36656E-2</v>
      </c>
      <c r="S84" s="13">
        <f t="shared" si="69"/>
        <v>0.12276785378097133</v>
      </c>
      <c r="T84" s="2">
        <f t="shared" si="70"/>
        <v>0.01</v>
      </c>
      <c r="U84" s="14">
        <f t="shared" si="71"/>
        <v>1.2276785378097133E-3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1.3827678537809713E-2</v>
      </c>
      <c r="AR84" s="9">
        <f t="shared" si="75"/>
        <v>7.5919999999999996</v>
      </c>
      <c r="AS84" s="1">
        <f t="shared" si="76"/>
        <v>0.18</v>
      </c>
      <c r="AT84" s="1">
        <f t="shared" si="77"/>
        <v>1700633.3333333333</v>
      </c>
      <c r="AU84" s="1">
        <f t="shared" si="78"/>
        <v>215309637.16009063</v>
      </c>
      <c r="AV84" s="1">
        <f>SUM(AU73:AU84)</f>
        <v>4747972490.4430103</v>
      </c>
    </row>
    <row r="85" spans="1:48" x14ac:dyDescent="0.15">
      <c r="C85" s="7">
        <v>12</v>
      </c>
      <c r="D85" s="8">
        <v>7.6439371691290301</v>
      </c>
      <c r="E85" s="10">
        <f t="shared" si="79"/>
        <v>10.564969536833299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8">
        <v>5.5637192800322604</v>
      </c>
      <c r="E89" s="7"/>
      <c r="F89" s="7"/>
      <c r="G89" s="1">
        <v>1</v>
      </c>
      <c r="H89" s="9">
        <f t="shared" ref="H89:H100" si="81">E90</f>
        <v>5.5637192800322604</v>
      </c>
      <c r="I89" s="9">
        <f t="shared" ref="I89:I100" si="82">H89+273.15</f>
        <v>278.71371928003225</v>
      </c>
      <c r="J89" s="9">
        <f t="shared" ref="J89:J100" si="83">EXP(($C$15*(I89-$C$13))/($C$16*I89*$C$13))</f>
        <v>3.5501007009146941E-2</v>
      </c>
      <c r="K89" s="9">
        <f t="shared" ref="K89:K100" si="84">$B$89/12</f>
        <v>7.7167083333333331</v>
      </c>
      <c r="L89" s="9">
        <f t="shared" ref="L89:L100" si="85">K89*$B$90/100</f>
        <v>2.2378454166666666</v>
      </c>
      <c r="M89" s="1" t="s">
        <v>83</v>
      </c>
      <c r="O89" s="9">
        <f>L89</f>
        <v>2.2378454166666666</v>
      </c>
      <c r="P89" s="9">
        <f t="shared" ref="P89:P100" si="86">O89*J89</f>
        <v>7.944576582247069E-2</v>
      </c>
      <c r="Q89" s="12">
        <f t="shared" ref="Q89:Q100" si="87">P89*$B$91</f>
        <v>3.5750594620111813E-2</v>
      </c>
      <c r="R89" s="9">
        <f t="shared" ref="R89:R100" si="88">L89*$B$91</f>
        <v>1.0070304375000001</v>
      </c>
      <c r="S89" s="13">
        <f t="shared" ref="S89:S100" si="89">Q89/R89</f>
        <v>3.5501007009146941E-2</v>
      </c>
      <c r="T89" s="2">
        <f t="shared" ref="T89:T100" si="90">$B$90/100</f>
        <v>0.28999999999999998</v>
      </c>
      <c r="U89" s="14">
        <f t="shared" ref="U89:U100" si="91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3.3441030547844759E-2</v>
      </c>
      <c r="AK89" s="9">
        <f t="shared" ref="AK89:AK100" si="93">$B$89/12</f>
        <v>7.7167083333333331</v>
      </c>
      <c r="AL89" s="1">
        <f t="shared" ref="AL89:AL100" si="94">$B$91</f>
        <v>0.45</v>
      </c>
      <c r="AM89" s="17">
        <f t="shared" ref="AM89:AM100" si="95">$E$6/12</f>
        <v>0</v>
      </c>
      <c r="AN89" s="1">
        <f t="shared" ref="AN89:AN100" si="96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8">
        <v>4.8653649696128998</v>
      </c>
      <c r="E90" s="10">
        <f t="shared" ref="E90:E101" si="97">D89</f>
        <v>5.5637192800322604</v>
      </c>
      <c r="F90" s="7" t="s">
        <v>83</v>
      </c>
      <c r="G90" s="1">
        <v>2</v>
      </c>
      <c r="H90" s="9">
        <f t="shared" si="81"/>
        <v>4.8653649696128998</v>
      </c>
      <c r="I90" s="9">
        <f t="shared" si="82"/>
        <v>278.0153649696129</v>
      </c>
      <c r="J90" s="9">
        <f t="shared" si="83"/>
        <v>3.2518448177201287E-2</v>
      </c>
      <c r="K90" s="9">
        <f t="shared" si="84"/>
        <v>7.7167083333333331</v>
      </c>
      <c r="L90" s="9">
        <f t="shared" si="85"/>
        <v>2.2378454166666666</v>
      </c>
      <c r="M90" s="1" t="s">
        <v>83</v>
      </c>
      <c r="O90" s="9">
        <f t="shared" ref="O90:O100" si="98">L90+O89-P89-N90</f>
        <v>4.3962450675108622</v>
      </c>
      <c r="P90" s="9">
        <f t="shared" si="86"/>
        <v>0.14295906740212874</v>
      </c>
      <c r="Q90" s="12">
        <f t="shared" si="87"/>
        <v>6.4331580330957941E-2</v>
      </c>
      <c r="R90" s="9">
        <f t="shared" si="88"/>
        <v>1.0070304375000001</v>
      </c>
      <c r="S90" s="13">
        <f t="shared" si="89"/>
        <v>6.3882458697737163E-2</v>
      </c>
      <c r="T90" s="2">
        <f t="shared" si="90"/>
        <v>0.28999999999999998</v>
      </c>
      <c r="U90" s="14">
        <f t="shared" si="91"/>
        <v>1.8525913022343778E-2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3.592256277623665E-2</v>
      </c>
      <c r="AK90" s="9">
        <f t="shared" si="93"/>
        <v>7.7167083333333331</v>
      </c>
      <c r="AL90" s="1">
        <f t="shared" si="94"/>
        <v>0.45</v>
      </c>
      <c r="AM90" s="17">
        <f t="shared" si="95"/>
        <v>0</v>
      </c>
      <c r="AN90" s="1">
        <f t="shared" si="96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5.3224653053571398</v>
      </c>
      <c r="E91" s="10">
        <f t="shared" si="97"/>
        <v>4.8653649696128998</v>
      </c>
      <c r="F91" s="7" t="s">
        <v>83</v>
      </c>
      <c r="G91" s="1">
        <v>3</v>
      </c>
      <c r="H91" s="9">
        <f t="shared" si="81"/>
        <v>5.3224653053571398</v>
      </c>
      <c r="I91" s="9">
        <f t="shared" si="82"/>
        <v>278.4724653053571</v>
      </c>
      <c r="J91" s="9">
        <f t="shared" si="83"/>
        <v>3.444264367362386E-2</v>
      </c>
      <c r="K91" s="9">
        <f t="shared" si="84"/>
        <v>7.7167083333333331</v>
      </c>
      <c r="L91" s="9">
        <f t="shared" si="85"/>
        <v>2.2378454166666666</v>
      </c>
      <c r="M91" s="1" t="s">
        <v>83</v>
      </c>
      <c r="O91" s="9">
        <f t="shared" si="98"/>
        <v>6.4911314167754002</v>
      </c>
      <c r="P91" s="9">
        <f t="shared" si="86"/>
        <v>0.22357172642666032</v>
      </c>
      <c r="Q91" s="12">
        <f t="shared" si="87"/>
        <v>0.10060727689199714</v>
      </c>
      <c r="R91" s="9">
        <f t="shared" si="88"/>
        <v>1.0070304375000001</v>
      </c>
      <c r="S91" s="13">
        <f t="shared" si="89"/>
        <v>9.9904901724479536E-2</v>
      </c>
      <c r="T91" s="2">
        <f t="shared" si="90"/>
        <v>0.28999999999999998</v>
      </c>
      <c r="U91" s="14">
        <f t="shared" si="91"/>
        <v>2.8972421500099065E-2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3.9072185082279866E-2</v>
      </c>
      <c r="AK91" s="9">
        <f t="shared" si="93"/>
        <v>7.7167083333333331</v>
      </c>
      <c r="AL91" s="1">
        <f t="shared" si="94"/>
        <v>0.45</v>
      </c>
      <c r="AM91" s="17">
        <f t="shared" si="95"/>
        <v>0</v>
      </c>
      <c r="AN91" s="1">
        <f t="shared" si="96"/>
        <v>0</v>
      </c>
    </row>
    <row r="92" spans="1:48" x14ac:dyDescent="0.15">
      <c r="C92" s="7">
        <v>3</v>
      </c>
      <c r="D92" s="8">
        <v>12.4327747688387</v>
      </c>
      <c r="E92" s="10">
        <f t="shared" si="97"/>
        <v>5.3224653053571398</v>
      </c>
      <c r="F92" s="7" t="s">
        <v>83</v>
      </c>
      <c r="G92" s="1">
        <v>4</v>
      </c>
      <c r="H92" s="9">
        <f t="shared" si="81"/>
        <v>12.4327747688387</v>
      </c>
      <c r="I92" s="9">
        <f t="shared" si="82"/>
        <v>285.5827747688387</v>
      </c>
      <c r="J92" s="9">
        <f t="shared" si="83"/>
        <v>8.2256135272485639E-2</v>
      </c>
      <c r="K92" s="9">
        <f t="shared" si="84"/>
        <v>7.7167083333333331</v>
      </c>
      <c r="L92" s="9">
        <f t="shared" si="85"/>
        <v>2.2378454166666666</v>
      </c>
      <c r="M92" s="1" t="s">
        <v>83</v>
      </c>
      <c r="O92" s="9">
        <f t="shared" si="98"/>
        <v>8.505405107015406</v>
      </c>
      <c r="P92" s="9">
        <f t="shared" si="86"/>
        <v>0.69962175302994944</v>
      </c>
      <c r="Q92" s="12">
        <f t="shared" si="87"/>
        <v>0.31482978886347723</v>
      </c>
      <c r="R92" s="9">
        <f t="shared" si="88"/>
        <v>1.0070304375000001</v>
      </c>
      <c r="S92" s="13">
        <f t="shared" si="89"/>
        <v>0.31263185018027539</v>
      </c>
      <c r="T92" s="2">
        <f t="shared" si="90"/>
        <v>0.28999999999999998</v>
      </c>
      <c r="U92" s="14">
        <f t="shared" si="91"/>
        <v>9.0663236552279855E-2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5.7671965820512372E-2</v>
      </c>
      <c r="AK92" s="9">
        <f t="shared" si="93"/>
        <v>7.7167083333333331</v>
      </c>
      <c r="AL92" s="1">
        <f t="shared" si="94"/>
        <v>0.45</v>
      </c>
      <c r="AM92" s="17">
        <f t="shared" si="95"/>
        <v>0</v>
      </c>
      <c r="AN92" s="1">
        <f t="shared" si="96"/>
        <v>0</v>
      </c>
    </row>
    <row r="93" spans="1:48" x14ac:dyDescent="0.15">
      <c r="C93" s="7">
        <v>4</v>
      </c>
      <c r="D93" s="8">
        <v>18.915404298666701</v>
      </c>
      <c r="E93" s="10">
        <f t="shared" si="97"/>
        <v>12.4327747688387</v>
      </c>
      <c r="F93" s="7" t="s">
        <v>83</v>
      </c>
      <c r="G93" s="1">
        <v>5</v>
      </c>
      <c r="H93" s="9">
        <f t="shared" si="81"/>
        <v>18.915404298666701</v>
      </c>
      <c r="I93" s="9">
        <f t="shared" si="82"/>
        <v>292.06540429866669</v>
      </c>
      <c r="J93" s="9">
        <f t="shared" si="83"/>
        <v>0.17531637221313759</v>
      </c>
      <c r="K93" s="9">
        <f t="shared" si="84"/>
        <v>7.7167083333333331</v>
      </c>
      <c r="L93" s="9">
        <f t="shared" si="85"/>
        <v>2.2378454166666666</v>
      </c>
      <c r="M93" s="1" t="s">
        <v>85</v>
      </c>
      <c r="N93" s="9">
        <f>(O92-P92)*$C$21/100</f>
        <v>7.4154941862861836</v>
      </c>
      <c r="O93" s="9">
        <f t="shared" si="98"/>
        <v>2.6281345843659381</v>
      </c>
      <c r="P93" s="9">
        <f t="shared" si="86"/>
        <v>0.46075502101891846</v>
      </c>
      <c r="Q93" s="12">
        <f t="shared" si="87"/>
        <v>0.20733975945851332</v>
      </c>
      <c r="R93" s="9">
        <f t="shared" si="88"/>
        <v>1.0070304375000001</v>
      </c>
      <c r="S93" s="13">
        <f t="shared" si="89"/>
        <v>0.20589224688505336</v>
      </c>
      <c r="T93" s="2">
        <f t="shared" si="90"/>
        <v>0.28999999999999998</v>
      </c>
      <c r="U93" s="14">
        <f t="shared" si="91"/>
        <v>5.9708751596665471E-2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4.0913188606394646E-2</v>
      </c>
      <c r="AK93" s="9">
        <f t="shared" si="93"/>
        <v>7.7167083333333331</v>
      </c>
      <c r="AL93" s="1">
        <f t="shared" si="94"/>
        <v>0.45</v>
      </c>
      <c r="AM93" s="17">
        <f t="shared" si="95"/>
        <v>0</v>
      </c>
      <c r="AN93" s="1">
        <f t="shared" si="96"/>
        <v>0</v>
      </c>
    </row>
    <row r="94" spans="1:48" x14ac:dyDescent="0.15">
      <c r="C94" s="7">
        <v>5</v>
      </c>
      <c r="D94" s="8">
        <v>23.978379019354801</v>
      </c>
      <c r="E94" s="10">
        <f t="shared" si="97"/>
        <v>18.915404298666701</v>
      </c>
      <c r="F94" s="7" t="s">
        <v>85</v>
      </c>
      <c r="G94" s="1">
        <v>6</v>
      </c>
      <c r="H94" s="9">
        <f t="shared" si="81"/>
        <v>23.978379019354801</v>
      </c>
      <c r="I94" s="9">
        <f t="shared" si="82"/>
        <v>297.12837901935478</v>
      </c>
      <c r="J94" s="9">
        <f t="shared" si="83"/>
        <v>0.30940657535841687</v>
      </c>
      <c r="K94" s="9">
        <f t="shared" si="84"/>
        <v>7.7167083333333331</v>
      </c>
      <c r="L94" s="9">
        <f t="shared" si="85"/>
        <v>2.2378454166666666</v>
      </c>
      <c r="M94" s="1" t="s">
        <v>83</v>
      </c>
      <c r="O94" s="9">
        <f t="shared" si="98"/>
        <v>4.4052249800136858</v>
      </c>
      <c r="P94" s="9">
        <f t="shared" si="86"/>
        <v>1.363005574749385</v>
      </c>
      <c r="Q94" s="12">
        <f t="shared" si="87"/>
        <v>0.61335250863722324</v>
      </c>
      <c r="R94" s="9">
        <f t="shared" si="88"/>
        <v>1.0070304375000001</v>
      </c>
      <c r="S94" s="13">
        <f t="shared" si="89"/>
        <v>0.60907047671756509</v>
      </c>
      <c r="T94" s="2">
        <f t="shared" si="90"/>
        <v>0.28999999999999998</v>
      </c>
      <c r="U94" s="14">
        <f t="shared" si="91"/>
        <v>0.17663043824809385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7.9383077131800303E-2</v>
      </c>
      <c r="AK94" s="9">
        <f t="shared" si="93"/>
        <v>7.7167083333333331</v>
      </c>
      <c r="AL94" s="1">
        <f t="shared" si="94"/>
        <v>0.45</v>
      </c>
      <c r="AM94" s="17">
        <f t="shared" si="95"/>
        <v>0</v>
      </c>
      <c r="AN94" s="1">
        <f t="shared" si="96"/>
        <v>0</v>
      </c>
    </row>
    <row r="95" spans="1:48" x14ac:dyDescent="0.15">
      <c r="C95" s="7">
        <v>6</v>
      </c>
      <c r="D95" s="8">
        <v>28.835834945999999</v>
      </c>
      <c r="E95" s="10">
        <f t="shared" si="97"/>
        <v>23.978379019354801</v>
      </c>
      <c r="F95" s="7" t="s">
        <v>83</v>
      </c>
      <c r="G95" s="1">
        <v>7</v>
      </c>
      <c r="H95" s="9">
        <f t="shared" si="81"/>
        <v>28.835834945999999</v>
      </c>
      <c r="I95" s="9">
        <f t="shared" si="82"/>
        <v>301.98583494599995</v>
      </c>
      <c r="J95" s="9">
        <f t="shared" si="83"/>
        <v>0.52413919888881488</v>
      </c>
      <c r="K95" s="9">
        <f t="shared" si="84"/>
        <v>7.7167083333333331</v>
      </c>
      <c r="L95" s="9">
        <f t="shared" si="85"/>
        <v>2.2378454166666666</v>
      </c>
      <c r="M95" s="1" t="s">
        <v>83</v>
      </c>
      <c r="O95" s="9">
        <f t="shared" si="98"/>
        <v>5.2800648219309672</v>
      </c>
      <c r="P95" s="9">
        <f t="shared" si="86"/>
        <v>2.7674889458479099</v>
      </c>
      <c r="Q95" s="12">
        <f t="shared" si="87"/>
        <v>1.2453700256315594</v>
      </c>
      <c r="R95" s="9">
        <f t="shared" si="88"/>
        <v>1.0070304375000001</v>
      </c>
      <c r="S95" s="13">
        <f t="shared" si="89"/>
        <v>1.2366756547331861</v>
      </c>
      <c r="T95" s="2">
        <f t="shared" si="90"/>
        <v>0.28999999999999998</v>
      </c>
      <c r="U95" s="14">
        <f t="shared" si="91"/>
        <v>0.35863593987262393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0.15458373587159613</v>
      </c>
      <c r="AK95" s="9">
        <f t="shared" si="93"/>
        <v>7.7167083333333331</v>
      </c>
      <c r="AL95" s="1">
        <f t="shared" si="94"/>
        <v>0.45</v>
      </c>
      <c r="AM95" s="17">
        <f t="shared" si="95"/>
        <v>0</v>
      </c>
      <c r="AN95" s="1">
        <f t="shared" si="96"/>
        <v>0</v>
      </c>
    </row>
    <row r="96" spans="1:48" x14ac:dyDescent="0.15">
      <c r="C96" s="7">
        <v>7</v>
      </c>
      <c r="D96" s="8">
        <v>30.475497512580599</v>
      </c>
      <c r="E96" s="10">
        <f t="shared" si="97"/>
        <v>28.835834945999999</v>
      </c>
      <c r="F96" s="7" t="s">
        <v>83</v>
      </c>
      <c r="G96" s="1">
        <v>8</v>
      </c>
      <c r="H96" s="9">
        <f t="shared" si="81"/>
        <v>30.475497512580599</v>
      </c>
      <c r="I96" s="9">
        <f t="shared" si="82"/>
        <v>303.62549751258058</v>
      </c>
      <c r="J96" s="9">
        <f t="shared" si="83"/>
        <v>0.62382881967083026</v>
      </c>
      <c r="K96" s="9">
        <f t="shared" si="84"/>
        <v>7.7167083333333331</v>
      </c>
      <c r="L96" s="9">
        <f t="shared" si="85"/>
        <v>2.2378454166666666</v>
      </c>
      <c r="M96" s="1" t="s">
        <v>83</v>
      </c>
      <c r="O96" s="9">
        <f t="shared" si="98"/>
        <v>4.7504212927497242</v>
      </c>
      <c r="P96" s="9">
        <f t="shared" si="86"/>
        <v>2.96344970799524</v>
      </c>
      <c r="Q96" s="12">
        <f t="shared" si="87"/>
        <v>1.3335523685978581</v>
      </c>
      <c r="R96" s="9">
        <f t="shared" si="88"/>
        <v>1.0070304375000001</v>
      </c>
      <c r="S96" s="13">
        <f t="shared" si="89"/>
        <v>1.3242423654129698</v>
      </c>
      <c r="T96" s="2">
        <f t="shared" si="90"/>
        <v>0.28999999999999998</v>
      </c>
      <c r="U96" s="14">
        <f t="shared" si="91"/>
        <v>0.38403028596976124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0.16224013121988301</v>
      </c>
      <c r="AK96" s="9">
        <f t="shared" si="93"/>
        <v>7.7167083333333331</v>
      </c>
      <c r="AL96" s="1">
        <f t="shared" si="94"/>
        <v>0.45</v>
      </c>
      <c r="AM96" s="17">
        <f t="shared" si="95"/>
        <v>0</v>
      </c>
      <c r="AN96" s="1">
        <f t="shared" si="96"/>
        <v>0</v>
      </c>
    </row>
    <row r="97" spans="1:50" x14ac:dyDescent="0.15">
      <c r="C97" s="7">
        <v>8</v>
      </c>
      <c r="D97" s="8">
        <v>29.464815544193499</v>
      </c>
      <c r="E97" s="10">
        <f t="shared" si="97"/>
        <v>30.475497512580599</v>
      </c>
      <c r="F97" s="7" t="s">
        <v>83</v>
      </c>
      <c r="G97" s="1">
        <v>9</v>
      </c>
      <c r="H97" s="9">
        <f t="shared" si="81"/>
        <v>29.464815544193499</v>
      </c>
      <c r="I97" s="9">
        <f t="shared" si="82"/>
        <v>302.61481554419345</v>
      </c>
      <c r="J97" s="9">
        <f t="shared" si="83"/>
        <v>0.56046844835445386</v>
      </c>
      <c r="K97" s="9">
        <f t="shared" si="84"/>
        <v>7.7167083333333331</v>
      </c>
      <c r="L97" s="9">
        <f t="shared" si="85"/>
        <v>2.2378454166666666</v>
      </c>
      <c r="M97" s="1" t="s">
        <v>83</v>
      </c>
      <c r="O97" s="9">
        <f t="shared" si="98"/>
        <v>4.0248170014211508</v>
      </c>
      <c r="P97" s="9">
        <f t="shared" si="86"/>
        <v>2.2557829396971383</v>
      </c>
      <c r="Q97" s="12">
        <f t="shared" si="87"/>
        <v>1.0151023228637122</v>
      </c>
      <c r="R97" s="9">
        <f t="shared" si="88"/>
        <v>1.0070304375000001</v>
      </c>
      <c r="S97" s="13">
        <f t="shared" si="89"/>
        <v>1.0080155326623006</v>
      </c>
      <c r="T97" s="2">
        <f t="shared" si="90"/>
        <v>0.28999999999999998</v>
      </c>
      <c r="U97" s="14">
        <f t="shared" si="91"/>
        <v>0.29232450447206715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0.13459083809832825</v>
      </c>
      <c r="AK97" s="9">
        <f t="shared" si="93"/>
        <v>7.7167083333333331</v>
      </c>
      <c r="AL97" s="1">
        <f t="shared" si="94"/>
        <v>0.45</v>
      </c>
      <c r="AM97" s="17">
        <f t="shared" si="95"/>
        <v>0</v>
      </c>
      <c r="AN97" s="1">
        <f t="shared" si="96"/>
        <v>0</v>
      </c>
    </row>
    <row r="98" spans="1:50" x14ac:dyDescent="0.15">
      <c r="C98" s="7">
        <v>9</v>
      </c>
      <c r="D98" s="8">
        <v>26.3543754453333</v>
      </c>
      <c r="E98" s="10">
        <f t="shared" si="97"/>
        <v>29.464815544193499</v>
      </c>
      <c r="F98" s="7" t="s">
        <v>83</v>
      </c>
      <c r="G98" s="1">
        <v>10</v>
      </c>
      <c r="H98" s="9">
        <f t="shared" si="81"/>
        <v>26.3543754453333</v>
      </c>
      <c r="I98" s="9">
        <f t="shared" si="82"/>
        <v>299.50437544533327</v>
      </c>
      <c r="J98" s="9">
        <f t="shared" si="83"/>
        <v>0.40126449865877761</v>
      </c>
      <c r="K98" s="9">
        <f t="shared" si="84"/>
        <v>7.7167083333333331</v>
      </c>
      <c r="L98" s="9">
        <f t="shared" si="85"/>
        <v>2.2378454166666666</v>
      </c>
      <c r="M98" s="1" t="s">
        <v>83</v>
      </c>
      <c r="O98" s="9">
        <f t="shared" si="98"/>
        <v>4.0068794783906796</v>
      </c>
      <c r="P98" s="9">
        <f t="shared" si="86"/>
        <v>1.6078184850825803</v>
      </c>
      <c r="Q98" s="12">
        <f t="shared" si="87"/>
        <v>0.72351831828716118</v>
      </c>
      <c r="R98" s="9">
        <f t="shared" si="88"/>
        <v>1.0070304375000001</v>
      </c>
      <c r="S98" s="13">
        <f t="shared" si="89"/>
        <v>0.7184671796845874</v>
      </c>
      <c r="T98" s="2">
        <f t="shared" si="90"/>
        <v>0.28999999999999998</v>
      </c>
      <c r="U98" s="14">
        <f t="shared" si="91"/>
        <v>0.20835548210853033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0.1060681778557219</v>
      </c>
      <c r="AK98" s="9">
        <f t="shared" si="93"/>
        <v>7.7167083333333331</v>
      </c>
      <c r="AL98" s="1">
        <f t="shared" si="94"/>
        <v>0.45</v>
      </c>
      <c r="AM98" s="17">
        <f t="shared" si="95"/>
        <v>0</v>
      </c>
      <c r="AN98" s="1">
        <f t="shared" si="96"/>
        <v>0</v>
      </c>
    </row>
    <row r="99" spans="1:50" x14ac:dyDescent="0.15">
      <c r="C99" s="7">
        <v>10</v>
      </c>
      <c r="D99" s="8">
        <v>18.953397501935498</v>
      </c>
      <c r="E99" s="10">
        <f t="shared" si="97"/>
        <v>26.3543754453333</v>
      </c>
      <c r="F99" s="7" t="s">
        <v>83</v>
      </c>
      <c r="G99" s="1">
        <v>11</v>
      </c>
      <c r="H99" s="9">
        <f t="shared" si="81"/>
        <v>18.953397501935498</v>
      </c>
      <c r="I99" s="9">
        <f t="shared" si="82"/>
        <v>292.10339750193549</v>
      </c>
      <c r="J99" s="9">
        <f t="shared" si="83"/>
        <v>0.17607822199988904</v>
      </c>
      <c r="K99" s="9">
        <f t="shared" si="84"/>
        <v>7.7167083333333331</v>
      </c>
      <c r="L99" s="9">
        <f t="shared" si="85"/>
        <v>2.2378454166666666</v>
      </c>
      <c r="M99" s="1" t="s">
        <v>85</v>
      </c>
      <c r="N99" s="9">
        <f>(O98-P98)*$C$21/100</f>
        <v>2.2791079436426944</v>
      </c>
      <c r="O99" s="9">
        <f t="shared" si="98"/>
        <v>2.3577984663320715</v>
      </c>
      <c r="P99" s="9">
        <f t="shared" si="86"/>
        <v>0.4151569617858164</v>
      </c>
      <c r="Q99" s="12">
        <f t="shared" si="87"/>
        <v>0.18682063280361738</v>
      </c>
      <c r="R99" s="9">
        <f t="shared" si="88"/>
        <v>1.0070304375000001</v>
      </c>
      <c r="S99" s="13">
        <f t="shared" si="89"/>
        <v>0.18551637154822082</v>
      </c>
      <c r="T99" s="2">
        <f t="shared" si="90"/>
        <v>0.28999999999999998</v>
      </c>
      <c r="U99" s="14">
        <f t="shared" si="91"/>
        <v>5.379974774898403E-2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4.6557623946318683E-2</v>
      </c>
      <c r="AK99" s="9">
        <f t="shared" si="93"/>
        <v>7.7167083333333331</v>
      </c>
      <c r="AL99" s="1">
        <f t="shared" si="94"/>
        <v>0.45</v>
      </c>
      <c r="AM99" s="17">
        <f t="shared" si="95"/>
        <v>0</v>
      </c>
      <c r="AN99" s="1">
        <f t="shared" si="96"/>
        <v>0</v>
      </c>
    </row>
    <row r="100" spans="1:50" x14ac:dyDescent="0.15">
      <c r="C100" s="7">
        <v>11</v>
      </c>
      <c r="D100" s="8">
        <v>10.564969536833299</v>
      </c>
      <c r="E100" s="10">
        <f t="shared" si="97"/>
        <v>18.953397501935498</v>
      </c>
      <c r="F100" s="7" t="s">
        <v>85</v>
      </c>
      <c r="G100" s="1">
        <v>12</v>
      </c>
      <c r="H100" s="9">
        <f t="shared" si="81"/>
        <v>10.564969536833299</v>
      </c>
      <c r="I100" s="9">
        <f t="shared" si="82"/>
        <v>283.71496953683328</v>
      </c>
      <c r="J100" s="9">
        <f t="shared" si="83"/>
        <v>6.5718535681493967E-2</v>
      </c>
      <c r="K100" s="9">
        <f t="shared" si="84"/>
        <v>7.7167083333333331</v>
      </c>
      <c r="L100" s="9">
        <f t="shared" si="85"/>
        <v>2.2378454166666666</v>
      </c>
      <c r="M100" s="1" t="s">
        <v>83</v>
      </c>
      <c r="O100" s="9">
        <f t="shared" si="98"/>
        <v>4.1804869212129212</v>
      </c>
      <c r="P100" s="9">
        <f t="shared" si="86"/>
        <v>0.27473547889775024</v>
      </c>
      <c r="Q100" s="12">
        <f t="shared" si="87"/>
        <v>0.12363096550398761</v>
      </c>
      <c r="R100" s="9">
        <f t="shared" si="88"/>
        <v>1.0070304375000001</v>
      </c>
      <c r="S100" s="13">
        <f t="shared" si="89"/>
        <v>0.12276785378097134</v>
      </c>
      <c r="T100" s="2">
        <f t="shared" si="90"/>
        <v>0.28999999999999998</v>
      </c>
      <c r="U100" s="14">
        <f t="shared" si="91"/>
        <v>3.5602677596481683E-2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4.1071207295339231E-2</v>
      </c>
      <c r="AK100" s="9">
        <f t="shared" si="93"/>
        <v>7.7167083333333331</v>
      </c>
      <c r="AL100" s="1">
        <f t="shared" si="94"/>
        <v>0.45</v>
      </c>
      <c r="AM100" s="17">
        <f t="shared" si="95"/>
        <v>0</v>
      </c>
      <c r="AN100" s="1">
        <f t="shared" si="96"/>
        <v>0</v>
      </c>
      <c r="AO100" s="1">
        <f>SUM(AN89:AN100)</f>
        <v>0</v>
      </c>
    </row>
    <row r="101" spans="1:50" x14ac:dyDescent="0.15">
      <c r="C101" s="7">
        <v>12</v>
      </c>
      <c r="D101" s="8">
        <v>7.6439371691290301</v>
      </c>
      <c r="E101" s="10">
        <f t="shared" si="97"/>
        <v>10.564969536833299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5.5637192800322604</v>
      </c>
      <c r="E105" s="7"/>
      <c r="F105" s="7"/>
      <c r="G105" s="1">
        <v>1</v>
      </c>
      <c r="H105" s="9">
        <f t="shared" ref="H105:H116" si="99">E106</f>
        <v>5.5637192800322604</v>
      </c>
      <c r="I105" s="9">
        <f t="shared" ref="I105:I116" si="100">H105+273.15</f>
        <v>278.71371928003225</v>
      </c>
      <c r="J105" s="9">
        <f t="shared" ref="J105:J116" si="101">EXP(($C$15*(I105-$C$13))/($C$16*I105*$C$13))</f>
        <v>3.5501007009146941E-2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1.8503834873307569E-2</v>
      </c>
      <c r="Q105" s="12">
        <f t="shared" ref="Q105:Q116" si="105">P105*$B$107</f>
        <v>5.5511504619922703E-3</v>
      </c>
      <c r="R105" s="9">
        <f t="shared" ref="R105:R116" si="106">L105*$B$107</f>
        <v>0.156366</v>
      </c>
      <c r="S105" s="13">
        <f t="shared" ref="S105:S116" si="107">Q105/R105</f>
        <v>3.5501007009146941E-2</v>
      </c>
      <c r="T105" s="2">
        <f t="shared" ref="T105:T116" si="108">$B$106/100</f>
        <v>0.01</v>
      </c>
      <c r="U105" s="14">
        <f t="shared" ref="U105:U116" si="109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5.8450100700914694E-3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11666.666666666666</v>
      </c>
      <c r="AX105" s="1">
        <f t="shared" ref="AX105:AX116" si="116">AW105*10000*AV105*0.67*AU105*AT105</f>
        <v>7144127.2687790627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4.8653649696128998</v>
      </c>
      <c r="E106" s="10">
        <f t="shared" ref="E106:E117" si="117">D105</f>
        <v>5.5637192800322604</v>
      </c>
      <c r="F106" s="7" t="s">
        <v>83</v>
      </c>
      <c r="G106" s="1">
        <v>2</v>
      </c>
      <c r="H106" s="9">
        <f t="shared" si="99"/>
        <v>4.8653649696128998</v>
      </c>
      <c r="I106" s="9">
        <f t="shared" si="100"/>
        <v>278.0153649696129</v>
      </c>
      <c r="J106" s="9">
        <f t="shared" si="101"/>
        <v>3.2518448177201287E-2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1.0239361651266925</v>
      </c>
      <c r="P106" s="9">
        <f t="shared" si="104"/>
        <v>3.329681512243457E-2</v>
      </c>
      <c r="Q106" s="12">
        <f t="shared" si="105"/>
        <v>9.989044536730371E-3</v>
      </c>
      <c r="R106" s="9">
        <f t="shared" si="106"/>
        <v>0.156366</v>
      </c>
      <c r="S106" s="13">
        <f t="shared" si="107"/>
        <v>6.3882458697737177E-2</v>
      </c>
      <c r="T106" s="2">
        <f t="shared" si="108"/>
        <v>0.01</v>
      </c>
      <c r="U106" s="14">
        <f t="shared" si="109"/>
        <v>6.3882458697737173E-4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6.1288245869773718E-3</v>
      </c>
      <c r="AU106" s="9">
        <f t="shared" si="113"/>
        <v>52.122000000000007</v>
      </c>
      <c r="AV106" s="1">
        <f t="shared" si="114"/>
        <v>0.3</v>
      </c>
      <c r="AW106" s="1">
        <f t="shared" si="115"/>
        <v>11666.666666666666</v>
      </c>
      <c r="AX106" s="1">
        <f t="shared" si="116"/>
        <v>7491022.6556210909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5.3224653053571398</v>
      </c>
      <c r="E107" s="10">
        <f t="shared" si="117"/>
        <v>4.8653649696128998</v>
      </c>
      <c r="F107" s="7" t="s">
        <v>83</v>
      </c>
      <c r="G107" s="1">
        <v>3</v>
      </c>
      <c r="H107" s="9">
        <f t="shared" si="99"/>
        <v>5.3224653053571398</v>
      </c>
      <c r="I107" s="9">
        <f t="shared" si="100"/>
        <v>278.4724653053571</v>
      </c>
      <c r="J107" s="9">
        <f t="shared" si="101"/>
        <v>3.444264367362386E-2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1.5118593500042579</v>
      </c>
      <c r="P107" s="9">
        <f t="shared" si="104"/>
        <v>5.2072432876833233E-2</v>
      </c>
      <c r="Q107" s="12">
        <f t="shared" si="105"/>
        <v>1.5621729863049969E-2</v>
      </c>
      <c r="R107" s="9">
        <f t="shared" si="106"/>
        <v>0.156366</v>
      </c>
      <c r="S107" s="13">
        <f t="shared" si="107"/>
        <v>9.990490172447955E-2</v>
      </c>
      <c r="T107" s="2">
        <f t="shared" si="108"/>
        <v>0.01</v>
      </c>
      <c r="U107" s="14">
        <f t="shared" si="109"/>
        <v>9.9904901724479555E-4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6.4890490172447952E-3</v>
      </c>
      <c r="AU107" s="9">
        <f t="shared" si="113"/>
        <v>52.122000000000007</v>
      </c>
      <c r="AV107" s="1">
        <f t="shared" si="114"/>
        <v>0.3</v>
      </c>
      <c r="AW107" s="1">
        <f t="shared" si="115"/>
        <v>11666.666666666666</v>
      </c>
      <c r="AX107" s="1">
        <f t="shared" si="116"/>
        <v>7931310.8919617385</v>
      </c>
    </row>
    <row r="108" spans="1:50" x14ac:dyDescent="0.15">
      <c r="C108" s="7">
        <v>3</v>
      </c>
      <c r="D108" s="8">
        <v>12.4327747688387</v>
      </c>
      <c r="E108" s="10">
        <f t="shared" si="117"/>
        <v>5.3224653053571398</v>
      </c>
      <c r="F108" s="7" t="s">
        <v>83</v>
      </c>
      <c r="G108" s="1">
        <v>4</v>
      </c>
      <c r="H108" s="9">
        <f t="shared" si="99"/>
        <v>12.4327747688387</v>
      </c>
      <c r="I108" s="9">
        <f t="shared" si="100"/>
        <v>285.5827747688387</v>
      </c>
      <c r="J108" s="9">
        <f t="shared" si="101"/>
        <v>8.2256135272485639E-2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1.9810069171274247</v>
      </c>
      <c r="P108" s="9">
        <f t="shared" si="104"/>
        <v>0.1629499729509632</v>
      </c>
      <c r="Q108" s="12">
        <f t="shared" si="105"/>
        <v>4.8884991885288956E-2</v>
      </c>
      <c r="R108" s="9">
        <f t="shared" si="106"/>
        <v>0.156366</v>
      </c>
      <c r="S108" s="13">
        <f t="shared" si="107"/>
        <v>0.31263185018027545</v>
      </c>
      <c r="T108" s="2">
        <f t="shared" si="108"/>
        <v>0.01</v>
      </c>
      <c r="U108" s="14">
        <f t="shared" si="109"/>
        <v>3.1263185018027546E-3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8.6163185018027534E-3</v>
      </c>
      <c r="AU108" s="9">
        <f t="shared" si="113"/>
        <v>52.122000000000007</v>
      </c>
      <c r="AV108" s="1">
        <f t="shared" si="114"/>
        <v>0.3</v>
      </c>
      <c r="AW108" s="1">
        <f t="shared" si="115"/>
        <v>11666.666666666666</v>
      </c>
      <c r="AX108" s="1">
        <f t="shared" si="116"/>
        <v>10531389.206700085</v>
      </c>
    </row>
    <row r="109" spans="1:50" x14ac:dyDescent="0.15">
      <c r="C109" s="7">
        <v>4</v>
      </c>
      <c r="D109" s="8">
        <v>18.915404298666701</v>
      </c>
      <c r="E109" s="10">
        <f t="shared" si="117"/>
        <v>12.4327747688387</v>
      </c>
      <c r="F109" s="7" t="s">
        <v>83</v>
      </c>
      <c r="G109" s="1">
        <v>5</v>
      </c>
      <c r="H109" s="9">
        <f t="shared" si="99"/>
        <v>18.915404298666701</v>
      </c>
      <c r="I109" s="9">
        <f t="shared" si="100"/>
        <v>292.06540429866669</v>
      </c>
      <c r="J109" s="9">
        <f t="shared" si="101"/>
        <v>0.17531637221313759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1.7271540969676387</v>
      </c>
      <c r="O109" s="9">
        <f t="shared" si="118"/>
        <v>0.61212284720882315</v>
      </c>
      <c r="P109" s="9">
        <f t="shared" si="104"/>
        <v>0.1073151569214276</v>
      </c>
      <c r="Q109" s="12">
        <f t="shared" si="105"/>
        <v>3.2194547076428277E-2</v>
      </c>
      <c r="R109" s="9">
        <f t="shared" si="106"/>
        <v>0.156366</v>
      </c>
      <c r="S109" s="13">
        <f t="shared" si="107"/>
        <v>0.2058922468850535</v>
      </c>
      <c r="T109" s="2">
        <f t="shared" si="108"/>
        <v>0.01</v>
      </c>
      <c r="U109" s="14">
        <f t="shared" si="109"/>
        <v>2.0589224688505351E-3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0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1.2008922468850537E-2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11666.666666666666</v>
      </c>
      <c r="AX109" s="1">
        <f t="shared" si="116"/>
        <v>14678036.384807479</v>
      </c>
    </row>
    <row r="110" spans="1:50" x14ac:dyDescent="0.15">
      <c r="C110" s="7">
        <v>5</v>
      </c>
      <c r="D110" s="8">
        <v>23.978379019354801</v>
      </c>
      <c r="E110" s="10">
        <f t="shared" si="117"/>
        <v>18.915404298666701</v>
      </c>
      <c r="F110" s="7" t="s">
        <v>85</v>
      </c>
      <c r="G110" s="1">
        <v>6</v>
      </c>
      <c r="H110" s="9">
        <f t="shared" si="99"/>
        <v>23.978379019354801</v>
      </c>
      <c r="I110" s="9">
        <f t="shared" si="100"/>
        <v>297.12837901935478</v>
      </c>
      <c r="J110" s="9">
        <f t="shared" si="101"/>
        <v>0.30940657535841687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1.0260276902873955</v>
      </c>
      <c r="P110" s="9">
        <f t="shared" si="104"/>
        <v>0.31745971387472943</v>
      </c>
      <c r="Q110" s="12">
        <f t="shared" si="105"/>
        <v>9.5237914162418821E-2</v>
      </c>
      <c r="R110" s="9">
        <f t="shared" si="106"/>
        <v>0.156366</v>
      </c>
      <c r="S110" s="13">
        <f t="shared" si="107"/>
        <v>0.60907047671756531</v>
      </c>
      <c r="T110" s="2">
        <f t="shared" si="108"/>
        <v>0.01</v>
      </c>
      <c r="U110" s="14">
        <f t="shared" si="109"/>
        <v>6.0907047671756535E-3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2.0990704767175655E-2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11666.666666666666</v>
      </c>
      <c r="AX110" s="1">
        <f t="shared" si="116"/>
        <v>25656117.700362407</v>
      </c>
    </row>
    <row r="111" spans="1:50" x14ac:dyDescent="0.15">
      <c r="C111" s="7">
        <v>6</v>
      </c>
      <c r="D111" s="8">
        <v>28.835834945999999</v>
      </c>
      <c r="E111" s="10">
        <f t="shared" si="117"/>
        <v>23.978379019354801</v>
      </c>
      <c r="F111" s="7" t="s">
        <v>83</v>
      </c>
      <c r="G111" s="1">
        <v>7</v>
      </c>
      <c r="H111" s="9">
        <f t="shared" si="99"/>
        <v>28.835834945999999</v>
      </c>
      <c r="I111" s="9">
        <f t="shared" si="100"/>
        <v>301.98583494599995</v>
      </c>
      <c r="J111" s="9">
        <f t="shared" si="101"/>
        <v>0.52413919888881488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1.229787976412666</v>
      </c>
      <c r="P111" s="9">
        <f t="shared" si="104"/>
        <v>0.64458008476003159</v>
      </c>
      <c r="Q111" s="12">
        <f t="shared" si="105"/>
        <v>0.19337402542800947</v>
      </c>
      <c r="R111" s="9">
        <f t="shared" si="106"/>
        <v>0.156366</v>
      </c>
      <c r="S111" s="13">
        <f t="shared" si="107"/>
        <v>1.2366756547331865</v>
      </c>
      <c r="T111" s="2">
        <f t="shared" si="108"/>
        <v>0.01</v>
      </c>
      <c r="U111" s="14">
        <f t="shared" si="109"/>
        <v>1.2366756547331865E-2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2.7266756547331863E-2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11666.666666666666</v>
      </c>
      <c r="AX111" s="1">
        <f t="shared" si="116"/>
        <v>33327090.397622734</v>
      </c>
    </row>
    <row r="112" spans="1:50" x14ac:dyDescent="0.15">
      <c r="C112" s="7">
        <v>7</v>
      </c>
      <c r="D112" s="8">
        <v>30.475497512580599</v>
      </c>
      <c r="E112" s="10">
        <f t="shared" si="117"/>
        <v>28.835834945999999</v>
      </c>
      <c r="F112" s="7" t="s">
        <v>83</v>
      </c>
      <c r="G112" s="1">
        <v>8</v>
      </c>
      <c r="H112" s="9">
        <f t="shared" si="99"/>
        <v>30.475497512580599</v>
      </c>
      <c r="I112" s="9">
        <f t="shared" si="100"/>
        <v>303.62549751258058</v>
      </c>
      <c r="J112" s="9">
        <f t="shared" si="101"/>
        <v>0.62382881967083026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1.1064278916526344</v>
      </c>
      <c r="P112" s="9">
        <f t="shared" si="104"/>
        <v>0.69022160570054825</v>
      </c>
      <c r="Q112" s="12">
        <f t="shared" si="105"/>
        <v>0.20706648171016448</v>
      </c>
      <c r="R112" s="9">
        <f t="shared" si="106"/>
        <v>0.156366</v>
      </c>
      <c r="S112" s="13">
        <f t="shared" si="107"/>
        <v>1.32424236541297</v>
      </c>
      <c r="T112" s="2">
        <f t="shared" si="108"/>
        <v>0.01</v>
      </c>
      <c r="U112" s="14">
        <f t="shared" si="109"/>
        <v>1.32424236541297E-2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2.8142423654129702E-2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11666.666666666666</v>
      </c>
      <c r="AX112" s="1">
        <f t="shared" si="116"/>
        <v>34397384.063677855</v>
      </c>
    </row>
    <row r="113" spans="1:53" x14ac:dyDescent="0.15">
      <c r="C113" s="7">
        <v>8</v>
      </c>
      <c r="D113" s="8">
        <v>29.464815544193499</v>
      </c>
      <c r="E113" s="10">
        <f t="shared" si="117"/>
        <v>30.475497512580599</v>
      </c>
      <c r="F113" s="7" t="s">
        <v>83</v>
      </c>
      <c r="G113" s="1">
        <v>9</v>
      </c>
      <c r="H113" s="9">
        <f t="shared" si="99"/>
        <v>29.464815544193499</v>
      </c>
      <c r="I113" s="9">
        <f t="shared" si="100"/>
        <v>302.61481554419345</v>
      </c>
      <c r="J113" s="9">
        <f t="shared" si="101"/>
        <v>0.56046844835445386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0.93742628595208621</v>
      </c>
      <c r="P113" s="9">
        <f t="shared" si="104"/>
        <v>0.52539785593424437</v>
      </c>
      <c r="Q113" s="12">
        <f t="shared" si="105"/>
        <v>0.15761935678027331</v>
      </c>
      <c r="R113" s="9">
        <f t="shared" si="106"/>
        <v>0.156366</v>
      </c>
      <c r="S113" s="13">
        <f t="shared" si="107"/>
        <v>1.0080155326623006</v>
      </c>
      <c r="T113" s="2">
        <f t="shared" si="108"/>
        <v>0.01</v>
      </c>
      <c r="U113" s="14">
        <f t="shared" si="109"/>
        <v>1.0080155326623007E-2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2.498015532662301E-2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11666.666666666666</v>
      </c>
      <c r="AX113" s="1">
        <f t="shared" si="116"/>
        <v>30532267.131658036</v>
      </c>
    </row>
    <row r="114" spans="1:53" x14ac:dyDescent="0.15">
      <c r="C114" s="7">
        <v>9</v>
      </c>
      <c r="D114" s="8">
        <v>26.3543754453333</v>
      </c>
      <c r="E114" s="10">
        <f t="shared" si="117"/>
        <v>29.464815544193499</v>
      </c>
      <c r="F114" s="7" t="s">
        <v>83</v>
      </c>
      <c r="G114" s="1">
        <v>10</v>
      </c>
      <c r="H114" s="9">
        <f t="shared" si="99"/>
        <v>26.3543754453333</v>
      </c>
      <c r="I114" s="9">
        <f t="shared" si="100"/>
        <v>299.50437544533327</v>
      </c>
      <c r="J114" s="9">
        <f t="shared" si="101"/>
        <v>0.40126449865877761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0.93324843001784197</v>
      </c>
      <c r="P114" s="9">
        <f t="shared" si="104"/>
        <v>0.37447946339520066</v>
      </c>
      <c r="Q114" s="12">
        <f t="shared" si="105"/>
        <v>0.1123438390185602</v>
      </c>
      <c r="R114" s="9">
        <f t="shared" si="106"/>
        <v>0.156366</v>
      </c>
      <c r="S114" s="13">
        <f t="shared" si="107"/>
        <v>0.7184671796845874</v>
      </c>
      <c r="T114" s="2">
        <f t="shared" si="108"/>
        <v>0.01</v>
      </c>
      <c r="U114" s="14">
        <f t="shared" si="109"/>
        <v>7.1846717968458741E-3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2.2084671796845874E-2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11666.666666666666</v>
      </c>
      <c r="AX114" s="1">
        <f t="shared" si="116"/>
        <v>26993230.826617457</v>
      </c>
    </row>
    <row r="115" spans="1:53" x14ac:dyDescent="0.15">
      <c r="C115" s="7">
        <v>10</v>
      </c>
      <c r="D115" s="8">
        <v>18.953397501935498</v>
      </c>
      <c r="E115" s="10">
        <f t="shared" si="117"/>
        <v>26.3543754453333</v>
      </c>
      <c r="F115" s="7" t="s">
        <v>83</v>
      </c>
      <c r="G115" s="1">
        <v>11</v>
      </c>
      <c r="H115" s="9">
        <f t="shared" si="99"/>
        <v>18.953397501935498</v>
      </c>
      <c r="I115" s="9">
        <f t="shared" si="100"/>
        <v>292.10339750193549</v>
      </c>
      <c r="J115" s="9">
        <f t="shared" si="101"/>
        <v>0.17607822199988904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0.53083051829150929</v>
      </c>
      <c r="O115" s="9">
        <f t="shared" si="118"/>
        <v>0.54915844833113214</v>
      </c>
      <c r="P115" s="9">
        <f t="shared" si="104"/>
        <v>9.6694843178363674E-2</v>
      </c>
      <c r="Q115" s="12">
        <f t="shared" si="105"/>
        <v>2.9008452953509102E-2</v>
      </c>
      <c r="R115" s="9">
        <f t="shared" si="106"/>
        <v>0.156366</v>
      </c>
      <c r="S115" s="13">
        <f t="shared" si="107"/>
        <v>0.18551637154822084</v>
      </c>
      <c r="T115" s="2">
        <f t="shared" si="108"/>
        <v>0.01</v>
      </c>
      <c r="U115" s="14">
        <f t="shared" si="109"/>
        <v>1.8551637154822084E-3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1.1805163715482209E-2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11666.666666666666</v>
      </c>
      <c r="AX115" s="1">
        <f t="shared" si="116"/>
        <v>14428990.027532628</v>
      </c>
    </row>
    <row r="116" spans="1:53" x14ac:dyDescent="0.15">
      <c r="C116" s="7">
        <v>11</v>
      </c>
      <c r="D116" s="8">
        <v>10.564969536833299</v>
      </c>
      <c r="E116" s="10">
        <f t="shared" si="117"/>
        <v>18.953397501935498</v>
      </c>
      <c r="F116" s="7" t="s">
        <v>85</v>
      </c>
      <c r="G116" s="1">
        <v>12</v>
      </c>
      <c r="H116" s="9">
        <f t="shared" si="99"/>
        <v>10.564969536833299</v>
      </c>
      <c r="I116" s="9">
        <f t="shared" si="100"/>
        <v>283.71496953683328</v>
      </c>
      <c r="J116" s="9">
        <f t="shared" si="101"/>
        <v>6.5718535681493967E-2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0.97368360515276842</v>
      </c>
      <c r="P116" s="9">
        <f t="shared" si="104"/>
        <v>6.3989060747717888E-2</v>
      </c>
      <c r="Q116" s="12">
        <f t="shared" si="105"/>
        <v>1.9196718224315366E-2</v>
      </c>
      <c r="R116" s="9">
        <f t="shared" si="106"/>
        <v>0.156366</v>
      </c>
      <c r="S116" s="13">
        <f t="shared" si="107"/>
        <v>0.12276785378097135</v>
      </c>
      <c r="T116" s="2">
        <f t="shared" si="108"/>
        <v>0.01</v>
      </c>
      <c r="U116" s="14">
        <f t="shared" si="109"/>
        <v>1.2276785378097135E-3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6.7176785378097138E-3</v>
      </c>
      <c r="AU116" s="9">
        <f t="shared" si="113"/>
        <v>52.122000000000007</v>
      </c>
      <c r="AV116" s="1">
        <f t="shared" si="114"/>
        <v>0.3</v>
      </c>
      <c r="AW116" s="1">
        <f t="shared" si="115"/>
        <v>11666.666666666666</v>
      </c>
      <c r="AX116" s="1">
        <f t="shared" si="116"/>
        <v>8210755.8155339845</v>
      </c>
      <c r="AY116" s="1">
        <f>SUM(AX105:AX116)</f>
        <v>221321722.37087458</v>
      </c>
    </row>
    <row r="117" spans="1:53" x14ac:dyDescent="0.15">
      <c r="C117" s="7">
        <v>12</v>
      </c>
      <c r="D117" s="8">
        <v>7.6439371691290301</v>
      </c>
      <c r="E117" s="10">
        <f t="shared" si="117"/>
        <v>10.564969536833299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5.5637192800322604</v>
      </c>
      <c r="E121" s="7"/>
      <c r="F121" s="7"/>
      <c r="G121" s="1">
        <v>1</v>
      </c>
      <c r="H121" s="9">
        <f t="shared" ref="H121:H132" si="119">E122</f>
        <v>5.5637192800322604</v>
      </c>
      <c r="I121" s="9">
        <f t="shared" ref="I121:I132" si="120">H121+273.15</f>
        <v>278.71371928003225</v>
      </c>
      <c r="J121" s="9">
        <f t="shared" ref="J121:J132" si="121">EXP(($C$15*(I121-$C$13))/($C$16*I121*$C$13))</f>
        <v>3.5501007009146941E-2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1.0107136695504134E-2</v>
      </c>
      <c r="Q121" s="12">
        <f t="shared" ref="Q121:Q132" si="125">P121*$B$123</f>
        <v>3.3353551095163646E-3</v>
      </c>
      <c r="R121" s="9">
        <f t="shared" ref="R121:R132" si="126">L121*$B$123</f>
        <v>9.3951000000000007E-2</v>
      </c>
      <c r="S121" s="13">
        <f t="shared" ref="S121:S132" si="127">Q121/R121</f>
        <v>3.5501007009146941E-2</v>
      </c>
      <c r="T121" s="2">
        <f t="shared" ref="T121:T132" si="128">$B$122/100</f>
        <v>0.01</v>
      </c>
      <c r="U121" s="14">
        <f t="shared" ref="U121:U132" si="129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5.8450100700914694E-3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133333.33333333334</v>
      </c>
      <c r="AX121" s="1">
        <f t="shared" ref="AX121:AX132" si="136">AW121*10000*AV121*0.67*AU121*AT121</f>
        <v>49056912.337834626</v>
      </c>
      <c r="AZ121" s="1">
        <f t="shared" ref="AZ121:AZ132" si="137">$E$9/12</f>
        <v>14583.333333333334</v>
      </c>
      <c r="BA121" s="1">
        <f t="shared" ref="BA121:BA132" si="138">AZ121*10000*AV121*0.67*AU121*AT121</f>
        <v>5365599.7869506618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4.8653649696128998</v>
      </c>
      <c r="E122" s="10">
        <f t="shared" ref="E122:E133" si="139">D121</f>
        <v>5.5637192800322604</v>
      </c>
      <c r="F122" s="7" t="s">
        <v>83</v>
      </c>
      <c r="G122" s="1">
        <v>2</v>
      </c>
      <c r="H122" s="9">
        <f t="shared" si="119"/>
        <v>4.8653649696128998</v>
      </c>
      <c r="I122" s="9">
        <f t="shared" si="120"/>
        <v>278.0153649696129</v>
      </c>
      <c r="J122" s="9">
        <f t="shared" si="121"/>
        <v>3.2518448177201287E-2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0.5592928633044959</v>
      </c>
      <c r="P122" s="9">
        <f t="shared" si="124"/>
        <v>1.8187335991245772E-2</v>
      </c>
      <c r="Q122" s="12">
        <f t="shared" si="125"/>
        <v>6.0018208771111048E-3</v>
      </c>
      <c r="R122" s="9">
        <f t="shared" si="126"/>
        <v>9.3951000000000007E-2</v>
      </c>
      <c r="S122" s="13">
        <f t="shared" si="127"/>
        <v>6.3882458697737163E-2</v>
      </c>
      <c r="T122" s="2">
        <f t="shared" si="128"/>
        <v>0.01</v>
      </c>
      <c r="U122" s="14">
        <f t="shared" si="129"/>
        <v>6.3882458697737162E-4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6.1288245869773718E-3</v>
      </c>
      <c r="AU122" s="9">
        <f t="shared" si="133"/>
        <v>28.47</v>
      </c>
      <c r="AV122" s="1">
        <f t="shared" si="134"/>
        <v>0.33</v>
      </c>
      <c r="AW122" s="1">
        <f t="shared" si="135"/>
        <v>133333.33333333334</v>
      </c>
      <c r="AX122" s="1">
        <f t="shared" si="136"/>
        <v>51438955.090219259</v>
      </c>
      <c r="AZ122" s="1">
        <f t="shared" si="137"/>
        <v>14583.333333333334</v>
      </c>
      <c r="BA122" s="1">
        <f t="shared" si="138"/>
        <v>5626135.7129927315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5.3224653053571398</v>
      </c>
      <c r="E123" s="10">
        <f t="shared" si="139"/>
        <v>4.8653649696128998</v>
      </c>
      <c r="F123" s="7" t="s">
        <v>83</v>
      </c>
      <c r="G123" s="1">
        <v>3</v>
      </c>
      <c r="H123" s="9">
        <f t="shared" si="119"/>
        <v>5.3224653053571398</v>
      </c>
      <c r="I123" s="9">
        <f t="shared" si="120"/>
        <v>278.4724653053571</v>
      </c>
      <c r="J123" s="9">
        <f t="shared" si="121"/>
        <v>3.444264367362386E-2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0.82580552731325019</v>
      </c>
      <c r="P123" s="9">
        <f t="shared" si="124"/>
        <v>2.8442925520959332E-2</v>
      </c>
      <c r="Q123" s="12">
        <f t="shared" si="125"/>
        <v>9.3861654219165799E-3</v>
      </c>
      <c r="R123" s="9">
        <f t="shared" si="126"/>
        <v>9.3951000000000007E-2</v>
      </c>
      <c r="S123" s="13">
        <f t="shared" si="127"/>
        <v>9.9904901724479564E-2</v>
      </c>
      <c r="T123" s="2">
        <f t="shared" si="128"/>
        <v>0.01</v>
      </c>
      <c r="U123" s="14">
        <f t="shared" si="129"/>
        <v>9.9904901724479555E-4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6.4890490172447952E-3</v>
      </c>
      <c r="AU123" s="9">
        <f t="shared" si="133"/>
        <v>28.47</v>
      </c>
      <c r="AV123" s="1">
        <f t="shared" si="134"/>
        <v>0.33</v>
      </c>
      <c r="AW123" s="1">
        <f t="shared" si="135"/>
        <v>133333.33333333334</v>
      </c>
      <c r="AX123" s="1">
        <f t="shared" si="136"/>
        <v>54462302.883578815</v>
      </c>
      <c r="AZ123" s="1">
        <f t="shared" si="137"/>
        <v>14583.333333333334</v>
      </c>
      <c r="BA123" s="1">
        <f t="shared" si="138"/>
        <v>5956814.3778914325</v>
      </c>
    </row>
    <row r="124" spans="1:53" x14ac:dyDescent="0.15">
      <c r="C124" s="7">
        <v>3</v>
      </c>
      <c r="D124" s="8">
        <v>12.4327747688387</v>
      </c>
      <c r="E124" s="10">
        <f t="shared" si="139"/>
        <v>5.3224653053571398</v>
      </c>
      <c r="F124" s="7" t="s">
        <v>83</v>
      </c>
      <c r="G124" s="1">
        <v>4</v>
      </c>
      <c r="H124" s="9">
        <f t="shared" si="119"/>
        <v>12.4327747688387</v>
      </c>
      <c r="I124" s="9">
        <f t="shared" si="120"/>
        <v>285.5827747688387</v>
      </c>
      <c r="J124" s="9">
        <f t="shared" si="121"/>
        <v>8.2256135272485639E-2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1.082062601792291</v>
      </c>
      <c r="P124" s="9">
        <f t="shared" si="124"/>
        <v>8.900628774632445E-2</v>
      </c>
      <c r="Q124" s="12">
        <f t="shared" si="125"/>
        <v>2.9372074956287068E-2</v>
      </c>
      <c r="R124" s="9">
        <f t="shared" si="126"/>
        <v>9.3951000000000007E-2</v>
      </c>
      <c r="S124" s="13">
        <f t="shared" si="127"/>
        <v>0.31263185018027551</v>
      </c>
      <c r="T124" s="2">
        <f t="shared" si="128"/>
        <v>0.01</v>
      </c>
      <c r="U124" s="14">
        <f t="shared" si="129"/>
        <v>3.1263185018027551E-3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8.6163185018027569E-3</v>
      </c>
      <c r="AU124" s="9">
        <f t="shared" si="133"/>
        <v>28.47</v>
      </c>
      <c r="AV124" s="1">
        <f t="shared" si="134"/>
        <v>0.33</v>
      </c>
      <c r="AW124" s="1">
        <f t="shared" si="135"/>
        <v>133333.33333333334</v>
      </c>
      <c r="AX124" s="1">
        <f t="shared" si="136"/>
        <v>72316382.067616463</v>
      </c>
      <c r="AZ124" s="1">
        <f t="shared" si="137"/>
        <v>14583.333333333334</v>
      </c>
      <c r="BA124" s="1">
        <f t="shared" si="138"/>
        <v>7909604.2886455515</v>
      </c>
    </row>
    <row r="125" spans="1:53" x14ac:dyDescent="0.15">
      <c r="C125" s="7">
        <v>4</v>
      </c>
      <c r="D125" s="8">
        <v>18.915404298666701</v>
      </c>
      <c r="E125" s="10">
        <f t="shared" si="139"/>
        <v>12.4327747688387</v>
      </c>
      <c r="F125" s="7" t="s">
        <v>83</v>
      </c>
      <c r="G125" s="1">
        <v>5</v>
      </c>
      <c r="H125" s="9">
        <f t="shared" si="119"/>
        <v>18.915404298666701</v>
      </c>
      <c r="I125" s="9">
        <f t="shared" si="120"/>
        <v>292.06540429866669</v>
      </c>
      <c r="J125" s="9">
        <f t="shared" si="121"/>
        <v>0.17531637221313759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0.94340349834366821</v>
      </c>
      <c r="O125" s="9">
        <f t="shared" si="140"/>
        <v>0.33435281570229824</v>
      </c>
      <c r="P125" s="9">
        <f t="shared" si="124"/>
        <v>5.861752268817471E-2</v>
      </c>
      <c r="Q125" s="12">
        <f t="shared" si="125"/>
        <v>1.9343782487097654E-2</v>
      </c>
      <c r="R125" s="9">
        <f t="shared" si="126"/>
        <v>9.3951000000000007E-2</v>
      </c>
      <c r="S125" s="13">
        <f t="shared" si="127"/>
        <v>0.20589224688505342</v>
      </c>
      <c r="T125" s="2">
        <f t="shared" si="128"/>
        <v>0.01</v>
      </c>
      <c r="U125" s="14">
        <f t="shared" si="129"/>
        <v>2.0589224688505343E-3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0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1.2008922468850533E-2</v>
      </c>
      <c r="AU125" s="9">
        <f t="shared" si="133"/>
        <v>28.47</v>
      </c>
      <c r="AV125" s="1">
        <f t="shared" si="134"/>
        <v>0.33</v>
      </c>
      <c r="AW125" s="1">
        <f t="shared" si="135"/>
        <v>133333.33333333334</v>
      </c>
      <c r="AX125" s="1">
        <f t="shared" si="136"/>
        <v>100790357.88847391</v>
      </c>
      <c r="AZ125" s="1">
        <f t="shared" si="137"/>
        <v>14583.333333333334</v>
      </c>
      <c r="BA125" s="1">
        <f t="shared" si="138"/>
        <v>11023945.394051833</v>
      </c>
    </row>
    <row r="126" spans="1:53" x14ac:dyDescent="0.15">
      <c r="C126" s="7">
        <v>5</v>
      </c>
      <c r="D126" s="8">
        <v>23.978379019354801</v>
      </c>
      <c r="E126" s="10">
        <f t="shared" si="139"/>
        <v>18.915404298666701</v>
      </c>
      <c r="F126" s="7" t="s">
        <v>85</v>
      </c>
      <c r="G126" s="1">
        <v>6</v>
      </c>
      <c r="H126" s="9">
        <f t="shared" si="119"/>
        <v>23.978379019354801</v>
      </c>
      <c r="I126" s="9">
        <f t="shared" si="120"/>
        <v>297.12837901935478</v>
      </c>
      <c r="J126" s="9">
        <f t="shared" si="121"/>
        <v>0.30940657535841687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0.56043529301412365</v>
      </c>
      <c r="P126" s="9">
        <f t="shared" si="124"/>
        <v>0.1734023647214909</v>
      </c>
      <c r="Q126" s="12">
        <f t="shared" si="125"/>
        <v>5.7222780358092001E-2</v>
      </c>
      <c r="R126" s="9">
        <f t="shared" si="126"/>
        <v>9.3951000000000007E-2</v>
      </c>
      <c r="S126" s="13">
        <f t="shared" si="127"/>
        <v>0.60907047671756553</v>
      </c>
      <c r="T126" s="2">
        <f t="shared" si="128"/>
        <v>0.01</v>
      </c>
      <c r="U126" s="14">
        <f t="shared" si="129"/>
        <v>6.0907047671756552E-3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2.0990704767175655E-2</v>
      </c>
      <c r="AU126" s="9">
        <f t="shared" si="133"/>
        <v>28.47</v>
      </c>
      <c r="AV126" s="1">
        <f t="shared" si="134"/>
        <v>0.33</v>
      </c>
      <c r="AW126" s="1">
        <f t="shared" si="135"/>
        <v>133333.33333333334</v>
      </c>
      <c r="AX126" s="1">
        <f t="shared" si="136"/>
        <v>176174061.51989555</v>
      </c>
      <c r="AZ126" s="1">
        <f t="shared" si="137"/>
        <v>14583.333333333334</v>
      </c>
      <c r="BA126" s="1">
        <f t="shared" si="138"/>
        <v>19269037.978738576</v>
      </c>
    </row>
    <row r="127" spans="1:53" x14ac:dyDescent="0.15">
      <c r="C127" s="7">
        <v>6</v>
      </c>
      <c r="D127" s="8">
        <v>28.835834945999999</v>
      </c>
      <c r="E127" s="10">
        <f t="shared" si="139"/>
        <v>23.978379019354801</v>
      </c>
      <c r="F127" s="7" t="s">
        <v>83</v>
      </c>
      <c r="G127" s="1">
        <v>7</v>
      </c>
      <c r="H127" s="9">
        <f t="shared" si="119"/>
        <v>28.835834945999999</v>
      </c>
      <c r="I127" s="9">
        <f t="shared" si="120"/>
        <v>301.98583494599995</v>
      </c>
      <c r="J127" s="9">
        <f t="shared" si="121"/>
        <v>0.52413919888881488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0.67173292829263276</v>
      </c>
      <c r="P127" s="9">
        <f t="shared" si="124"/>
        <v>0.35208155890253828</v>
      </c>
      <c r="Q127" s="12">
        <f t="shared" si="125"/>
        <v>0.11618691443783764</v>
      </c>
      <c r="R127" s="9">
        <f t="shared" si="126"/>
        <v>9.3951000000000007E-2</v>
      </c>
      <c r="S127" s="13">
        <f t="shared" si="127"/>
        <v>1.2366756547331867</v>
      </c>
      <c r="T127" s="2">
        <f t="shared" si="128"/>
        <v>0.01</v>
      </c>
      <c r="U127" s="14">
        <f t="shared" si="129"/>
        <v>1.2366756547331867E-2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2.726675654733187E-2</v>
      </c>
      <c r="AU127" s="9">
        <f t="shared" si="133"/>
        <v>28.47</v>
      </c>
      <c r="AV127" s="1">
        <f t="shared" si="134"/>
        <v>0.33</v>
      </c>
      <c r="AW127" s="1">
        <f t="shared" si="135"/>
        <v>133333.33333333334</v>
      </c>
      <c r="AX127" s="1">
        <f t="shared" si="136"/>
        <v>228848687.96446833</v>
      </c>
      <c r="AZ127" s="1">
        <f t="shared" si="137"/>
        <v>14583.333333333334</v>
      </c>
      <c r="BA127" s="1">
        <f t="shared" si="138"/>
        <v>25030325.246113725</v>
      </c>
    </row>
    <row r="128" spans="1:53" x14ac:dyDescent="0.15">
      <c r="C128" s="7">
        <v>7</v>
      </c>
      <c r="D128" s="8">
        <v>30.475497512580599</v>
      </c>
      <c r="E128" s="10">
        <f t="shared" si="139"/>
        <v>28.835834945999999</v>
      </c>
      <c r="F128" s="7" t="s">
        <v>83</v>
      </c>
      <c r="G128" s="1">
        <v>8</v>
      </c>
      <c r="H128" s="9">
        <f t="shared" si="119"/>
        <v>30.475497512580599</v>
      </c>
      <c r="I128" s="9">
        <f t="shared" si="120"/>
        <v>303.62549751258058</v>
      </c>
      <c r="J128" s="9">
        <f t="shared" si="121"/>
        <v>0.62382881967083026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0.60435136939009437</v>
      </c>
      <c r="P128" s="9">
        <f t="shared" si="124"/>
        <v>0.3770118014330725</v>
      </c>
      <c r="Q128" s="12">
        <f t="shared" si="125"/>
        <v>0.12441389447291393</v>
      </c>
      <c r="R128" s="9">
        <f t="shared" si="126"/>
        <v>9.3951000000000007E-2</v>
      </c>
      <c r="S128" s="13">
        <f t="shared" si="127"/>
        <v>1.3242423654129698</v>
      </c>
      <c r="T128" s="2">
        <f t="shared" si="128"/>
        <v>0.01</v>
      </c>
      <c r="U128" s="14">
        <f t="shared" si="129"/>
        <v>1.3242423654129698E-2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2.8142423654129702E-2</v>
      </c>
      <c r="AU128" s="9">
        <f t="shared" si="133"/>
        <v>28.47</v>
      </c>
      <c r="AV128" s="1">
        <f t="shared" si="134"/>
        <v>0.33</v>
      </c>
      <c r="AW128" s="1">
        <f t="shared" si="135"/>
        <v>133333.33333333334</v>
      </c>
      <c r="AX128" s="1">
        <f t="shared" si="136"/>
        <v>236198123.46246982</v>
      </c>
      <c r="AZ128" s="1">
        <f t="shared" si="137"/>
        <v>14583.333333333334</v>
      </c>
      <c r="BA128" s="1">
        <f t="shared" si="138"/>
        <v>25834169.75370764</v>
      </c>
    </row>
    <row r="129" spans="1:54" x14ac:dyDescent="0.15">
      <c r="C129" s="7">
        <v>8</v>
      </c>
      <c r="D129" s="8">
        <v>29.464815544193499</v>
      </c>
      <c r="E129" s="10">
        <f t="shared" si="139"/>
        <v>30.475497512580599</v>
      </c>
      <c r="F129" s="7" t="s">
        <v>83</v>
      </c>
      <c r="G129" s="1">
        <v>9</v>
      </c>
      <c r="H129" s="9">
        <f t="shared" si="119"/>
        <v>29.464815544193499</v>
      </c>
      <c r="I129" s="9">
        <f t="shared" si="120"/>
        <v>302.61481554419345</v>
      </c>
      <c r="J129" s="9">
        <f t="shared" si="121"/>
        <v>0.56046844835445386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0.51203956795702177</v>
      </c>
      <c r="P129" s="9">
        <f t="shared" si="124"/>
        <v>0.28698202214895691</v>
      </c>
      <c r="Q129" s="12">
        <f t="shared" si="125"/>
        <v>9.4704067309155787E-2</v>
      </c>
      <c r="R129" s="9">
        <f t="shared" si="126"/>
        <v>9.3951000000000007E-2</v>
      </c>
      <c r="S129" s="13">
        <f t="shared" si="127"/>
        <v>1.0080155326623004</v>
      </c>
      <c r="T129" s="2">
        <f t="shared" si="128"/>
        <v>0.01</v>
      </c>
      <c r="U129" s="14">
        <f t="shared" si="129"/>
        <v>1.0080155326623003E-2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2.4980155326623003E-2</v>
      </c>
      <c r="AU129" s="9">
        <f t="shared" si="133"/>
        <v>28.47</v>
      </c>
      <c r="AV129" s="1">
        <f t="shared" si="134"/>
        <v>0.33</v>
      </c>
      <c r="AW129" s="1">
        <f t="shared" si="135"/>
        <v>133333.33333333334</v>
      </c>
      <c r="AX129" s="1">
        <f t="shared" si="136"/>
        <v>209657344.52951252</v>
      </c>
      <c r="AZ129" s="1">
        <f t="shared" si="137"/>
        <v>14583.333333333334</v>
      </c>
      <c r="BA129" s="1">
        <f t="shared" si="138"/>
        <v>22931272.057915431</v>
      </c>
    </row>
    <row r="130" spans="1:54" x14ac:dyDescent="0.15">
      <c r="C130" s="7">
        <v>9</v>
      </c>
      <c r="D130" s="8">
        <v>26.3543754453333</v>
      </c>
      <c r="E130" s="10">
        <f t="shared" si="139"/>
        <v>29.464815544193499</v>
      </c>
      <c r="F130" s="7" t="s">
        <v>83</v>
      </c>
      <c r="G130" s="1">
        <v>10</v>
      </c>
      <c r="H130" s="9">
        <f t="shared" si="119"/>
        <v>26.3543754453333</v>
      </c>
      <c r="I130" s="9">
        <f t="shared" si="120"/>
        <v>299.50437544533327</v>
      </c>
      <c r="J130" s="9">
        <f t="shared" si="121"/>
        <v>0.40126449865877761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0.50975754580806476</v>
      </c>
      <c r="P130" s="9">
        <f t="shared" si="124"/>
        <v>0.20454760605620198</v>
      </c>
      <c r="Q130" s="12">
        <f t="shared" si="125"/>
        <v>6.7500709998546654E-2</v>
      </c>
      <c r="R130" s="9">
        <f t="shared" si="126"/>
        <v>9.3951000000000007E-2</v>
      </c>
      <c r="S130" s="13">
        <f t="shared" si="127"/>
        <v>0.71846717968458718</v>
      </c>
      <c r="T130" s="2">
        <f t="shared" si="128"/>
        <v>0.01</v>
      </c>
      <c r="U130" s="14">
        <f t="shared" si="129"/>
        <v>7.1846717968458715E-3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2.2084671796845874E-2</v>
      </c>
      <c r="AU130" s="9">
        <f t="shared" si="133"/>
        <v>28.47</v>
      </c>
      <c r="AV130" s="1">
        <f t="shared" si="134"/>
        <v>0.33</v>
      </c>
      <c r="AW130" s="1">
        <f t="shared" si="135"/>
        <v>133333.33333333334</v>
      </c>
      <c r="AX130" s="1">
        <f t="shared" si="136"/>
        <v>185355678.66536838</v>
      </c>
      <c r="AZ130" s="1">
        <f t="shared" si="137"/>
        <v>14583.333333333334</v>
      </c>
      <c r="BA130" s="1">
        <f t="shared" si="138"/>
        <v>20273277.354024667</v>
      </c>
    </row>
    <row r="131" spans="1:54" x14ac:dyDescent="0.15">
      <c r="C131" s="7">
        <v>10</v>
      </c>
      <c r="D131" s="8">
        <v>18.953397501935498</v>
      </c>
      <c r="E131" s="10">
        <f t="shared" si="139"/>
        <v>26.3543754453333</v>
      </c>
      <c r="F131" s="7" t="s">
        <v>83</v>
      </c>
      <c r="G131" s="1">
        <v>11</v>
      </c>
      <c r="H131" s="9">
        <f t="shared" si="119"/>
        <v>18.953397501935498</v>
      </c>
      <c r="I131" s="9">
        <f t="shared" si="120"/>
        <v>292.10339750193549</v>
      </c>
      <c r="J131" s="9">
        <f t="shared" si="121"/>
        <v>0.17607822199988904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0.28994944276426965</v>
      </c>
      <c r="O131" s="9">
        <f t="shared" si="140"/>
        <v>0.29996049698759314</v>
      </c>
      <c r="P131" s="9">
        <f t="shared" si="124"/>
        <v>5.2816510979778471E-2</v>
      </c>
      <c r="Q131" s="12">
        <f t="shared" si="125"/>
        <v>1.7429448623326897E-2</v>
      </c>
      <c r="R131" s="9">
        <f t="shared" si="126"/>
        <v>9.3951000000000007E-2</v>
      </c>
      <c r="S131" s="13">
        <f t="shared" si="127"/>
        <v>0.18551637154822084</v>
      </c>
      <c r="T131" s="2">
        <f t="shared" si="128"/>
        <v>0.01</v>
      </c>
      <c r="U131" s="14">
        <f t="shared" si="129"/>
        <v>1.8551637154822084E-3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1.1805163715482209E-2</v>
      </c>
      <c r="AU131" s="9">
        <f t="shared" si="133"/>
        <v>28.47</v>
      </c>
      <c r="AV131" s="1">
        <f t="shared" si="134"/>
        <v>0.33</v>
      </c>
      <c r="AW131" s="1">
        <f t="shared" si="135"/>
        <v>133333.33333333334</v>
      </c>
      <c r="AX131" s="1">
        <f t="shared" si="136"/>
        <v>99080219.636838704</v>
      </c>
      <c r="AZ131" s="1">
        <f t="shared" si="137"/>
        <v>14583.333333333334</v>
      </c>
      <c r="BA131" s="1">
        <f t="shared" si="138"/>
        <v>10836899.022779234</v>
      </c>
    </row>
    <row r="132" spans="1:54" x14ac:dyDescent="0.15">
      <c r="C132" s="7">
        <v>11</v>
      </c>
      <c r="D132" s="8">
        <v>10.564969536833299</v>
      </c>
      <c r="E132" s="10">
        <f t="shared" si="139"/>
        <v>18.953397501935498</v>
      </c>
      <c r="F132" s="7" t="s">
        <v>85</v>
      </c>
      <c r="G132" s="1">
        <v>12</v>
      </c>
      <c r="H132" s="9">
        <f t="shared" si="119"/>
        <v>10.564969536833299</v>
      </c>
      <c r="I132" s="9">
        <f t="shared" si="120"/>
        <v>283.71496953683328</v>
      </c>
      <c r="J132" s="9">
        <f t="shared" si="121"/>
        <v>6.5718535681493967E-2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0.53184398600781468</v>
      </c>
      <c r="P132" s="9">
        <f t="shared" si="124"/>
        <v>3.4952007971442545E-2</v>
      </c>
      <c r="Q132" s="12">
        <f t="shared" si="125"/>
        <v>1.153416263057604E-2</v>
      </c>
      <c r="R132" s="9">
        <f t="shared" si="126"/>
        <v>9.3951000000000007E-2</v>
      </c>
      <c r="S132" s="13">
        <f t="shared" si="127"/>
        <v>0.12276785378097135</v>
      </c>
      <c r="T132" s="2">
        <f t="shared" si="128"/>
        <v>0.01</v>
      </c>
      <c r="U132" s="14">
        <f t="shared" si="129"/>
        <v>1.2276785378097135E-3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6.7176785378097138E-3</v>
      </c>
      <c r="AU132" s="9">
        <f t="shared" si="133"/>
        <v>28.47</v>
      </c>
      <c r="AV132" s="1">
        <f t="shared" si="134"/>
        <v>0.33</v>
      </c>
      <c r="AW132" s="1">
        <f t="shared" si="135"/>
        <v>133333.33333333334</v>
      </c>
      <c r="AX132" s="1">
        <f t="shared" si="136"/>
        <v>56381180.38998127</v>
      </c>
      <c r="AY132" s="1">
        <f>SUM(AX121:AX132)</f>
        <v>1519760206.4362576</v>
      </c>
      <c r="AZ132" s="1">
        <f t="shared" si="137"/>
        <v>14583.333333333334</v>
      </c>
      <c r="BA132" s="1">
        <f t="shared" si="138"/>
        <v>6166691.6051542014</v>
      </c>
      <c r="BB132" s="1">
        <f>SUM(BA121:BA132)</f>
        <v>166223772.57896566</v>
      </c>
    </row>
    <row r="133" spans="1:54" x14ac:dyDescent="0.15">
      <c r="C133" s="7">
        <v>12</v>
      </c>
      <c r="D133" s="8">
        <v>7.6439371691290301</v>
      </c>
      <c r="E133" s="10">
        <f t="shared" si="139"/>
        <v>10.564969536833299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5.5637192800322604</v>
      </c>
      <c r="E136" s="7"/>
      <c r="F136" s="7"/>
      <c r="G136" s="1">
        <v>1</v>
      </c>
      <c r="H136" s="9">
        <f t="shared" ref="H136:H147" si="141">E137</f>
        <v>5.5637192800322604</v>
      </c>
      <c r="I136" s="9">
        <f t="shared" ref="I136:I147" si="142">H136+273.15</f>
        <v>278.71371928003225</v>
      </c>
      <c r="J136" s="9">
        <f t="shared" ref="J136:J147" si="143">EXP(($C$15*(I136-$C$13))/($C$16*I136*$C$13))</f>
        <v>3.5501007009146941E-2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2.6946965409861717E-2</v>
      </c>
      <c r="Q136" s="12">
        <f t="shared" ref="Q136:Q147" si="147">P136*$B$138</f>
        <v>7.0062110065640471E-3</v>
      </c>
      <c r="R136" s="9">
        <f t="shared" ref="R136:R147" si="148">L136*$B$138</f>
        <v>0.19735245833333334</v>
      </c>
      <c r="S136" s="13">
        <f t="shared" ref="S136:S147" si="149">Q136/R136</f>
        <v>3.5501007009146941E-2</v>
      </c>
      <c r="T136" s="2">
        <f t="shared" ref="T136:T147" si="150">$B$137/100</f>
        <v>0.01</v>
      </c>
      <c r="U136" s="14">
        <f t="shared" ref="U136:U147" si="151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5.8450100700914694E-3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9048.6666666666661</v>
      </c>
      <c r="AX136" s="1">
        <f t="shared" ref="AX136:AX147" si="158">AW136*10000*AV136*0.67*AU136*AT136</f>
        <v>6993381.1249299115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4.8653649696128998</v>
      </c>
      <c r="E137" s="10">
        <f t="shared" ref="E137:E148" si="159">D136</f>
        <v>5.5637192800322604</v>
      </c>
      <c r="F137" s="7" t="s">
        <v>83</v>
      </c>
      <c r="G137" s="1">
        <v>2</v>
      </c>
      <c r="H137" s="9">
        <f t="shared" si="141"/>
        <v>4.8653649696128998</v>
      </c>
      <c r="I137" s="9">
        <f t="shared" si="142"/>
        <v>278.0153649696129</v>
      </c>
      <c r="J137" s="9">
        <f t="shared" si="143"/>
        <v>3.2518448177201287E-2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1.4911488679234717</v>
      </c>
      <c r="P137" s="9">
        <f t="shared" si="146"/>
        <v>4.848984718606178E-2</v>
      </c>
      <c r="Q137" s="12">
        <f t="shared" si="147"/>
        <v>1.2607360268376062E-2</v>
      </c>
      <c r="R137" s="9">
        <f t="shared" si="148"/>
        <v>0.19735245833333334</v>
      </c>
      <c r="S137" s="13">
        <f t="shared" si="149"/>
        <v>6.3882458697737163E-2</v>
      </c>
      <c r="T137" s="2">
        <f t="shared" si="150"/>
        <v>0.01</v>
      </c>
      <c r="U137" s="14">
        <f t="shared" si="151"/>
        <v>6.3882458697737162E-4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6.1288245869773718E-3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9048.6666666666661</v>
      </c>
      <c r="AX137" s="1">
        <f t="shared" si="158"/>
        <v>7332956.7734864773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5.3224653053571398</v>
      </c>
      <c r="E138" s="10">
        <f t="shared" si="159"/>
        <v>4.8653649696128998</v>
      </c>
      <c r="F138" s="7" t="s">
        <v>83</v>
      </c>
      <c r="G138" s="1">
        <v>3</v>
      </c>
      <c r="H138" s="9">
        <f t="shared" si="141"/>
        <v>5.3224653053571398</v>
      </c>
      <c r="I138" s="9">
        <f t="shared" si="142"/>
        <v>278.4724653053571</v>
      </c>
      <c r="J138" s="9">
        <f t="shared" si="143"/>
        <v>3.444264367362386E-2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2.2017069374040767</v>
      </c>
      <c r="P138" s="9">
        <f t="shared" si="146"/>
        <v>7.5832607518754286E-2</v>
      </c>
      <c r="Q138" s="12">
        <f t="shared" si="147"/>
        <v>1.9716477954876115E-2</v>
      </c>
      <c r="R138" s="9">
        <f t="shared" si="148"/>
        <v>0.19735245833333334</v>
      </c>
      <c r="S138" s="13">
        <f t="shared" si="149"/>
        <v>9.9904901724479564E-2</v>
      </c>
      <c r="T138" s="2">
        <f t="shared" si="150"/>
        <v>0.01</v>
      </c>
      <c r="U138" s="14">
        <f t="shared" si="151"/>
        <v>9.9904901724479555E-4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6.4890490172447952E-3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9048.6666666666661</v>
      </c>
      <c r="AX138" s="1">
        <f t="shared" si="158"/>
        <v>7763954.6162894079</v>
      </c>
    </row>
    <row r="139" spans="1:54" x14ac:dyDescent="0.15">
      <c r="C139" s="7">
        <v>3</v>
      </c>
      <c r="D139" s="8">
        <v>12.4327747688387</v>
      </c>
      <c r="E139" s="10">
        <f t="shared" si="159"/>
        <v>5.3224653053571398</v>
      </c>
      <c r="F139" s="7" t="s">
        <v>83</v>
      </c>
      <c r="G139" s="1">
        <v>4</v>
      </c>
      <c r="H139" s="9">
        <f t="shared" si="141"/>
        <v>12.4327747688387</v>
      </c>
      <c r="I139" s="9">
        <f t="shared" si="142"/>
        <v>285.5827747688387</v>
      </c>
      <c r="J139" s="9">
        <f t="shared" si="143"/>
        <v>8.2256135272485639E-2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2.8849222465519895</v>
      </c>
      <c r="P139" s="9">
        <f t="shared" si="146"/>
        <v>0.2373025545629836</v>
      </c>
      <c r="Q139" s="12">
        <f t="shared" si="147"/>
        <v>6.1698664186375742E-2</v>
      </c>
      <c r="R139" s="9">
        <f t="shared" si="148"/>
        <v>0.19735245833333334</v>
      </c>
      <c r="S139" s="13">
        <f t="shared" si="149"/>
        <v>0.31263185018027556</v>
      </c>
      <c r="T139" s="2">
        <f t="shared" si="150"/>
        <v>0.01</v>
      </c>
      <c r="U139" s="14">
        <f t="shared" si="151"/>
        <v>3.1263185018027555E-3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8.6163185018027569E-3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9048.6666666666661</v>
      </c>
      <c r="AX139" s="1">
        <f t="shared" si="158"/>
        <v>10309169.437572721</v>
      </c>
    </row>
    <row r="140" spans="1:54" x14ac:dyDescent="0.15">
      <c r="C140" s="7">
        <v>4</v>
      </c>
      <c r="D140" s="8">
        <v>18.915404298666701</v>
      </c>
      <c r="E140" s="10">
        <f t="shared" si="159"/>
        <v>12.4327747688387</v>
      </c>
      <c r="F140" s="7" t="s">
        <v>83</v>
      </c>
      <c r="G140" s="1">
        <v>5</v>
      </c>
      <c r="H140" s="9">
        <f t="shared" si="141"/>
        <v>18.915404298666701</v>
      </c>
      <c r="I140" s="9">
        <f t="shared" si="142"/>
        <v>292.06540429866669</v>
      </c>
      <c r="J140" s="9">
        <f t="shared" si="143"/>
        <v>0.17531637221313759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3.4066676086556726</v>
      </c>
      <c r="P140" s="9">
        <f t="shared" si="146"/>
        <v>0.59724460648551725</v>
      </c>
      <c r="Q140" s="12">
        <f t="shared" si="147"/>
        <v>0.15528359768623448</v>
      </c>
      <c r="R140" s="9">
        <f t="shared" si="148"/>
        <v>0.19735245833333334</v>
      </c>
      <c r="S140" s="13">
        <f t="shared" si="149"/>
        <v>0.78683386565145552</v>
      </c>
      <c r="T140" s="2">
        <f t="shared" si="150"/>
        <v>0.01</v>
      </c>
      <c r="U140" s="14">
        <f t="shared" si="151"/>
        <v>7.8683386565145553E-3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2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1.7818338656514554E-2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9048.6666666666661</v>
      </c>
      <c r="AX140" s="1">
        <f t="shared" si="158"/>
        <v>21319113.524833985</v>
      </c>
    </row>
    <row r="141" spans="1:54" x14ac:dyDescent="0.15">
      <c r="C141" s="7">
        <v>5</v>
      </c>
      <c r="D141" s="8">
        <v>23.978379019354801</v>
      </c>
      <c r="E141" s="10">
        <f t="shared" si="159"/>
        <v>18.915404298666701</v>
      </c>
      <c r="F141" s="7" t="s">
        <v>85</v>
      </c>
      <c r="G141" s="1">
        <v>6</v>
      </c>
      <c r="H141" s="9">
        <f t="shared" si="141"/>
        <v>23.978379019354801</v>
      </c>
      <c r="I141" s="9">
        <f t="shared" si="142"/>
        <v>297.12837901935478</v>
      </c>
      <c r="J141" s="9">
        <f t="shared" si="143"/>
        <v>0.30940657535841687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3.5684709188368218</v>
      </c>
      <c r="P141" s="9">
        <f t="shared" si="146"/>
        <v>1.1041083662634041</v>
      </c>
      <c r="Q141" s="12">
        <f t="shared" si="147"/>
        <v>0.2870681752284851</v>
      </c>
      <c r="R141" s="9">
        <f t="shared" si="148"/>
        <v>0.19735245833333334</v>
      </c>
      <c r="S141" s="13">
        <f t="shared" si="149"/>
        <v>1.454596399015307</v>
      </c>
      <c r="T141" s="2">
        <f t="shared" si="150"/>
        <v>0.01</v>
      </c>
      <c r="U141" s="14">
        <f t="shared" si="151"/>
        <v>1.4545963990153071E-2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2.9445963990153069E-2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9048.6666666666661</v>
      </c>
      <c r="AX141" s="1">
        <f t="shared" si="158"/>
        <v>35231222.239943847</v>
      </c>
    </row>
    <row r="142" spans="1:54" x14ac:dyDescent="0.15">
      <c r="C142" s="7">
        <v>6</v>
      </c>
      <c r="D142" s="8">
        <v>28.835834945999999</v>
      </c>
      <c r="E142" s="10">
        <f t="shared" si="159"/>
        <v>23.978379019354801</v>
      </c>
      <c r="F142" s="7" t="s">
        <v>83</v>
      </c>
      <c r="G142" s="1">
        <v>7</v>
      </c>
      <c r="H142" s="9">
        <f t="shared" si="141"/>
        <v>28.835834945999999</v>
      </c>
      <c r="I142" s="9">
        <f t="shared" si="142"/>
        <v>301.98583494599995</v>
      </c>
      <c r="J142" s="9">
        <f t="shared" si="143"/>
        <v>0.52413919888881488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3.223410469240084</v>
      </c>
      <c r="P142" s="9">
        <f t="shared" si="146"/>
        <v>1.6895157810373165</v>
      </c>
      <c r="Q142" s="12">
        <f t="shared" si="147"/>
        <v>0.43927410306970233</v>
      </c>
      <c r="R142" s="9">
        <f t="shared" si="148"/>
        <v>0.19735245833333334</v>
      </c>
      <c r="S142" s="13">
        <f t="shared" si="149"/>
        <v>2.2258354761801709</v>
      </c>
      <c r="T142" s="2">
        <f t="shared" si="150"/>
        <v>0.01</v>
      </c>
      <c r="U142" s="14">
        <f t="shared" si="151"/>
        <v>2.225835476180171E-2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3.715835476180171E-2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9048.6666666666661</v>
      </c>
      <c r="AX142" s="1">
        <f t="shared" si="158"/>
        <v>44458868.968307346</v>
      </c>
    </row>
    <row r="143" spans="1:54" x14ac:dyDescent="0.15">
      <c r="C143" s="7">
        <v>7</v>
      </c>
      <c r="D143" s="8">
        <v>30.475497512580599</v>
      </c>
      <c r="E143" s="10">
        <f t="shared" si="159"/>
        <v>28.835834945999999</v>
      </c>
      <c r="F143" s="7" t="s">
        <v>83</v>
      </c>
      <c r="G143" s="1">
        <v>8</v>
      </c>
      <c r="H143" s="9">
        <f t="shared" si="141"/>
        <v>30.475497512580599</v>
      </c>
      <c r="I143" s="9">
        <f t="shared" si="142"/>
        <v>303.62549751258058</v>
      </c>
      <c r="J143" s="9">
        <f t="shared" si="143"/>
        <v>0.62382881967083026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2.2929426048694346</v>
      </c>
      <c r="P143" s="9">
        <f t="shared" si="146"/>
        <v>1.4304036787686583</v>
      </c>
      <c r="Q143" s="12">
        <f t="shared" si="147"/>
        <v>0.37190495647985117</v>
      </c>
      <c r="R143" s="9">
        <f t="shared" si="148"/>
        <v>0.19735245833333334</v>
      </c>
      <c r="S143" s="13">
        <f t="shared" si="149"/>
        <v>1.8844708579798595</v>
      </c>
      <c r="T143" s="2">
        <f t="shared" si="150"/>
        <v>0.01</v>
      </c>
      <c r="U143" s="14">
        <f t="shared" si="151"/>
        <v>1.8844708579798596E-2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3.3744708579798596E-2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9048.6666666666661</v>
      </c>
      <c r="AX143" s="1">
        <f t="shared" si="158"/>
        <v>40374542.595874585</v>
      </c>
    </row>
    <row r="144" spans="1:54" x14ac:dyDescent="0.15">
      <c r="C144" s="7">
        <v>8</v>
      </c>
      <c r="D144" s="8">
        <v>29.464815544193499</v>
      </c>
      <c r="E144" s="10">
        <f t="shared" si="159"/>
        <v>30.475497512580599</v>
      </c>
      <c r="F144" s="7" t="s">
        <v>83</v>
      </c>
      <c r="G144" s="1">
        <v>9</v>
      </c>
      <c r="H144" s="9">
        <f t="shared" si="141"/>
        <v>29.464815544193499</v>
      </c>
      <c r="I144" s="9">
        <f t="shared" si="142"/>
        <v>302.61481554419345</v>
      </c>
      <c r="J144" s="9">
        <f t="shared" si="143"/>
        <v>0.56046844835445386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1.6215868427674431</v>
      </c>
      <c r="P144" s="9">
        <f t="shared" si="146"/>
        <v>0.90884826163786658</v>
      </c>
      <c r="Q144" s="12">
        <f t="shared" si="147"/>
        <v>0.23630054802584533</v>
      </c>
      <c r="R144" s="9">
        <f t="shared" si="148"/>
        <v>0.19735245833333334</v>
      </c>
      <c r="S144" s="13">
        <f t="shared" si="149"/>
        <v>1.1973529492433668</v>
      </c>
      <c r="T144" s="2">
        <f t="shared" si="150"/>
        <v>0.01</v>
      </c>
      <c r="U144" s="14">
        <f t="shared" si="151"/>
        <v>1.1973529492433669E-2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2.687352949243367E-2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9048.6666666666661</v>
      </c>
      <c r="AX144" s="1">
        <f t="shared" si="158"/>
        <v>32153380.688648134</v>
      </c>
    </row>
    <row r="145" spans="3:51" x14ac:dyDescent="0.15">
      <c r="C145" s="7">
        <v>9</v>
      </c>
      <c r="D145" s="8">
        <v>26.3543754453333</v>
      </c>
      <c r="E145" s="10">
        <f t="shared" si="159"/>
        <v>29.464815544193499</v>
      </c>
      <c r="F145" s="7" t="s">
        <v>83</v>
      </c>
      <c r="G145" s="1">
        <v>10</v>
      </c>
      <c r="H145" s="9">
        <f t="shared" si="141"/>
        <v>26.3543754453333</v>
      </c>
      <c r="I145" s="9">
        <f t="shared" si="142"/>
        <v>299.50437544533327</v>
      </c>
      <c r="J145" s="9">
        <f t="shared" si="143"/>
        <v>0.40126449865877761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1.4717864977962434</v>
      </c>
      <c r="P145" s="9">
        <f t="shared" si="146"/>
        <v>0.59057567117096765</v>
      </c>
      <c r="Q145" s="12">
        <f t="shared" si="147"/>
        <v>0.15354967450445159</v>
      </c>
      <c r="R145" s="9">
        <f t="shared" si="148"/>
        <v>0.19735245833333334</v>
      </c>
      <c r="S145" s="13">
        <f t="shared" si="149"/>
        <v>0.77804794427795909</v>
      </c>
      <c r="T145" s="2">
        <f t="shared" si="150"/>
        <v>0.01</v>
      </c>
      <c r="U145" s="14">
        <f t="shared" si="151"/>
        <v>7.7804794427795915E-3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2.2680479442779594E-2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9048.6666666666661</v>
      </c>
      <c r="AX145" s="1">
        <f t="shared" si="158"/>
        <v>27136520.713815216</v>
      </c>
    </row>
    <row r="146" spans="3:51" x14ac:dyDescent="0.15">
      <c r="C146" s="7">
        <v>10</v>
      </c>
      <c r="D146" s="8">
        <v>18.953397501935498</v>
      </c>
      <c r="E146" s="10">
        <f t="shared" si="159"/>
        <v>26.3543754453333</v>
      </c>
      <c r="F146" s="7" t="s">
        <v>83</v>
      </c>
      <c r="G146" s="1">
        <v>11</v>
      </c>
      <c r="H146" s="9">
        <f t="shared" si="141"/>
        <v>18.953397501935498</v>
      </c>
      <c r="I146" s="9">
        <f t="shared" si="142"/>
        <v>292.10339750193549</v>
      </c>
      <c r="J146" s="9">
        <f t="shared" si="143"/>
        <v>0.17607822199988904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1.6402587432919424</v>
      </c>
      <c r="P146" s="9">
        <f t="shared" si="146"/>
        <v>0.28881384313861763</v>
      </c>
      <c r="Q146" s="12">
        <f t="shared" si="147"/>
        <v>7.5091599216040583E-2</v>
      </c>
      <c r="R146" s="9">
        <f t="shared" si="148"/>
        <v>0.19735245833333334</v>
      </c>
      <c r="S146" s="13">
        <f t="shared" si="149"/>
        <v>0.3804948762746545</v>
      </c>
      <c r="T146" s="2">
        <f t="shared" si="150"/>
        <v>0.01</v>
      </c>
      <c r="U146" s="14">
        <f t="shared" si="151"/>
        <v>3.804948762746545E-3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1.3754948762746546E-2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9048.6666666666661</v>
      </c>
      <c r="AX146" s="1">
        <f t="shared" si="158"/>
        <v>16457388.079446778</v>
      </c>
    </row>
    <row r="147" spans="3:51" x14ac:dyDescent="0.15">
      <c r="C147" s="7">
        <v>11</v>
      </c>
      <c r="D147" s="8">
        <v>10.564969536833299</v>
      </c>
      <c r="E147" s="10">
        <f t="shared" si="159"/>
        <v>18.953397501935498</v>
      </c>
      <c r="F147" s="7" t="s">
        <v>85</v>
      </c>
      <c r="G147" s="1">
        <v>12</v>
      </c>
      <c r="H147" s="9">
        <f t="shared" si="141"/>
        <v>10.564969536833299</v>
      </c>
      <c r="I147" s="9">
        <f t="shared" si="142"/>
        <v>283.71496953683328</v>
      </c>
      <c r="J147" s="9">
        <f t="shared" si="143"/>
        <v>6.5718535681493967E-2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2.1104928168199915</v>
      </c>
      <c r="P147" s="9">
        <f t="shared" si="146"/>
        <v>0.13869849748772131</v>
      </c>
      <c r="Q147" s="12">
        <f t="shared" si="147"/>
        <v>3.6061609346807542E-2</v>
      </c>
      <c r="R147" s="9">
        <f t="shared" si="148"/>
        <v>0.19735245833333334</v>
      </c>
      <c r="S147" s="13">
        <f t="shared" si="149"/>
        <v>0.18272693257207145</v>
      </c>
      <c r="T147" s="2">
        <f t="shared" si="150"/>
        <v>0.01</v>
      </c>
      <c r="U147" s="14">
        <f t="shared" si="151"/>
        <v>1.8272693257207146E-3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7.3172693257207147E-3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9048.6666666666661</v>
      </c>
      <c r="AX147" s="1">
        <f t="shared" si="158"/>
        <v>8754895.6417320687</v>
      </c>
      <c r="AY147" s="1">
        <f>SUM(AX136:AX147)</f>
        <v>258285394.40488049</v>
      </c>
    </row>
    <row r="148" spans="3:51" x14ac:dyDescent="0.15">
      <c r="C148" s="7">
        <v>12</v>
      </c>
      <c r="D148" s="8">
        <v>7.6439371691290301</v>
      </c>
      <c r="E148" s="10">
        <f t="shared" si="159"/>
        <v>10.564969536833299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110000000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187000000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133000000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63000000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10000000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630000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288000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200000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1">
        <v>380000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205756268.83630273</v>
      </c>
      <c r="J13" s="6" t="s">
        <v>37</v>
      </c>
      <c r="K13" s="6">
        <f>I13/(10000*1000)</f>
        <v>20.575626883630274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9166666.666666666</v>
      </c>
      <c r="AU26" s="1">
        <f t="shared" ref="AU26:AU37" si="17">AT26*10000*AS26*0.67*AR26*AQ26</f>
        <v>26121752365.623085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15.974246216451601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15.974246216451601</v>
      </c>
      <c r="I27" s="9">
        <f t="shared" si="1"/>
        <v>289.12424621645158</v>
      </c>
      <c r="J27" s="9">
        <f t="shared" si="2"/>
        <v>0.12489327997348641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0.29472132850577437</v>
      </c>
      <c r="Q27" s="12">
        <f t="shared" si="6"/>
        <v>2.947213285057744E-2</v>
      </c>
      <c r="R27" s="9">
        <f t="shared" si="7"/>
        <v>0.12692875000000001</v>
      </c>
      <c r="S27" s="13">
        <f t="shared" si="8"/>
        <v>0.23219430468335533</v>
      </c>
      <c r="T27" s="2">
        <f t="shared" si="9"/>
        <v>0.01</v>
      </c>
      <c r="U27" s="14">
        <f t="shared" si="10"/>
        <v>2.3219430468335535E-3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3.4421943046833554E-2</v>
      </c>
      <c r="AR27" s="9">
        <f t="shared" si="14"/>
        <v>126.92874999999999</v>
      </c>
      <c r="AS27" s="1">
        <f t="shared" si="15"/>
        <v>0.1</v>
      </c>
      <c r="AT27" s="1">
        <f t="shared" si="16"/>
        <v>9166666.666666666</v>
      </c>
      <c r="AU27" s="1">
        <f t="shared" si="17"/>
        <v>26833765899.864632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18.0541702714286</v>
      </c>
      <c r="E28" s="10">
        <f t="shared" si="18"/>
        <v>15.974246216451601</v>
      </c>
      <c r="F28" s="7" t="s">
        <v>83</v>
      </c>
      <c r="G28" s="1">
        <v>3</v>
      </c>
      <c r="H28" s="9">
        <f t="shared" si="0"/>
        <v>18.0541702714286</v>
      </c>
      <c r="I28" s="9">
        <f t="shared" si="1"/>
        <v>291.20417027142855</v>
      </c>
      <c r="J28" s="9">
        <f t="shared" si="2"/>
        <v>0.15885569256962936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3.3343514903547815</v>
      </c>
      <c r="P28" s="9">
        <f t="shared" si="5"/>
        <v>0.52968071527088467</v>
      </c>
      <c r="Q28" s="12">
        <f t="shared" si="6"/>
        <v>5.2968071527088469E-2</v>
      </c>
      <c r="R28" s="9">
        <f t="shared" si="7"/>
        <v>0.12692875000000001</v>
      </c>
      <c r="S28" s="13">
        <f t="shared" si="8"/>
        <v>0.41730554761697775</v>
      </c>
      <c r="T28" s="2">
        <f t="shared" si="9"/>
        <v>0.01</v>
      </c>
      <c r="U28" s="14">
        <f t="shared" si="10"/>
        <v>4.1730554761697774E-3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3.6273055476169783E-2</v>
      </c>
      <c r="AR28" s="9">
        <f t="shared" si="14"/>
        <v>126.92874999999999</v>
      </c>
      <c r="AS28" s="1">
        <f t="shared" si="15"/>
        <v>0.1</v>
      </c>
      <c r="AT28" s="1">
        <f t="shared" si="16"/>
        <v>9166666.666666666</v>
      </c>
      <c r="AU28" s="1">
        <f t="shared" si="17"/>
        <v>28276808133.580353</v>
      </c>
    </row>
    <row r="29" spans="1:47" x14ac:dyDescent="0.15">
      <c r="C29" s="7">
        <v>3</v>
      </c>
      <c r="D29" s="8">
        <v>22.520931019677398</v>
      </c>
      <c r="E29" s="10">
        <f t="shared" si="18"/>
        <v>18.0541702714286</v>
      </c>
      <c r="F29" s="7" t="s">
        <v>83</v>
      </c>
      <c r="G29" s="1">
        <v>4</v>
      </c>
      <c r="H29" s="9">
        <f t="shared" si="0"/>
        <v>22.520931019677398</v>
      </c>
      <c r="I29" s="9">
        <f t="shared" si="1"/>
        <v>295.67093101967737</v>
      </c>
      <c r="J29" s="9">
        <f t="shared" si="2"/>
        <v>0.2632555200475446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4.0739582750838963</v>
      </c>
      <c r="P29" s="9">
        <f t="shared" si="5"/>
        <v>1.0724920043592088</v>
      </c>
      <c r="Q29" s="12">
        <f t="shared" si="6"/>
        <v>0.10724920043592089</v>
      </c>
      <c r="R29" s="9">
        <f t="shared" si="7"/>
        <v>0.12692875000000001</v>
      </c>
      <c r="S29" s="13">
        <f t="shared" si="8"/>
        <v>0.84495593343447317</v>
      </c>
      <c r="T29" s="2">
        <f t="shared" si="9"/>
        <v>0.01</v>
      </c>
      <c r="U29" s="14">
        <f t="shared" si="10"/>
        <v>8.4495593343447313E-3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4.4549559334344735E-2</v>
      </c>
      <c r="AR29" s="9">
        <f t="shared" si="14"/>
        <v>126.92874999999999</v>
      </c>
      <c r="AS29" s="1">
        <f t="shared" si="15"/>
        <v>0.1</v>
      </c>
      <c r="AT29" s="1">
        <f t="shared" si="16"/>
        <v>9166666.666666666</v>
      </c>
      <c r="AU29" s="1">
        <f t="shared" si="17"/>
        <v>34728790425.73114</v>
      </c>
    </row>
    <row r="30" spans="1:47" x14ac:dyDescent="0.15">
      <c r="C30" s="7">
        <v>4</v>
      </c>
      <c r="D30" s="8">
        <v>27.085037667999998</v>
      </c>
      <c r="E30" s="10">
        <f t="shared" si="18"/>
        <v>22.520931019677398</v>
      </c>
      <c r="F30" s="7" t="s">
        <v>83</v>
      </c>
      <c r="G30" s="1">
        <v>5</v>
      </c>
      <c r="H30" s="9">
        <f t="shared" si="0"/>
        <v>27.085037667999998</v>
      </c>
      <c r="I30" s="9">
        <f t="shared" si="1"/>
        <v>300.23503766799996</v>
      </c>
      <c r="J30" s="9">
        <f t="shared" si="2"/>
        <v>0.43430083168338657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2.8513929571884535</v>
      </c>
      <c r="O30" s="9">
        <f t="shared" si="19"/>
        <v>1.4193608135362341</v>
      </c>
      <c r="P30" s="9">
        <f t="shared" si="5"/>
        <v>0.61642958177759466</v>
      </c>
      <c r="Q30" s="12">
        <f t="shared" si="6"/>
        <v>6.1642958177759472E-2</v>
      </c>
      <c r="R30" s="9">
        <f t="shared" si="7"/>
        <v>0.12692875000000001</v>
      </c>
      <c r="S30" s="13">
        <f t="shared" si="8"/>
        <v>0.48565008461644399</v>
      </c>
      <c r="T30" s="2">
        <f t="shared" si="9"/>
        <v>0.01</v>
      </c>
      <c r="U30" s="14">
        <f t="shared" si="10"/>
        <v>4.8565008461644403E-3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4.0956500846164451E-2</v>
      </c>
      <c r="AR30" s="9">
        <f t="shared" si="14"/>
        <v>126.92874999999999</v>
      </c>
      <c r="AS30" s="1">
        <f t="shared" si="15"/>
        <v>0.1</v>
      </c>
      <c r="AT30" s="1">
        <f t="shared" si="16"/>
        <v>9166666.666666666</v>
      </c>
      <c r="AU30" s="1">
        <f t="shared" si="17"/>
        <v>31927807047.0424</v>
      </c>
    </row>
    <row r="31" spans="1:47" x14ac:dyDescent="0.15">
      <c r="C31" s="7">
        <v>5</v>
      </c>
      <c r="D31" s="8">
        <v>28.895907053225802</v>
      </c>
      <c r="E31" s="10">
        <f t="shared" si="18"/>
        <v>27.085037667999998</v>
      </c>
      <c r="F31" s="7" t="s">
        <v>85</v>
      </c>
      <c r="G31" s="1">
        <v>6</v>
      </c>
      <c r="H31" s="9">
        <f t="shared" si="0"/>
        <v>28.895907053225802</v>
      </c>
      <c r="I31" s="9">
        <f t="shared" si="1"/>
        <v>302.04590705322579</v>
      </c>
      <c r="J31" s="9">
        <f t="shared" si="2"/>
        <v>0.52751105435636991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2.0722187317586394</v>
      </c>
      <c r="P31" s="9">
        <f t="shared" si="5"/>
        <v>1.0931182880470196</v>
      </c>
      <c r="Q31" s="12">
        <f t="shared" si="6"/>
        <v>0.10931182880470197</v>
      </c>
      <c r="R31" s="9">
        <f t="shared" si="7"/>
        <v>0.12692875000000001</v>
      </c>
      <c r="S31" s="13">
        <f t="shared" si="8"/>
        <v>0.86120621848637102</v>
      </c>
      <c r="T31" s="2">
        <f t="shared" si="9"/>
        <v>0.01</v>
      </c>
      <c r="U31" s="14">
        <f t="shared" si="10"/>
        <v>8.6120621848637096E-3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4.4712062184863718E-2</v>
      </c>
      <c r="AR31" s="9">
        <f t="shared" si="14"/>
        <v>126.92874999999999</v>
      </c>
      <c r="AS31" s="1">
        <f t="shared" si="15"/>
        <v>0.1</v>
      </c>
      <c r="AT31" s="1">
        <f t="shared" si="16"/>
        <v>9166666.666666666</v>
      </c>
      <c r="AU31" s="1">
        <f t="shared" si="17"/>
        <v>34855470184.713783</v>
      </c>
    </row>
    <row r="32" spans="1:47" x14ac:dyDescent="0.15">
      <c r="C32" s="7">
        <v>6</v>
      </c>
      <c r="D32" s="8">
        <v>29.6985153693333</v>
      </c>
      <c r="E32" s="10">
        <f t="shared" si="18"/>
        <v>28.895907053225802</v>
      </c>
      <c r="F32" s="7" t="s">
        <v>83</v>
      </c>
      <c r="G32" s="1">
        <v>7</v>
      </c>
      <c r="H32" s="9">
        <f t="shared" si="0"/>
        <v>29.6985153693333</v>
      </c>
      <c r="I32" s="9">
        <f t="shared" si="1"/>
        <v>302.84851536933326</v>
      </c>
      <c r="J32" s="9">
        <f t="shared" si="2"/>
        <v>0.57455849337730169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2.2483879437116197</v>
      </c>
      <c r="P32" s="9">
        <f t="shared" si="5"/>
        <v>1.2918303894666376</v>
      </c>
      <c r="Q32" s="12">
        <f t="shared" si="6"/>
        <v>0.12918303894666378</v>
      </c>
      <c r="R32" s="9">
        <f t="shared" si="7"/>
        <v>0.12692875000000001</v>
      </c>
      <c r="S32" s="13">
        <f t="shared" si="8"/>
        <v>1.0177602705979834</v>
      </c>
      <c r="T32" s="2">
        <f t="shared" si="9"/>
        <v>0.01</v>
      </c>
      <c r="U32" s="14">
        <f t="shared" si="10"/>
        <v>1.0177602705979834E-2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4.6277602705979845E-2</v>
      </c>
      <c r="AR32" s="9">
        <f t="shared" si="14"/>
        <v>126.92874999999999</v>
      </c>
      <c r="AS32" s="1">
        <f t="shared" si="15"/>
        <v>0.1</v>
      </c>
      <c r="AT32" s="1">
        <f t="shared" si="16"/>
        <v>9166666.666666666</v>
      </c>
      <c r="AU32" s="1">
        <f t="shared" si="17"/>
        <v>36075893674.265938</v>
      </c>
    </row>
    <row r="33" spans="1:48" x14ac:dyDescent="0.15">
      <c r="C33" s="7">
        <v>7</v>
      </c>
      <c r="D33" s="8">
        <v>27.135091459677401</v>
      </c>
      <c r="E33" s="10">
        <f t="shared" si="18"/>
        <v>29.6985153693333</v>
      </c>
      <c r="F33" s="7" t="s">
        <v>83</v>
      </c>
      <c r="G33" s="1">
        <v>8</v>
      </c>
      <c r="H33" s="9">
        <f t="shared" si="0"/>
        <v>27.135091459677401</v>
      </c>
      <c r="I33" s="9">
        <f t="shared" si="1"/>
        <v>300.2850914596774</v>
      </c>
      <c r="J33" s="9">
        <f t="shared" si="2"/>
        <v>0.43665491939334178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2.2258450542449819</v>
      </c>
      <c r="P33" s="9">
        <f t="shared" si="5"/>
        <v>0.97192619274341108</v>
      </c>
      <c r="Q33" s="12">
        <f t="shared" si="6"/>
        <v>9.7192619274341113E-2</v>
      </c>
      <c r="R33" s="9">
        <f t="shared" si="7"/>
        <v>0.12692875000000001</v>
      </c>
      <c r="S33" s="13">
        <f t="shared" si="8"/>
        <v>0.76572580502322052</v>
      </c>
      <c r="T33" s="2">
        <f t="shared" si="9"/>
        <v>0.01</v>
      </c>
      <c r="U33" s="14">
        <f t="shared" si="10"/>
        <v>7.6572580502322057E-3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4.3757258050232214E-2</v>
      </c>
      <c r="AR33" s="9">
        <f t="shared" si="14"/>
        <v>126.92874999999999</v>
      </c>
      <c r="AS33" s="1">
        <f t="shared" si="15"/>
        <v>0.1</v>
      </c>
      <c r="AT33" s="1">
        <f t="shared" si="16"/>
        <v>9166666.666666666</v>
      </c>
      <c r="AU33" s="1">
        <f t="shared" si="17"/>
        <v>34111148732.724121</v>
      </c>
    </row>
    <row r="34" spans="1:48" x14ac:dyDescent="0.15">
      <c r="C34" s="7">
        <v>8</v>
      </c>
      <c r="D34" s="8">
        <v>26.473500102903198</v>
      </c>
      <c r="E34" s="10">
        <f t="shared" si="18"/>
        <v>27.135091459677401</v>
      </c>
      <c r="F34" s="7" t="s">
        <v>83</v>
      </c>
      <c r="G34" s="1">
        <v>9</v>
      </c>
      <c r="H34" s="9">
        <f t="shared" si="0"/>
        <v>26.473500102903198</v>
      </c>
      <c r="I34" s="9">
        <f t="shared" si="1"/>
        <v>299.62350010290317</v>
      </c>
      <c r="J34" s="9">
        <f t="shared" si="2"/>
        <v>0.40648459868640807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2.523206361501571</v>
      </c>
      <c r="P34" s="9">
        <f t="shared" si="5"/>
        <v>1.025644525257958</v>
      </c>
      <c r="Q34" s="12">
        <f t="shared" si="6"/>
        <v>0.10256445252579581</v>
      </c>
      <c r="R34" s="9">
        <f t="shared" si="7"/>
        <v>0.12692875000000001</v>
      </c>
      <c r="S34" s="13">
        <f t="shared" si="8"/>
        <v>0.80804744808245421</v>
      </c>
      <c r="T34" s="2">
        <f t="shared" si="9"/>
        <v>0.01</v>
      </c>
      <c r="U34" s="14">
        <f t="shared" si="10"/>
        <v>8.0804744808245423E-3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4.4180474480824551E-2</v>
      </c>
      <c r="AR34" s="9">
        <f t="shared" si="14"/>
        <v>126.92874999999999</v>
      </c>
      <c r="AS34" s="1">
        <f t="shared" si="15"/>
        <v>0.1</v>
      </c>
      <c r="AT34" s="1">
        <f t="shared" si="16"/>
        <v>9166666.666666666</v>
      </c>
      <c r="AU34" s="1">
        <f t="shared" si="17"/>
        <v>34441068824.917633</v>
      </c>
    </row>
    <row r="35" spans="1:48" x14ac:dyDescent="0.15">
      <c r="C35" s="7">
        <v>9</v>
      </c>
      <c r="D35" s="8">
        <v>25.713740693666701</v>
      </c>
      <c r="E35" s="10">
        <f t="shared" si="18"/>
        <v>26.473500102903198</v>
      </c>
      <c r="F35" s="7" t="s">
        <v>83</v>
      </c>
      <c r="G35" s="1">
        <v>10</v>
      </c>
      <c r="H35" s="9">
        <f t="shared" si="0"/>
        <v>25.713740693666701</v>
      </c>
      <c r="I35" s="9">
        <f t="shared" si="1"/>
        <v>298.86374069366667</v>
      </c>
      <c r="J35" s="9">
        <f t="shared" si="2"/>
        <v>0.3742537764569836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2.7668493362436131</v>
      </c>
      <c r="P35" s="9">
        <f t="shared" si="5"/>
        <v>1.0355038129766707</v>
      </c>
      <c r="Q35" s="12">
        <f t="shared" si="6"/>
        <v>0.10355038129766708</v>
      </c>
      <c r="R35" s="9">
        <f t="shared" si="7"/>
        <v>0.12692875000000001</v>
      </c>
      <c r="S35" s="13">
        <f t="shared" si="8"/>
        <v>0.81581502455249166</v>
      </c>
      <c r="T35" s="2">
        <f t="shared" si="9"/>
        <v>0.01</v>
      </c>
      <c r="U35" s="14">
        <f t="shared" si="10"/>
        <v>8.1581502455249175E-3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4.4258150245524923E-2</v>
      </c>
      <c r="AR35" s="9">
        <f t="shared" si="14"/>
        <v>126.92874999999999</v>
      </c>
      <c r="AS35" s="1">
        <f t="shared" si="15"/>
        <v>0.1</v>
      </c>
      <c r="AT35" s="1">
        <f t="shared" si="16"/>
        <v>9166666.666666666</v>
      </c>
      <c r="AU35" s="1">
        <f t="shared" si="17"/>
        <v>34501621283.656723</v>
      </c>
    </row>
    <row r="36" spans="1:48" x14ac:dyDescent="0.15">
      <c r="C36" s="7">
        <v>10</v>
      </c>
      <c r="D36" s="8">
        <v>24.377287533871002</v>
      </c>
      <c r="E36" s="10">
        <f t="shared" si="18"/>
        <v>25.713740693666701</v>
      </c>
      <c r="F36" s="7" t="s">
        <v>83</v>
      </c>
      <c r="G36" s="1">
        <v>11</v>
      </c>
      <c r="H36" s="9">
        <f t="shared" si="0"/>
        <v>24.377287533871002</v>
      </c>
      <c r="I36" s="9">
        <f t="shared" si="1"/>
        <v>297.527287533871</v>
      </c>
      <c r="J36" s="9">
        <f t="shared" si="2"/>
        <v>0.32330364174634485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1.6447782471035952</v>
      </c>
      <c r="O36" s="9">
        <f t="shared" si="19"/>
        <v>1.355854776163347</v>
      </c>
      <c r="P36" s="9">
        <f t="shared" si="5"/>
        <v>0.43835278681278533</v>
      </c>
      <c r="Q36" s="12">
        <f t="shared" si="6"/>
        <v>4.3835278681278539E-2</v>
      </c>
      <c r="R36" s="9">
        <f t="shared" si="7"/>
        <v>0.12692875000000001</v>
      </c>
      <c r="S36" s="13">
        <f t="shared" si="8"/>
        <v>0.34535342608572556</v>
      </c>
      <c r="T36" s="2">
        <f t="shared" si="9"/>
        <v>0.01</v>
      </c>
      <c r="U36" s="14">
        <f t="shared" si="10"/>
        <v>3.4535342608572558E-3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3.9553534260857261E-2</v>
      </c>
      <c r="AR36" s="9">
        <f t="shared" si="14"/>
        <v>126.92874999999999</v>
      </c>
      <c r="AS36" s="1">
        <f t="shared" si="15"/>
        <v>0.1</v>
      </c>
      <c r="AT36" s="1">
        <f t="shared" si="16"/>
        <v>9166666.666666666</v>
      </c>
      <c r="AU36" s="1">
        <f t="shared" si="17"/>
        <v>30834118731.300194</v>
      </c>
    </row>
    <row r="37" spans="1:48" x14ac:dyDescent="0.15">
      <c r="C37" s="7">
        <v>11</v>
      </c>
      <c r="D37" s="8">
        <v>20.6284504746667</v>
      </c>
      <c r="E37" s="10">
        <f t="shared" si="18"/>
        <v>24.377287533871002</v>
      </c>
      <c r="F37" s="7" t="s">
        <v>85</v>
      </c>
      <c r="G37" s="1">
        <v>12</v>
      </c>
      <c r="H37" s="9">
        <f t="shared" si="0"/>
        <v>20.6284504746667</v>
      </c>
      <c r="I37" s="9">
        <f t="shared" si="1"/>
        <v>293.77845047466667</v>
      </c>
      <c r="J37" s="9">
        <f t="shared" si="2"/>
        <v>0.21293501914092947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2.1867894893505615</v>
      </c>
      <c r="P37" s="9">
        <f t="shared" si="5"/>
        <v>0.4656440617720452</v>
      </c>
      <c r="Q37" s="12">
        <f t="shared" si="6"/>
        <v>4.6564406177204525E-2</v>
      </c>
      <c r="R37" s="9">
        <f t="shared" si="7"/>
        <v>0.12692875000000001</v>
      </c>
      <c r="S37" s="13">
        <f t="shared" si="8"/>
        <v>0.36685468167932422</v>
      </c>
      <c r="T37" s="2">
        <f t="shared" si="9"/>
        <v>0.01</v>
      </c>
      <c r="U37" s="14">
        <f t="shared" si="10"/>
        <v>3.6685468167932424E-3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3.9768546816793246E-2</v>
      </c>
      <c r="AR37" s="9">
        <f t="shared" si="14"/>
        <v>126.92874999999999</v>
      </c>
      <c r="AS37" s="1">
        <f t="shared" si="15"/>
        <v>0.1</v>
      </c>
      <c r="AT37" s="1">
        <f t="shared" si="16"/>
        <v>9166666.666666666</v>
      </c>
      <c r="AU37" s="1">
        <f t="shared" si="17"/>
        <v>31001732645.008312</v>
      </c>
      <c r="AV37" s="1">
        <f>SUM(AU26:AU37)</f>
        <v>383709977948.42828</v>
      </c>
    </row>
    <row r="38" spans="1:48" x14ac:dyDescent="0.15">
      <c r="C38" s="7">
        <v>12</v>
      </c>
      <c r="D38" s="8">
        <v>16.373574569354801</v>
      </c>
      <c r="E38" s="10">
        <f t="shared" si="18"/>
        <v>20.6284504746667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15583333.333333334</v>
      </c>
      <c r="AU42" s="1">
        <f t="shared" ref="AU42:AU53" si="40">AT42*10000*AS42*0.67*AR42*AQ42</f>
        <v>102630881494.25497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15.974246216451601</v>
      </c>
      <c r="E43" s="10">
        <f t="shared" ref="E43:E54" si="41">D42</f>
        <v>17.010710336129002</v>
      </c>
      <c r="F43" s="7" t="s">
        <v>83</v>
      </c>
      <c r="G43" s="1">
        <v>2</v>
      </c>
      <c r="H43" s="9">
        <f t="shared" si="22"/>
        <v>15.974246216451601</v>
      </c>
      <c r="I43" s="9">
        <f t="shared" si="23"/>
        <v>289.12424621645158</v>
      </c>
      <c r="J43" s="9">
        <f t="shared" si="24"/>
        <v>0.12489327997348641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2">L43+O42-P42-N43</f>
        <v>2.2724172786583146</v>
      </c>
      <c r="P43" s="9">
        <f t="shared" si="27"/>
        <v>0.28380964740006098</v>
      </c>
      <c r="Q43" s="12">
        <f t="shared" si="28"/>
        <v>6.8114315376014631E-2</v>
      </c>
      <c r="R43" s="9">
        <f t="shared" si="29"/>
        <v>0.29335049999999996</v>
      </c>
      <c r="S43" s="13">
        <f t="shared" si="30"/>
        <v>0.23219430468335536</v>
      </c>
      <c r="T43" s="2">
        <f t="shared" si="31"/>
        <v>0.01</v>
      </c>
      <c r="U43" s="14">
        <f t="shared" si="32"/>
        <v>2.3219430468335539E-3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3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3.4421943046833554E-2</v>
      </c>
      <c r="AR43" s="9">
        <f t="shared" si="37"/>
        <v>122.229375</v>
      </c>
      <c r="AS43" s="1">
        <f t="shared" si="38"/>
        <v>0.24</v>
      </c>
      <c r="AT43" s="1">
        <f t="shared" si="39"/>
        <v>15583333.333333334</v>
      </c>
      <c r="AU43" s="1">
        <f t="shared" si="40"/>
        <v>105428342232.42574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18.0541702714286</v>
      </c>
      <c r="E44" s="10">
        <f t="shared" si="41"/>
        <v>15.974246216451601</v>
      </c>
      <c r="F44" s="7" t="s">
        <v>83</v>
      </c>
      <c r="G44" s="1">
        <v>3</v>
      </c>
      <c r="H44" s="9">
        <f t="shared" si="22"/>
        <v>18.0541702714286</v>
      </c>
      <c r="I44" s="9">
        <f t="shared" si="23"/>
        <v>291.20417027142855</v>
      </c>
      <c r="J44" s="9">
        <f t="shared" si="24"/>
        <v>0.15885569256962936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2"/>
        <v>3.2109013812582536</v>
      </c>
      <c r="P44" s="9">
        <f t="shared" si="27"/>
        <v>0.51006996269255944</v>
      </c>
      <c r="Q44" s="12">
        <f t="shared" si="28"/>
        <v>0.12241679104621427</v>
      </c>
      <c r="R44" s="9">
        <f t="shared" si="29"/>
        <v>0.29335049999999996</v>
      </c>
      <c r="S44" s="13">
        <f t="shared" si="30"/>
        <v>0.41730554761697791</v>
      </c>
      <c r="T44" s="2">
        <f t="shared" si="31"/>
        <v>0.01</v>
      </c>
      <c r="U44" s="14">
        <f t="shared" si="32"/>
        <v>4.1730554761697791E-3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3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3.6273055476169783E-2</v>
      </c>
      <c r="AR44" s="9">
        <f t="shared" si="37"/>
        <v>122.229375</v>
      </c>
      <c r="AS44" s="1">
        <f t="shared" si="38"/>
        <v>0.24</v>
      </c>
      <c r="AT44" s="1">
        <f t="shared" si="39"/>
        <v>15583333.333333334</v>
      </c>
      <c r="AU44" s="1">
        <f t="shared" si="40"/>
        <v>111097973213.02516</v>
      </c>
    </row>
    <row r="45" spans="1:48" x14ac:dyDescent="0.15">
      <c r="C45" s="7">
        <v>3</v>
      </c>
      <c r="D45" s="8">
        <v>22.520931019677398</v>
      </c>
      <c r="E45" s="10">
        <f t="shared" si="41"/>
        <v>18.0541702714286</v>
      </c>
      <c r="F45" s="7" t="s">
        <v>83</v>
      </c>
      <c r="G45" s="1">
        <v>4</v>
      </c>
      <c r="H45" s="9">
        <f t="shared" si="22"/>
        <v>22.520931019677398</v>
      </c>
      <c r="I45" s="9">
        <f t="shared" si="23"/>
        <v>295.67093101967737</v>
      </c>
      <c r="J45" s="9">
        <f t="shared" si="24"/>
        <v>0.2632555200475446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2"/>
        <v>3.923125168565694</v>
      </c>
      <c r="P45" s="9">
        <f t="shared" si="27"/>
        <v>1.0327843564623729</v>
      </c>
      <c r="Q45" s="12">
        <f t="shared" si="28"/>
        <v>0.24786824555096948</v>
      </c>
      <c r="R45" s="9">
        <f t="shared" si="29"/>
        <v>0.29335049999999996</v>
      </c>
      <c r="S45" s="13">
        <f t="shared" si="30"/>
        <v>0.84495593343447351</v>
      </c>
      <c r="T45" s="2">
        <f t="shared" si="31"/>
        <v>0.01</v>
      </c>
      <c r="U45" s="14">
        <f t="shared" si="32"/>
        <v>8.4495593343447348E-3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3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4.4549559334344735E-2</v>
      </c>
      <c r="AR45" s="9">
        <f t="shared" si="37"/>
        <v>122.229375</v>
      </c>
      <c r="AS45" s="1">
        <f t="shared" si="38"/>
        <v>0.24</v>
      </c>
      <c r="AT45" s="1">
        <f t="shared" si="39"/>
        <v>15583333.333333334</v>
      </c>
      <c r="AU45" s="1">
        <f t="shared" si="40"/>
        <v>136447445207.10915</v>
      </c>
    </row>
    <row r="46" spans="1:48" x14ac:dyDescent="0.15">
      <c r="C46" s="7">
        <v>4</v>
      </c>
      <c r="D46" s="8">
        <v>27.085037667999998</v>
      </c>
      <c r="E46" s="10">
        <f t="shared" si="41"/>
        <v>22.520931019677398</v>
      </c>
      <c r="F46" s="7" t="s">
        <v>83</v>
      </c>
      <c r="G46" s="1">
        <v>5</v>
      </c>
      <c r="H46" s="9">
        <f t="shared" si="22"/>
        <v>27.085037667999998</v>
      </c>
      <c r="I46" s="9">
        <f t="shared" si="23"/>
        <v>300.23503766799996</v>
      </c>
      <c r="J46" s="9">
        <f t="shared" si="24"/>
        <v>0.43430083168338657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2.7458237714981548</v>
      </c>
      <c r="O46" s="9">
        <f t="shared" si="42"/>
        <v>1.3668107906051663</v>
      </c>
      <c r="P46" s="9">
        <f t="shared" si="27"/>
        <v>0.59360706311365086</v>
      </c>
      <c r="Q46" s="12">
        <f t="shared" si="28"/>
        <v>0.14246569514727619</v>
      </c>
      <c r="R46" s="9">
        <f t="shared" si="29"/>
        <v>0.29335049999999996</v>
      </c>
      <c r="S46" s="13">
        <f t="shared" si="30"/>
        <v>0.48565008461644421</v>
      </c>
      <c r="T46" s="2">
        <f t="shared" si="31"/>
        <v>0.01</v>
      </c>
      <c r="U46" s="14">
        <f t="shared" si="32"/>
        <v>4.856500846164442E-3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3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4.0956500846164444E-2</v>
      </c>
      <c r="AR46" s="9">
        <f t="shared" si="37"/>
        <v>122.229375</v>
      </c>
      <c r="AS46" s="1">
        <f t="shared" si="38"/>
        <v>0.24</v>
      </c>
      <c r="AT46" s="1">
        <f t="shared" si="39"/>
        <v>15583333.333333334</v>
      </c>
      <c r="AU46" s="1">
        <f t="shared" si="40"/>
        <v>125442540590.37688</v>
      </c>
    </row>
    <row r="47" spans="1:48" x14ac:dyDescent="0.15">
      <c r="C47" s="7">
        <v>5</v>
      </c>
      <c r="D47" s="8">
        <v>28.895907053225802</v>
      </c>
      <c r="E47" s="10">
        <f t="shared" si="41"/>
        <v>27.085037667999998</v>
      </c>
      <c r="F47" s="7" t="s">
        <v>85</v>
      </c>
      <c r="G47" s="1">
        <v>6</v>
      </c>
      <c r="H47" s="9">
        <f t="shared" si="22"/>
        <v>28.895907053225802</v>
      </c>
      <c r="I47" s="9">
        <f t="shared" si="23"/>
        <v>302.04590705322579</v>
      </c>
      <c r="J47" s="9">
        <f t="shared" si="24"/>
        <v>0.52751105435636991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2"/>
        <v>1.9954974774915155</v>
      </c>
      <c r="P47" s="9">
        <f t="shared" si="27"/>
        <v>1.0526469783170258</v>
      </c>
      <c r="Q47" s="12">
        <f t="shared" si="28"/>
        <v>0.25263527479608616</v>
      </c>
      <c r="R47" s="9">
        <f t="shared" si="29"/>
        <v>0.29335049999999996</v>
      </c>
      <c r="S47" s="13">
        <f t="shared" si="30"/>
        <v>0.86120621848637102</v>
      </c>
      <c r="T47" s="2">
        <f t="shared" si="31"/>
        <v>0.01</v>
      </c>
      <c r="U47" s="14">
        <f t="shared" si="32"/>
        <v>8.6120621848637096E-3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3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4.4712062184863711E-2</v>
      </c>
      <c r="AR47" s="9">
        <f t="shared" si="37"/>
        <v>122.229375</v>
      </c>
      <c r="AS47" s="1">
        <f t="shared" si="38"/>
        <v>0.24</v>
      </c>
      <c r="AT47" s="1">
        <f t="shared" si="39"/>
        <v>15583333.333333334</v>
      </c>
      <c r="AU47" s="1">
        <f t="shared" si="40"/>
        <v>136945162785.54303</v>
      </c>
    </row>
    <row r="48" spans="1:48" x14ac:dyDescent="0.15">
      <c r="C48" s="7">
        <v>6</v>
      </c>
      <c r="D48" s="8">
        <v>29.6985153693333</v>
      </c>
      <c r="E48" s="10">
        <f t="shared" si="41"/>
        <v>28.895907053225802</v>
      </c>
      <c r="F48" s="7" t="s">
        <v>83</v>
      </c>
      <c r="G48" s="1">
        <v>7</v>
      </c>
      <c r="H48" s="9">
        <f t="shared" si="22"/>
        <v>29.6985153693333</v>
      </c>
      <c r="I48" s="9">
        <f t="shared" si="23"/>
        <v>302.84851536933326</v>
      </c>
      <c r="J48" s="9">
        <f t="shared" si="24"/>
        <v>0.57455849337730169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2"/>
        <v>2.1651442491744897</v>
      </c>
      <c r="P48" s="9">
        <f t="shared" si="27"/>
        <v>1.2440020177502238</v>
      </c>
      <c r="Q48" s="12">
        <f t="shared" si="28"/>
        <v>0.29856048426005372</v>
      </c>
      <c r="R48" s="9">
        <f t="shared" si="29"/>
        <v>0.29335049999999996</v>
      </c>
      <c r="S48" s="13">
        <f t="shared" si="30"/>
        <v>1.0177602705979836</v>
      </c>
      <c r="T48" s="2">
        <f t="shared" si="31"/>
        <v>0.01</v>
      </c>
      <c r="U48" s="14">
        <f t="shared" si="32"/>
        <v>1.0177602705979836E-2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3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4.6277602705979838E-2</v>
      </c>
      <c r="AR48" s="9">
        <f t="shared" si="37"/>
        <v>122.229375</v>
      </c>
      <c r="AS48" s="1">
        <f t="shared" si="38"/>
        <v>0.24</v>
      </c>
      <c r="AT48" s="1">
        <f t="shared" si="39"/>
        <v>15583333.333333334</v>
      </c>
      <c r="AU48" s="1">
        <f t="shared" si="40"/>
        <v>141740137363.66013</v>
      </c>
    </row>
    <row r="49" spans="1:48" x14ac:dyDescent="0.15">
      <c r="C49" s="7">
        <v>7</v>
      </c>
      <c r="D49" s="8">
        <v>27.135091459677401</v>
      </c>
      <c r="E49" s="10">
        <f t="shared" si="41"/>
        <v>29.6985153693333</v>
      </c>
      <c r="F49" s="7" t="s">
        <v>83</v>
      </c>
      <c r="G49" s="1">
        <v>8</v>
      </c>
      <c r="H49" s="9">
        <f t="shared" si="22"/>
        <v>27.135091459677401</v>
      </c>
      <c r="I49" s="9">
        <f t="shared" si="23"/>
        <v>300.2850914596774</v>
      </c>
      <c r="J49" s="9">
        <f t="shared" si="24"/>
        <v>0.43665491939334178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2"/>
        <v>2.1434359814242656</v>
      </c>
      <c r="P49" s="9">
        <f t="shared" si="27"/>
        <v>0.93594186569360116</v>
      </c>
      <c r="Q49" s="12">
        <f t="shared" si="28"/>
        <v>0.22462604776646428</v>
      </c>
      <c r="R49" s="9">
        <f t="shared" si="29"/>
        <v>0.29335049999999996</v>
      </c>
      <c r="S49" s="13">
        <f t="shared" si="30"/>
        <v>0.76572580502322074</v>
      </c>
      <c r="T49" s="2">
        <f t="shared" si="31"/>
        <v>0.01</v>
      </c>
      <c r="U49" s="14">
        <f t="shared" si="32"/>
        <v>7.6572580502322074E-3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3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4.3757258050232208E-2</v>
      </c>
      <c r="AR49" s="9">
        <f t="shared" si="37"/>
        <v>122.229375</v>
      </c>
      <c r="AS49" s="1">
        <f t="shared" si="38"/>
        <v>0.24</v>
      </c>
      <c r="AT49" s="1">
        <f t="shared" si="39"/>
        <v>15583333.333333334</v>
      </c>
      <c r="AU49" s="1">
        <f t="shared" si="40"/>
        <v>134020766073.42526</v>
      </c>
    </row>
    <row r="50" spans="1:48" x14ac:dyDescent="0.15">
      <c r="C50" s="7">
        <v>8</v>
      </c>
      <c r="D50" s="8">
        <v>26.473500102903198</v>
      </c>
      <c r="E50" s="10">
        <f t="shared" si="41"/>
        <v>27.135091459677401</v>
      </c>
      <c r="F50" s="7" t="s">
        <v>83</v>
      </c>
      <c r="G50" s="1">
        <v>9</v>
      </c>
      <c r="H50" s="9">
        <f t="shared" si="22"/>
        <v>26.473500102903198</v>
      </c>
      <c r="I50" s="9">
        <f t="shared" si="23"/>
        <v>299.62350010290317</v>
      </c>
      <c r="J50" s="9">
        <f t="shared" si="24"/>
        <v>0.40648459868640807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2"/>
        <v>2.4297878657306642</v>
      </c>
      <c r="P50" s="9">
        <f t="shared" si="27"/>
        <v>0.98767134549463298</v>
      </c>
      <c r="Q50" s="12">
        <f t="shared" si="28"/>
        <v>0.23704112291871191</v>
      </c>
      <c r="R50" s="9">
        <f t="shared" si="29"/>
        <v>0.29335049999999996</v>
      </c>
      <c r="S50" s="13">
        <f t="shared" si="30"/>
        <v>0.8080474480824541</v>
      </c>
      <c r="T50" s="2">
        <f t="shared" si="31"/>
        <v>0.01</v>
      </c>
      <c r="U50" s="14">
        <f t="shared" si="32"/>
        <v>8.0804744808245406E-3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3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4.4180474480824544E-2</v>
      </c>
      <c r="AR50" s="9">
        <f t="shared" si="37"/>
        <v>122.229375</v>
      </c>
      <c r="AS50" s="1">
        <f t="shared" si="38"/>
        <v>0.24</v>
      </c>
      <c r="AT50" s="1">
        <f t="shared" si="39"/>
        <v>15583333.333333334</v>
      </c>
      <c r="AU50" s="1">
        <f t="shared" si="40"/>
        <v>135317003378.27953</v>
      </c>
    </row>
    <row r="51" spans="1:48" x14ac:dyDescent="0.15">
      <c r="C51" s="7">
        <v>9</v>
      </c>
      <c r="D51" s="8">
        <v>25.713740693666701</v>
      </c>
      <c r="E51" s="10">
        <f t="shared" si="41"/>
        <v>26.473500102903198</v>
      </c>
      <c r="F51" s="7" t="s">
        <v>83</v>
      </c>
      <c r="G51" s="1">
        <v>10</v>
      </c>
      <c r="H51" s="9">
        <f t="shared" si="22"/>
        <v>25.713740693666701</v>
      </c>
      <c r="I51" s="9">
        <f t="shared" si="23"/>
        <v>298.86374069366667</v>
      </c>
      <c r="J51" s="9">
        <f t="shared" si="24"/>
        <v>0.3742537764569836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2"/>
        <v>2.6644102702360311</v>
      </c>
      <c r="P51" s="9">
        <f t="shared" si="27"/>
        <v>0.99716560566660684</v>
      </c>
      <c r="Q51" s="12">
        <f t="shared" si="28"/>
        <v>0.23931974535998563</v>
      </c>
      <c r="R51" s="9">
        <f t="shared" si="29"/>
        <v>0.29335049999999996</v>
      </c>
      <c r="S51" s="13">
        <f t="shared" si="30"/>
        <v>0.81581502455249155</v>
      </c>
      <c r="T51" s="2">
        <f t="shared" si="31"/>
        <v>0.01</v>
      </c>
      <c r="U51" s="14">
        <f t="shared" si="32"/>
        <v>8.1581502455249158E-3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3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4.4258150245524916E-2</v>
      </c>
      <c r="AR51" s="9">
        <f t="shared" si="37"/>
        <v>122.229375</v>
      </c>
      <c r="AS51" s="1">
        <f t="shared" si="38"/>
        <v>0.24</v>
      </c>
      <c r="AT51" s="1">
        <f t="shared" si="39"/>
        <v>15583333.333333334</v>
      </c>
      <c r="AU51" s="1">
        <f t="shared" si="40"/>
        <v>135554910549.66884</v>
      </c>
    </row>
    <row r="52" spans="1:48" x14ac:dyDescent="0.15">
      <c r="C52" s="7">
        <v>10</v>
      </c>
      <c r="D52" s="8">
        <v>24.377287533871002</v>
      </c>
      <c r="E52" s="10">
        <f t="shared" si="41"/>
        <v>25.713740693666701</v>
      </c>
      <c r="F52" s="7" t="s">
        <v>83</v>
      </c>
      <c r="G52" s="1">
        <v>11</v>
      </c>
      <c r="H52" s="9">
        <f t="shared" si="22"/>
        <v>24.377287533871002</v>
      </c>
      <c r="I52" s="9">
        <f t="shared" si="23"/>
        <v>297.527287533871</v>
      </c>
      <c r="J52" s="9">
        <f t="shared" si="24"/>
        <v>0.32330364174634485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1.583882431340953</v>
      </c>
      <c r="O52" s="9">
        <f t="shared" si="42"/>
        <v>1.3056559832284711</v>
      </c>
      <c r="P52" s="9">
        <f t="shared" si="27"/>
        <v>0.42212333424566928</v>
      </c>
      <c r="Q52" s="12">
        <f t="shared" si="28"/>
        <v>0.10130960021896063</v>
      </c>
      <c r="R52" s="9">
        <f t="shared" si="29"/>
        <v>0.29335049999999996</v>
      </c>
      <c r="S52" s="13">
        <f t="shared" si="30"/>
        <v>0.34535342608572556</v>
      </c>
      <c r="T52" s="2">
        <f t="shared" si="31"/>
        <v>0.01</v>
      </c>
      <c r="U52" s="14">
        <f t="shared" si="32"/>
        <v>3.4535342608572558E-3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3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3.9553534260857254E-2</v>
      </c>
      <c r="AR52" s="9">
        <f t="shared" si="37"/>
        <v>122.229375</v>
      </c>
      <c r="AS52" s="1">
        <f t="shared" si="38"/>
        <v>0.24</v>
      </c>
      <c r="AT52" s="1">
        <f t="shared" si="39"/>
        <v>15583333.333333334</v>
      </c>
      <c r="AU52" s="1">
        <f t="shared" si="40"/>
        <v>121145501312.40297</v>
      </c>
    </row>
    <row r="53" spans="1:48" x14ac:dyDescent="0.15">
      <c r="C53" s="7">
        <v>11</v>
      </c>
      <c r="D53" s="8">
        <v>20.6284504746667</v>
      </c>
      <c r="E53" s="10">
        <f t="shared" si="41"/>
        <v>24.377287533871002</v>
      </c>
      <c r="F53" s="7" t="s">
        <v>85</v>
      </c>
      <c r="G53" s="1">
        <v>12</v>
      </c>
      <c r="H53" s="9">
        <f t="shared" si="22"/>
        <v>20.6284504746667</v>
      </c>
      <c r="I53" s="9">
        <f t="shared" si="23"/>
        <v>293.77845047466667</v>
      </c>
      <c r="J53" s="9">
        <f t="shared" si="24"/>
        <v>0.21293501914092947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2"/>
        <v>2.1058263989828019</v>
      </c>
      <c r="P53" s="9">
        <f t="shared" si="27"/>
        <v>0.44840418457487746</v>
      </c>
      <c r="Q53" s="12">
        <f t="shared" si="28"/>
        <v>0.10761700429797058</v>
      </c>
      <c r="R53" s="9">
        <f t="shared" si="29"/>
        <v>0.29335049999999996</v>
      </c>
      <c r="S53" s="13">
        <f t="shared" si="30"/>
        <v>0.36685468167932422</v>
      </c>
      <c r="T53" s="2">
        <f t="shared" si="31"/>
        <v>0.01</v>
      </c>
      <c r="U53" s="14">
        <f t="shared" si="32"/>
        <v>3.6685468167932424E-3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3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3.9768546816793246E-2</v>
      </c>
      <c r="AR53" s="9">
        <f t="shared" si="37"/>
        <v>122.229375</v>
      </c>
      <c r="AS53" s="1">
        <f t="shared" si="38"/>
        <v>0.24</v>
      </c>
      <c r="AT53" s="1">
        <f t="shared" si="39"/>
        <v>15583333.333333334</v>
      </c>
      <c r="AU53" s="1">
        <f t="shared" si="40"/>
        <v>121804046859.95229</v>
      </c>
      <c r="AV53" s="1">
        <f>SUM(AU42:AU53)</f>
        <v>1507574711060.1243</v>
      </c>
    </row>
    <row r="54" spans="1:48" x14ac:dyDescent="0.15">
      <c r="C54" s="7">
        <v>12</v>
      </c>
      <c r="D54" s="8">
        <v>16.373574569354801</v>
      </c>
      <c r="E54" s="10">
        <f t="shared" si="41"/>
        <v>20.6284504746667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17.010710336129002</v>
      </c>
      <c r="E58" s="7"/>
      <c r="F58" s="7"/>
      <c r="G58" s="1">
        <v>1</v>
      </c>
      <c r="H58" s="9">
        <f t="shared" ref="H58:H69" si="44">E59</f>
        <v>17.010710336129002</v>
      </c>
      <c r="I58" s="9">
        <f t="shared" ref="I58:I69" si="45">H58+273.15</f>
        <v>290.160710336129</v>
      </c>
      <c r="J58" s="9">
        <f t="shared" ref="J58:J69" si="46">EXP(($C$15*(I58-$C$13))/($C$16*I58*$C$13))</f>
        <v>0.14085830132215388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1.1023864116266185E-2</v>
      </c>
      <c r="Q58" s="12">
        <f t="shared" ref="Q58:Q69" si="50">P58*$B$60</f>
        <v>2.0945341820905751E-3</v>
      </c>
      <c r="R58" s="9">
        <f t="shared" ref="R58:R69" si="51">L58*$B$60</f>
        <v>1.4869795833333335E-2</v>
      </c>
      <c r="S58" s="13">
        <f t="shared" ref="S58:S69" si="52">Q58/R58</f>
        <v>0.14085830132215388</v>
      </c>
      <c r="T58" s="2">
        <f t="shared" ref="T58:T69" si="53">$B$59/100</f>
        <v>0.01</v>
      </c>
      <c r="U58" s="14">
        <f t="shared" ref="U58:U69" si="54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5">Y58*Z58</f>
        <v>6.4000000000000003E-3</v>
      </c>
      <c r="AB58" s="2">
        <v>1.4999999999999999E-2</v>
      </c>
      <c r="AC58" s="2">
        <v>0.03</v>
      </c>
      <c r="AD58" s="2">
        <f t="shared" ref="AD58:AD69" si="56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7">AO58*AN58</f>
        <v>1.2E-2</v>
      </c>
      <c r="AQ58" s="1">
        <f>(AP58+AM58+AD58+AA58+U58+X58+AG58+AJ58)</f>
        <v>2.0258583013221542E-2</v>
      </c>
      <c r="AR58" s="9">
        <f t="shared" ref="AR58:AR69" si="58">$B$58/12</f>
        <v>7.8262083333333337</v>
      </c>
      <c r="AS58" s="1">
        <f t="shared" ref="AS58:AS69" si="59">$B$60</f>
        <v>0.19</v>
      </c>
      <c r="AT58" s="1">
        <f t="shared" ref="AT58:AT69" si="60">$E$5/12</f>
        <v>5250000</v>
      </c>
      <c r="AU58" s="1">
        <f t="shared" ref="AU58:AU69" si="61">AT58*10000*AS58*0.67*AR58*AQ58</f>
        <v>1059615193.8597237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15.974246216451601</v>
      </c>
      <c r="E59" s="10">
        <f t="shared" ref="E59:E70" si="62">D58</f>
        <v>17.010710336129002</v>
      </c>
      <c r="F59" s="7" t="s">
        <v>83</v>
      </c>
      <c r="G59" s="1">
        <v>2</v>
      </c>
      <c r="H59" s="9">
        <f t="shared" si="44"/>
        <v>15.974246216451601</v>
      </c>
      <c r="I59" s="9">
        <f t="shared" si="45"/>
        <v>289.12424621645158</v>
      </c>
      <c r="J59" s="9">
        <f t="shared" si="46"/>
        <v>0.12489327997348641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3">L59+O58-P58-N59</f>
        <v>0.1455003025504005</v>
      </c>
      <c r="P59" s="9">
        <f t="shared" si="49"/>
        <v>1.8172010022654148E-2</v>
      </c>
      <c r="Q59" s="12">
        <f t="shared" si="50"/>
        <v>3.4526819043042881E-3</v>
      </c>
      <c r="R59" s="9">
        <f t="shared" si="51"/>
        <v>1.4869795833333335E-2</v>
      </c>
      <c r="S59" s="13">
        <f t="shared" si="52"/>
        <v>0.23219430468335533</v>
      </c>
      <c r="T59" s="2">
        <f t="shared" si="53"/>
        <v>0.01</v>
      </c>
      <c r="U59" s="14">
        <f t="shared" si="54"/>
        <v>2.3219430468335535E-3</v>
      </c>
      <c r="V59" s="13"/>
      <c r="W59" s="2"/>
      <c r="X59" s="14"/>
      <c r="Y59" s="2">
        <v>0.04</v>
      </c>
      <c r="Z59" s="2">
        <v>0.16</v>
      </c>
      <c r="AA59" s="2">
        <f t="shared" si="55"/>
        <v>6.4000000000000003E-3</v>
      </c>
      <c r="AB59" s="2">
        <v>1.4999999999999999E-2</v>
      </c>
      <c r="AC59" s="2">
        <v>0.03</v>
      </c>
      <c r="AD59" s="2">
        <f t="shared" si="56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7"/>
        <v>1.2E-2</v>
      </c>
      <c r="AQ59" s="1">
        <f t="shared" ref="AQ59:AQ69" si="64">(AP59+AM59+AD59+AA59+U59+X59+AG59+AJ59)</f>
        <v>2.1171943046833556E-2</v>
      </c>
      <c r="AR59" s="9">
        <f t="shared" si="58"/>
        <v>7.8262083333333337</v>
      </c>
      <c r="AS59" s="1">
        <f t="shared" si="59"/>
        <v>0.19</v>
      </c>
      <c r="AT59" s="1">
        <f t="shared" si="60"/>
        <v>5250000</v>
      </c>
      <c r="AU59" s="1">
        <f t="shared" si="61"/>
        <v>1107388039.988591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18.0541702714286</v>
      </c>
      <c r="E60" s="10">
        <f t="shared" si="62"/>
        <v>15.974246216451601</v>
      </c>
      <c r="F60" s="7" t="s">
        <v>83</v>
      </c>
      <c r="G60" s="1">
        <v>3</v>
      </c>
      <c r="H60" s="9">
        <f t="shared" si="44"/>
        <v>18.0541702714286</v>
      </c>
      <c r="I60" s="9">
        <f t="shared" si="45"/>
        <v>291.20417027142855</v>
      </c>
      <c r="J60" s="9">
        <f t="shared" si="46"/>
        <v>0.15885569256962936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3"/>
        <v>0.2055903758610797</v>
      </c>
      <c r="P60" s="9">
        <f t="shared" si="49"/>
        <v>3.2659201543062226E-2</v>
      </c>
      <c r="Q60" s="12">
        <f t="shared" si="50"/>
        <v>6.2052482931818226E-3</v>
      </c>
      <c r="R60" s="9">
        <f t="shared" si="51"/>
        <v>1.4869795833333335E-2</v>
      </c>
      <c r="S60" s="13">
        <f t="shared" si="52"/>
        <v>0.41730554761697786</v>
      </c>
      <c r="T60" s="2">
        <f t="shared" si="53"/>
        <v>0.01</v>
      </c>
      <c r="U60" s="14">
        <f t="shared" si="54"/>
        <v>4.1730554761697783E-3</v>
      </c>
      <c r="V60" s="13"/>
      <c r="W60" s="2"/>
      <c r="X60" s="14"/>
      <c r="Y60" s="2">
        <v>0.04</v>
      </c>
      <c r="Z60" s="2">
        <v>0.16</v>
      </c>
      <c r="AA60" s="2">
        <f t="shared" si="55"/>
        <v>6.4000000000000003E-3</v>
      </c>
      <c r="AB60" s="2">
        <v>1.4999999999999999E-2</v>
      </c>
      <c r="AC60" s="2">
        <v>0.03</v>
      </c>
      <c r="AD60" s="2">
        <f t="shared" si="56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7"/>
        <v>1.2E-2</v>
      </c>
      <c r="AQ60" s="1">
        <f t="shared" si="64"/>
        <v>2.3023055476169781E-2</v>
      </c>
      <c r="AR60" s="9">
        <f t="shared" si="58"/>
        <v>7.8262083333333337</v>
      </c>
      <c r="AS60" s="1">
        <f t="shared" si="59"/>
        <v>0.19</v>
      </c>
      <c r="AT60" s="1">
        <f t="shared" si="60"/>
        <v>5250000</v>
      </c>
      <c r="AU60" s="1">
        <f t="shared" si="61"/>
        <v>1204209562.7173584</v>
      </c>
    </row>
    <row r="61" spans="1:48" x14ac:dyDescent="0.15">
      <c r="C61" s="7">
        <v>3</v>
      </c>
      <c r="D61" s="8">
        <v>22.520931019677398</v>
      </c>
      <c r="E61" s="10">
        <f t="shared" si="62"/>
        <v>18.0541702714286</v>
      </c>
      <c r="F61" s="7" t="s">
        <v>83</v>
      </c>
      <c r="G61" s="1">
        <v>4</v>
      </c>
      <c r="H61" s="9">
        <f t="shared" si="44"/>
        <v>22.520931019677398</v>
      </c>
      <c r="I61" s="9">
        <f t="shared" si="45"/>
        <v>295.67093101967737</v>
      </c>
      <c r="J61" s="9">
        <f t="shared" si="46"/>
        <v>0.2632555200475446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3"/>
        <v>0.25119325765135081</v>
      </c>
      <c r="P61" s="9">
        <f t="shared" si="49"/>
        <v>6.6128011675443216E-2</v>
      </c>
      <c r="Q61" s="12">
        <f t="shared" si="50"/>
        <v>1.2564322218334211E-2</v>
      </c>
      <c r="R61" s="9">
        <f t="shared" si="51"/>
        <v>1.4869795833333335E-2</v>
      </c>
      <c r="S61" s="13">
        <f t="shared" si="52"/>
        <v>0.84495593343447339</v>
      </c>
      <c r="T61" s="2">
        <f t="shared" si="53"/>
        <v>0.01</v>
      </c>
      <c r="U61" s="14">
        <f t="shared" si="54"/>
        <v>8.4495593343447348E-3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64"/>
        <v>3.3049559334344739E-2</v>
      </c>
      <c r="AR61" s="9">
        <f t="shared" si="58"/>
        <v>7.8262083333333337</v>
      </c>
      <c r="AS61" s="1">
        <f t="shared" si="59"/>
        <v>0.19</v>
      </c>
      <c r="AT61" s="1">
        <f t="shared" si="60"/>
        <v>5250000</v>
      </c>
      <c r="AU61" s="1">
        <f t="shared" si="61"/>
        <v>1728640902.3861561</v>
      </c>
    </row>
    <row r="62" spans="1:48" x14ac:dyDescent="0.15">
      <c r="C62" s="7">
        <v>4</v>
      </c>
      <c r="D62" s="8">
        <v>27.085037667999998</v>
      </c>
      <c r="E62" s="10">
        <f t="shared" si="62"/>
        <v>22.520931019677398</v>
      </c>
      <c r="F62" s="7" t="s">
        <v>83</v>
      </c>
      <c r="G62" s="1">
        <v>5</v>
      </c>
      <c r="H62" s="9">
        <f t="shared" si="44"/>
        <v>27.085037667999998</v>
      </c>
      <c r="I62" s="9">
        <f t="shared" si="45"/>
        <v>300.23503766799996</v>
      </c>
      <c r="J62" s="9">
        <f t="shared" si="46"/>
        <v>0.43430083168338657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0.1758119836771122</v>
      </c>
      <c r="O62" s="9">
        <f t="shared" si="63"/>
        <v>8.751534563212876E-2</v>
      </c>
      <c r="P62" s="9">
        <f t="shared" si="49"/>
        <v>3.8007987393092552E-2</v>
      </c>
      <c r="Q62" s="12">
        <f t="shared" si="50"/>
        <v>7.2215176046875849E-3</v>
      </c>
      <c r="R62" s="9">
        <f t="shared" si="51"/>
        <v>1.4869795833333335E-2</v>
      </c>
      <c r="S62" s="13">
        <f t="shared" si="52"/>
        <v>0.48565008461644432</v>
      </c>
      <c r="T62" s="2">
        <f t="shared" si="53"/>
        <v>0.01</v>
      </c>
      <c r="U62" s="14">
        <f t="shared" si="54"/>
        <v>4.8565008461644429E-3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64"/>
        <v>2.9456500846164444E-2</v>
      </c>
      <c r="AR62" s="9">
        <f t="shared" si="58"/>
        <v>7.8262083333333337</v>
      </c>
      <c r="AS62" s="1">
        <f t="shared" si="59"/>
        <v>0.19</v>
      </c>
      <c r="AT62" s="1">
        <f t="shared" si="60"/>
        <v>5250000</v>
      </c>
      <c r="AU62" s="1">
        <f t="shared" si="61"/>
        <v>1540707750.1011357</v>
      </c>
    </row>
    <row r="63" spans="1:48" x14ac:dyDescent="0.15">
      <c r="C63" s="7">
        <v>5</v>
      </c>
      <c r="D63" s="8">
        <v>28.895907053225802</v>
      </c>
      <c r="E63" s="10">
        <f t="shared" si="62"/>
        <v>27.085037667999998</v>
      </c>
      <c r="F63" s="7" t="s">
        <v>85</v>
      </c>
      <c r="G63" s="1">
        <v>6</v>
      </c>
      <c r="H63" s="9">
        <f t="shared" si="44"/>
        <v>28.895907053225802</v>
      </c>
      <c r="I63" s="9">
        <f t="shared" si="45"/>
        <v>302.04590705322579</v>
      </c>
      <c r="J63" s="9">
        <f t="shared" si="46"/>
        <v>0.52751105435636991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3"/>
        <v>0.12776944157236955</v>
      </c>
      <c r="P63" s="9">
        <f t="shared" si="49"/>
        <v>6.7399792838365266E-2</v>
      </c>
      <c r="Q63" s="12">
        <f t="shared" si="50"/>
        <v>1.2805960639289401E-2</v>
      </c>
      <c r="R63" s="9">
        <f t="shared" si="51"/>
        <v>1.4869795833333335E-2</v>
      </c>
      <c r="S63" s="13">
        <f t="shared" si="52"/>
        <v>0.86120621848637124</v>
      </c>
      <c r="T63" s="2">
        <f t="shared" si="53"/>
        <v>0.01</v>
      </c>
      <c r="U63" s="14">
        <f t="shared" si="54"/>
        <v>8.6120621848637131E-3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64"/>
        <v>3.3212062184863715E-2</v>
      </c>
      <c r="AR63" s="9">
        <f t="shared" si="58"/>
        <v>7.8262083333333337</v>
      </c>
      <c r="AS63" s="1">
        <f t="shared" si="59"/>
        <v>0.19</v>
      </c>
      <c r="AT63" s="1">
        <f t="shared" si="60"/>
        <v>5250000</v>
      </c>
      <c r="AU63" s="1">
        <f t="shared" si="61"/>
        <v>1737140533.8432548</v>
      </c>
    </row>
    <row r="64" spans="1:48" x14ac:dyDescent="0.15">
      <c r="C64" s="7">
        <v>6</v>
      </c>
      <c r="D64" s="8">
        <v>29.6985153693333</v>
      </c>
      <c r="E64" s="10">
        <f t="shared" si="62"/>
        <v>28.895907053225802</v>
      </c>
      <c r="F64" s="7" t="s">
        <v>83</v>
      </c>
      <c r="G64" s="1">
        <v>7</v>
      </c>
      <c r="H64" s="9">
        <f t="shared" si="44"/>
        <v>29.6985153693333</v>
      </c>
      <c r="I64" s="9">
        <f t="shared" si="45"/>
        <v>302.84851536933326</v>
      </c>
      <c r="J64" s="9">
        <f t="shared" si="46"/>
        <v>0.57455849337730169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3"/>
        <v>0.13863173206733764</v>
      </c>
      <c r="P64" s="9">
        <f t="shared" si="49"/>
        <v>7.9652039110895273E-2</v>
      </c>
      <c r="Q64" s="12">
        <f t="shared" si="50"/>
        <v>1.5133887431070102E-2</v>
      </c>
      <c r="R64" s="9">
        <f t="shared" si="51"/>
        <v>1.4869795833333335E-2</v>
      </c>
      <c r="S64" s="13">
        <f t="shared" si="52"/>
        <v>1.0177602705979836</v>
      </c>
      <c r="T64" s="2">
        <f t="shared" si="53"/>
        <v>0.01</v>
      </c>
      <c r="U64" s="14">
        <f t="shared" si="54"/>
        <v>1.0177602705979836E-2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64"/>
        <v>3.4777602705979835E-2</v>
      </c>
      <c r="AR64" s="9">
        <f t="shared" si="58"/>
        <v>7.8262083333333337</v>
      </c>
      <c r="AS64" s="1">
        <f t="shared" si="59"/>
        <v>0.19</v>
      </c>
      <c r="AT64" s="1">
        <f t="shared" si="60"/>
        <v>5250000</v>
      </c>
      <c r="AU64" s="1">
        <f t="shared" si="61"/>
        <v>1819025358.7441409</v>
      </c>
    </row>
    <row r="65" spans="1:48" x14ac:dyDescent="0.15">
      <c r="C65" s="7">
        <v>7</v>
      </c>
      <c r="D65" s="8">
        <v>27.135091459677401</v>
      </c>
      <c r="E65" s="10">
        <f t="shared" si="62"/>
        <v>29.6985153693333</v>
      </c>
      <c r="F65" s="7" t="s">
        <v>83</v>
      </c>
      <c r="G65" s="1">
        <v>8</v>
      </c>
      <c r="H65" s="9">
        <f t="shared" si="44"/>
        <v>27.135091459677401</v>
      </c>
      <c r="I65" s="9">
        <f t="shared" si="45"/>
        <v>300.2850914596774</v>
      </c>
      <c r="J65" s="9">
        <f t="shared" si="46"/>
        <v>0.43665491939334178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3"/>
        <v>0.13724177628977571</v>
      </c>
      <c r="P65" s="9">
        <f t="shared" si="49"/>
        <v>5.9927296763211062E-2</v>
      </c>
      <c r="Q65" s="12">
        <f t="shared" si="50"/>
        <v>1.1386186385010101E-2</v>
      </c>
      <c r="R65" s="9">
        <f t="shared" si="51"/>
        <v>1.4869795833333335E-2</v>
      </c>
      <c r="S65" s="13">
        <f t="shared" si="52"/>
        <v>0.76572580502322074</v>
      </c>
      <c r="T65" s="2">
        <f t="shared" si="53"/>
        <v>0.01</v>
      </c>
      <c r="U65" s="14">
        <f t="shared" si="54"/>
        <v>7.6572580502322074E-3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64"/>
        <v>3.2257258050232204E-2</v>
      </c>
      <c r="AR65" s="9">
        <f t="shared" si="58"/>
        <v>7.8262083333333337</v>
      </c>
      <c r="AS65" s="1">
        <f t="shared" si="59"/>
        <v>0.19</v>
      </c>
      <c r="AT65" s="1">
        <f t="shared" si="60"/>
        <v>5250000</v>
      </c>
      <c r="AU65" s="1">
        <f t="shared" si="61"/>
        <v>1687199974.4489801</v>
      </c>
    </row>
    <row r="66" spans="1:48" x14ac:dyDescent="0.15">
      <c r="C66" s="7">
        <v>8</v>
      </c>
      <c r="D66" s="8">
        <v>26.473500102903198</v>
      </c>
      <c r="E66" s="10">
        <f t="shared" si="62"/>
        <v>27.135091459677401</v>
      </c>
      <c r="F66" s="7" t="s">
        <v>83</v>
      </c>
      <c r="G66" s="1">
        <v>9</v>
      </c>
      <c r="H66" s="9">
        <f t="shared" si="44"/>
        <v>26.473500102903198</v>
      </c>
      <c r="I66" s="9">
        <f t="shared" si="45"/>
        <v>299.62350010290317</v>
      </c>
      <c r="J66" s="9">
        <f t="shared" si="46"/>
        <v>0.40648459868640807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3"/>
        <v>0.15557656285989799</v>
      </c>
      <c r="P66" s="9">
        <f t="shared" si="49"/>
        <v>6.3239476719116366E-2</v>
      </c>
      <c r="Q66" s="12">
        <f t="shared" si="50"/>
        <v>1.201550057663211E-2</v>
      </c>
      <c r="R66" s="9">
        <f t="shared" si="51"/>
        <v>1.4869795833333335E-2</v>
      </c>
      <c r="S66" s="13">
        <f t="shared" si="52"/>
        <v>0.8080474480824541</v>
      </c>
      <c r="T66" s="2">
        <f t="shared" si="53"/>
        <v>0.01</v>
      </c>
      <c r="U66" s="14">
        <f t="shared" si="54"/>
        <v>8.0804744808245406E-3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64"/>
        <v>3.2680474480824541E-2</v>
      </c>
      <c r="AR66" s="9">
        <f t="shared" si="58"/>
        <v>7.8262083333333337</v>
      </c>
      <c r="AS66" s="1">
        <f t="shared" si="59"/>
        <v>0.19</v>
      </c>
      <c r="AT66" s="1">
        <f t="shared" si="60"/>
        <v>5250000</v>
      </c>
      <c r="AU66" s="1">
        <f t="shared" si="61"/>
        <v>1709336101.1392844</v>
      </c>
    </row>
    <row r="67" spans="1:48" x14ac:dyDescent="0.15">
      <c r="C67" s="7">
        <v>9</v>
      </c>
      <c r="D67" s="8">
        <v>25.713740693666701</v>
      </c>
      <c r="E67" s="10">
        <f t="shared" si="62"/>
        <v>26.473500102903198</v>
      </c>
      <c r="F67" s="7" t="s">
        <v>83</v>
      </c>
      <c r="G67" s="1">
        <v>10</v>
      </c>
      <c r="H67" s="9">
        <f t="shared" si="44"/>
        <v>25.713740693666701</v>
      </c>
      <c r="I67" s="9">
        <f t="shared" si="45"/>
        <v>298.86374069366667</v>
      </c>
      <c r="J67" s="9">
        <f t="shared" si="46"/>
        <v>0.3742537764569836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3"/>
        <v>0.17059916947411496</v>
      </c>
      <c r="P67" s="9">
        <f t="shared" si="49"/>
        <v>6.3847383436112487E-2</v>
      </c>
      <c r="Q67" s="12">
        <f t="shared" si="50"/>
        <v>1.2131002852861372E-2</v>
      </c>
      <c r="R67" s="9">
        <f t="shared" si="51"/>
        <v>1.4869795833333335E-2</v>
      </c>
      <c r="S67" s="13">
        <f t="shared" si="52"/>
        <v>0.81581502455249166</v>
      </c>
      <c r="T67" s="2">
        <f t="shared" si="53"/>
        <v>0.01</v>
      </c>
      <c r="U67" s="14">
        <f t="shared" si="54"/>
        <v>8.1581502455249175E-3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64"/>
        <v>3.275815024552492E-2</v>
      </c>
      <c r="AR67" s="9">
        <f t="shared" si="58"/>
        <v>7.8262083333333337</v>
      </c>
      <c r="AS67" s="1">
        <f t="shared" si="59"/>
        <v>0.19</v>
      </c>
      <c r="AT67" s="1">
        <f t="shared" si="60"/>
        <v>5250000</v>
      </c>
      <c r="AU67" s="1">
        <f t="shared" si="61"/>
        <v>1713398893.7056489</v>
      </c>
    </row>
    <row r="68" spans="1:48" x14ac:dyDescent="0.15">
      <c r="C68" s="7">
        <v>10</v>
      </c>
      <c r="D68" s="8">
        <v>24.377287533871002</v>
      </c>
      <c r="E68" s="10">
        <f t="shared" si="62"/>
        <v>25.713740693666701</v>
      </c>
      <c r="F68" s="7" t="s">
        <v>83</v>
      </c>
      <c r="G68" s="1">
        <v>11</v>
      </c>
      <c r="H68" s="9">
        <f t="shared" si="44"/>
        <v>24.377287533871002</v>
      </c>
      <c r="I68" s="9">
        <f t="shared" si="45"/>
        <v>297.527287533871</v>
      </c>
      <c r="J68" s="9">
        <f t="shared" si="46"/>
        <v>0.32330364174634485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0.10141419673610236</v>
      </c>
      <c r="O68" s="9">
        <f t="shared" si="63"/>
        <v>8.3599672635233463E-2</v>
      </c>
      <c r="P68" s="9">
        <f t="shared" si="49"/>
        <v>2.702807861177323E-2</v>
      </c>
      <c r="Q68" s="12">
        <f t="shared" si="50"/>
        <v>5.1353349362369136E-3</v>
      </c>
      <c r="R68" s="9">
        <f t="shared" si="51"/>
        <v>1.4869795833333335E-2</v>
      </c>
      <c r="S68" s="13">
        <f t="shared" si="52"/>
        <v>0.34535342608572556</v>
      </c>
      <c r="T68" s="2">
        <f t="shared" si="53"/>
        <v>0.01</v>
      </c>
      <c r="U68" s="14">
        <f t="shared" si="54"/>
        <v>3.4535342608572558E-3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64"/>
        <v>2.8053534260857257E-2</v>
      </c>
      <c r="AR68" s="9">
        <f t="shared" si="58"/>
        <v>7.8262083333333337</v>
      </c>
      <c r="AS68" s="1">
        <f t="shared" si="59"/>
        <v>0.19</v>
      </c>
      <c r="AT68" s="1">
        <f t="shared" si="60"/>
        <v>5250000</v>
      </c>
      <c r="AU68" s="1">
        <f t="shared" si="61"/>
        <v>1467326274.7383835</v>
      </c>
    </row>
    <row r="69" spans="1:48" x14ac:dyDescent="0.15">
      <c r="C69" s="7">
        <v>11</v>
      </c>
      <c r="D69" s="8">
        <v>20.6284504746667</v>
      </c>
      <c r="E69" s="10">
        <f t="shared" si="62"/>
        <v>24.377287533871002</v>
      </c>
      <c r="F69" s="7" t="s">
        <v>85</v>
      </c>
      <c r="G69" s="1">
        <v>12</v>
      </c>
      <c r="H69" s="9">
        <f t="shared" si="44"/>
        <v>20.6284504746667</v>
      </c>
      <c r="I69" s="9">
        <f t="shared" si="45"/>
        <v>293.77845047466667</v>
      </c>
      <c r="J69" s="9">
        <f t="shared" si="46"/>
        <v>0.21293501914092947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3"/>
        <v>0.13483367735679358</v>
      </c>
      <c r="P69" s="9">
        <f t="shared" si="49"/>
        <v>2.8710811668810749E-2</v>
      </c>
      <c r="Q69" s="12">
        <f t="shared" si="50"/>
        <v>5.4550542170740427E-3</v>
      </c>
      <c r="R69" s="9">
        <f t="shared" si="51"/>
        <v>1.4869795833333335E-2</v>
      </c>
      <c r="S69" s="13">
        <f t="shared" si="52"/>
        <v>0.36685468167932428</v>
      </c>
      <c r="T69" s="2">
        <f t="shared" si="53"/>
        <v>0.01</v>
      </c>
      <c r="U69" s="14">
        <f t="shared" si="54"/>
        <v>3.6685468167932428E-3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64"/>
        <v>2.8268546816793243E-2</v>
      </c>
      <c r="AR69" s="9">
        <f t="shared" si="58"/>
        <v>7.8262083333333337</v>
      </c>
      <c r="AS69" s="1">
        <f t="shared" si="59"/>
        <v>0.19</v>
      </c>
      <c r="AT69" s="1">
        <f t="shared" si="60"/>
        <v>5250000</v>
      </c>
      <c r="AU69" s="1">
        <f t="shared" si="61"/>
        <v>1478572400.4418294</v>
      </c>
      <c r="AV69" s="1">
        <f>SUM(AU58:AU69)</f>
        <v>18252560986.114487</v>
      </c>
    </row>
    <row r="70" spans="1:48" x14ac:dyDescent="0.15">
      <c r="C70" s="7">
        <v>12</v>
      </c>
      <c r="D70" s="8">
        <v>16.373574569354801</v>
      </c>
      <c r="E70" s="10">
        <f t="shared" si="62"/>
        <v>20.6284504746667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17.010710336129002</v>
      </c>
      <c r="E73" s="7"/>
      <c r="F73" s="7"/>
      <c r="G73" s="1">
        <v>1</v>
      </c>
      <c r="H73" s="9">
        <f t="shared" ref="H73:H84" si="65">E74</f>
        <v>17.010710336129002</v>
      </c>
      <c r="I73" s="9">
        <f t="shared" ref="I73:I84" si="66">H73+273.15</f>
        <v>290.160710336129</v>
      </c>
      <c r="J73" s="9">
        <f t="shared" ref="J73:J84" si="67">EXP(($C$15*(I73-$C$13))/($C$16*I73*$C$13))</f>
        <v>0.14085830132215388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1.0693962236377922E-2</v>
      </c>
      <c r="Q73" s="12">
        <f t="shared" ref="Q73:Q84" si="71">P73*$B$75</f>
        <v>1.924913202548026E-3</v>
      </c>
      <c r="R73" s="9">
        <f t="shared" ref="R73:R84" si="72">L73*$B$75</f>
        <v>1.36656E-2</v>
      </c>
      <c r="S73" s="13">
        <f t="shared" ref="S73:S84" si="73">Q73/R73</f>
        <v>0.14085830132215388</v>
      </c>
      <c r="T73" s="2">
        <f t="shared" ref="T73:T84" si="74">$B$74/100</f>
        <v>0.01</v>
      </c>
      <c r="U73" s="14">
        <f t="shared" ref="U73:U84" si="75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6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7">AO73*AN73</f>
        <v>7.3499999999999998E-3</v>
      </c>
      <c r="AQ73" s="1">
        <f t="shared" ref="AQ73:AQ84" si="78">(AP73+AM73+AD73+AA73+U73+X73+AG73+AJ73)</f>
        <v>2.8758583013221539E-2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11083333.333333334</v>
      </c>
      <c r="AU73" s="1">
        <f t="shared" ref="AU73:AU84" si="82">AT73*10000*AS73*0.67*AR73*AQ73</f>
        <v>2918376946.0325456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15.974246216451601</v>
      </c>
      <c r="E74" s="10">
        <f t="shared" ref="E74:E85" si="83">D73</f>
        <v>17.010710336129002</v>
      </c>
      <c r="F74" s="7" t="s">
        <v>83</v>
      </c>
      <c r="G74" s="1">
        <v>2</v>
      </c>
      <c r="H74" s="9">
        <f t="shared" si="65"/>
        <v>15.974246216451601</v>
      </c>
      <c r="I74" s="9">
        <f t="shared" si="66"/>
        <v>289.12424621645158</v>
      </c>
      <c r="J74" s="9">
        <f t="shared" si="67"/>
        <v>0.12489327997348641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0.14114603776362208</v>
      </c>
      <c r="P74" s="9">
        <f t="shared" si="70"/>
        <v>1.7628191611560338E-2</v>
      </c>
      <c r="Q74" s="12">
        <f t="shared" si="71"/>
        <v>3.173074490080861E-3</v>
      </c>
      <c r="R74" s="9">
        <f t="shared" si="72"/>
        <v>1.36656E-2</v>
      </c>
      <c r="S74" s="13">
        <f t="shared" si="73"/>
        <v>0.23219430468335536</v>
      </c>
      <c r="T74" s="2">
        <f t="shared" si="74"/>
        <v>0.01</v>
      </c>
      <c r="U74" s="14">
        <f t="shared" si="75"/>
        <v>2.3219430468335539E-3</v>
      </c>
      <c r="V74" s="13"/>
      <c r="W74" s="2"/>
      <c r="X74" s="14"/>
      <c r="Y74" s="2">
        <v>0.04</v>
      </c>
      <c r="Z74" s="2">
        <v>0.5</v>
      </c>
      <c r="AA74" s="2">
        <f t="shared" si="76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7"/>
        <v>7.3499999999999998E-3</v>
      </c>
      <c r="AQ74" s="1">
        <f t="shared" si="78"/>
        <v>2.9671943046833554E-2</v>
      </c>
      <c r="AR74" s="9">
        <f t="shared" si="79"/>
        <v>7.5919999999999996</v>
      </c>
      <c r="AS74" s="1">
        <f t="shared" si="80"/>
        <v>0.18</v>
      </c>
      <c r="AT74" s="1">
        <f t="shared" si="81"/>
        <v>11083333.333333334</v>
      </c>
      <c r="AU74" s="1">
        <f t="shared" si="82"/>
        <v>3011063322.9759212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18.0541702714286</v>
      </c>
      <c r="E75" s="10">
        <f t="shared" si="83"/>
        <v>15.974246216451601</v>
      </c>
      <c r="F75" s="7" t="s">
        <v>83</v>
      </c>
      <c r="G75" s="1">
        <v>3</v>
      </c>
      <c r="H75" s="9">
        <f t="shared" si="65"/>
        <v>18.0541702714286</v>
      </c>
      <c r="I75" s="9">
        <f t="shared" si="66"/>
        <v>291.20417027142855</v>
      </c>
      <c r="J75" s="9">
        <f t="shared" si="67"/>
        <v>0.15885569256962936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0.19943784615206175</v>
      </c>
      <c r="P75" s="9">
        <f t="shared" si="70"/>
        <v>3.1681837175080961E-2</v>
      </c>
      <c r="Q75" s="12">
        <f t="shared" si="71"/>
        <v>5.7027306915145726E-3</v>
      </c>
      <c r="R75" s="9">
        <f t="shared" si="72"/>
        <v>1.36656E-2</v>
      </c>
      <c r="S75" s="13">
        <f t="shared" si="73"/>
        <v>0.41730554761697786</v>
      </c>
      <c r="T75" s="2">
        <f t="shared" si="74"/>
        <v>0.01</v>
      </c>
      <c r="U75" s="14">
        <f t="shared" si="75"/>
        <v>4.1730554761697783E-3</v>
      </c>
      <c r="V75" s="13"/>
      <c r="W75" s="2"/>
      <c r="X75" s="14"/>
      <c r="Y75" s="2">
        <v>0.04</v>
      </c>
      <c r="Z75" s="2">
        <v>0.5</v>
      </c>
      <c r="AA75" s="2">
        <f t="shared" si="76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7"/>
        <v>7.3499999999999998E-3</v>
      </c>
      <c r="AQ75" s="1">
        <f t="shared" si="78"/>
        <v>3.1523055476169778E-2</v>
      </c>
      <c r="AR75" s="9">
        <f t="shared" si="79"/>
        <v>7.5919999999999996</v>
      </c>
      <c r="AS75" s="1">
        <f t="shared" si="80"/>
        <v>0.18</v>
      </c>
      <c r="AT75" s="1">
        <f t="shared" si="81"/>
        <v>11083333.333333334</v>
      </c>
      <c r="AU75" s="1">
        <f t="shared" si="82"/>
        <v>3198911376.4007196</v>
      </c>
    </row>
    <row r="76" spans="1:48" x14ac:dyDescent="0.15">
      <c r="C76" s="7">
        <v>3</v>
      </c>
      <c r="D76" s="8">
        <v>22.520931019677398</v>
      </c>
      <c r="E76" s="10">
        <f t="shared" si="83"/>
        <v>18.0541702714286</v>
      </c>
      <c r="F76" s="7" t="s">
        <v>83</v>
      </c>
      <c r="G76" s="1">
        <v>4</v>
      </c>
      <c r="H76" s="9">
        <f t="shared" si="65"/>
        <v>22.520931019677398</v>
      </c>
      <c r="I76" s="9">
        <f t="shared" si="66"/>
        <v>295.67093101967737</v>
      </c>
      <c r="J76" s="9">
        <f t="shared" si="67"/>
        <v>0.2632555200475446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0.2436760089769808</v>
      </c>
      <c r="P76" s="9">
        <f t="shared" si="70"/>
        <v>6.4149054466345223E-2</v>
      </c>
      <c r="Q76" s="12">
        <f t="shared" si="71"/>
        <v>1.154682980394214E-2</v>
      </c>
      <c r="R76" s="9">
        <f t="shared" si="72"/>
        <v>1.36656E-2</v>
      </c>
      <c r="S76" s="13">
        <f t="shared" si="73"/>
        <v>0.84495593343447339</v>
      </c>
      <c r="T76" s="2">
        <f t="shared" si="74"/>
        <v>0.01</v>
      </c>
      <c r="U76" s="14">
        <f t="shared" si="75"/>
        <v>8.4495593343447348E-3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4.3249559334344732E-2</v>
      </c>
      <c r="AR76" s="9">
        <f t="shared" si="79"/>
        <v>7.5919999999999996</v>
      </c>
      <c r="AS76" s="1">
        <f t="shared" si="80"/>
        <v>0.18</v>
      </c>
      <c r="AT76" s="1">
        <f t="shared" si="81"/>
        <v>11083333.333333334</v>
      </c>
      <c r="AU76" s="1">
        <f t="shared" si="82"/>
        <v>4388899022.9244032</v>
      </c>
    </row>
    <row r="77" spans="1:48" x14ac:dyDescent="0.15">
      <c r="C77" s="7">
        <v>4</v>
      </c>
      <c r="D77" s="8">
        <v>27.085037667999998</v>
      </c>
      <c r="E77" s="10">
        <f t="shared" si="83"/>
        <v>22.520931019677398</v>
      </c>
      <c r="F77" s="7" t="s">
        <v>83</v>
      </c>
      <c r="G77" s="1">
        <v>5</v>
      </c>
      <c r="H77" s="9">
        <f t="shared" si="65"/>
        <v>27.085037667999998</v>
      </c>
      <c r="I77" s="9">
        <f t="shared" si="66"/>
        <v>300.23503766799996</v>
      </c>
      <c r="J77" s="9">
        <f t="shared" si="67"/>
        <v>0.43430083168338657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0.17055060678510381</v>
      </c>
      <c r="O77" s="9">
        <f t="shared" si="84"/>
        <v>8.4896347725531784E-2</v>
      </c>
      <c r="P77" s="9">
        <f t="shared" si="70"/>
        <v>3.6870554424080437E-2</v>
      </c>
      <c r="Q77" s="12">
        <f t="shared" si="71"/>
        <v>6.6366997963344786E-3</v>
      </c>
      <c r="R77" s="9">
        <f t="shared" si="72"/>
        <v>1.36656E-2</v>
      </c>
      <c r="S77" s="13">
        <f t="shared" si="73"/>
        <v>0.4856500846164441</v>
      </c>
      <c r="T77" s="2">
        <f t="shared" si="74"/>
        <v>0.01</v>
      </c>
      <c r="U77" s="14">
        <f t="shared" si="75"/>
        <v>4.8565008461644412E-3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3.9656500846164441E-2</v>
      </c>
      <c r="AR77" s="9">
        <f t="shared" si="79"/>
        <v>7.5919999999999996</v>
      </c>
      <c r="AS77" s="1">
        <f t="shared" si="80"/>
        <v>0.18</v>
      </c>
      <c r="AT77" s="1">
        <f t="shared" si="81"/>
        <v>11083333.333333334</v>
      </c>
      <c r="AU77" s="1">
        <f t="shared" si="82"/>
        <v>4024280952.1094713</v>
      </c>
    </row>
    <row r="78" spans="1:48" x14ac:dyDescent="0.15">
      <c r="C78" s="7">
        <v>5</v>
      </c>
      <c r="D78" s="8">
        <v>28.895907053225802</v>
      </c>
      <c r="E78" s="10">
        <f t="shared" si="83"/>
        <v>27.085037667999998</v>
      </c>
      <c r="F78" s="7" t="s">
        <v>85</v>
      </c>
      <c r="G78" s="1">
        <v>6</v>
      </c>
      <c r="H78" s="9">
        <f t="shared" si="65"/>
        <v>28.895907053225802</v>
      </c>
      <c r="I78" s="9">
        <f t="shared" si="66"/>
        <v>302.04590705322579</v>
      </c>
      <c r="J78" s="9">
        <f t="shared" si="67"/>
        <v>0.52751105435636991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0.12394579330145133</v>
      </c>
      <c r="P78" s="9">
        <f t="shared" si="70"/>
        <v>6.5382776107485288E-2</v>
      </c>
      <c r="Q78" s="12">
        <f t="shared" si="71"/>
        <v>1.1768899699347352E-2</v>
      </c>
      <c r="R78" s="9">
        <f t="shared" si="72"/>
        <v>1.36656E-2</v>
      </c>
      <c r="S78" s="13">
        <f t="shared" si="73"/>
        <v>0.86120621848637102</v>
      </c>
      <c r="T78" s="2">
        <f t="shared" si="74"/>
        <v>0.01</v>
      </c>
      <c r="U78" s="14">
        <f t="shared" si="75"/>
        <v>8.6120621848637096E-3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4.3412062184863709E-2</v>
      </c>
      <c r="AR78" s="9">
        <f t="shared" si="79"/>
        <v>7.5919999999999996</v>
      </c>
      <c r="AS78" s="1">
        <f t="shared" si="80"/>
        <v>0.18</v>
      </c>
      <c r="AT78" s="1">
        <f t="shared" si="81"/>
        <v>11083333.333333334</v>
      </c>
      <c r="AU78" s="1">
        <f t="shared" si="82"/>
        <v>4405389563.2407017</v>
      </c>
    </row>
    <row r="79" spans="1:48" x14ac:dyDescent="0.15">
      <c r="C79" s="7">
        <v>6</v>
      </c>
      <c r="D79" s="8">
        <v>29.6985153693333</v>
      </c>
      <c r="E79" s="10">
        <f t="shared" si="83"/>
        <v>28.895907053225802</v>
      </c>
      <c r="F79" s="7" t="s">
        <v>83</v>
      </c>
      <c r="G79" s="1">
        <v>7</v>
      </c>
      <c r="H79" s="9">
        <f t="shared" si="65"/>
        <v>29.6985153693333</v>
      </c>
      <c r="I79" s="9">
        <f t="shared" si="66"/>
        <v>302.84851536933326</v>
      </c>
      <c r="J79" s="9">
        <f t="shared" si="67"/>
        <v>0.57455849337730169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0.13448301719396605</v>
      </c>
      <c r="P79" s="9">
        <f t="shared" si="70"/>
        <v>7.7268359743798892E-2</v>
      </c>
      <c r="Q79" s="12">
        <f t="shared" si="71"/>
        <v>1.3908304753883801E-2</v>
      </c>
      <c r="R79" s="9">
        <f t="shared" si="72"/>
        <v>1.36656E-2</v>
      </c>
      <c r="S79" s="13">
        <f t="shared" si="73"/>
        <v>1.0177602705979834</v>
      </c>
      <c r="T79" s="2">
        <f t="shared" si="74"/>
        <v>0.01</v>
      </c>
      <c r="U79" s="14">
        <f t="shared" si="75"/>
        <v>1.0177602705979834E-2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4.4977602705979836E-2</v>
      </c>
      <c r="AR79" s="9">
        <f t="shared" si="79"/>
        <v>7.5919999999999996</v>
      </c>
      <c r="AS79" s="1">
        <f t="shared" si="80"/>
        <v>0.18</v>
      </c>
      <c r="AT79" s="1">
        <f t="shared" si="81"/>
        <v>11083333.333333334</v>
      </c>
      <c r="AU79" s="1">
        <f t="shared" si="82"/>
        <v>4564258216.9154882</v>
      </c>
    </row>
    <row r="80" spans="1:48" x14ac:dyDescent="0.15">
      <c r="C80" s="7">
        <v>7</v>
      </c>
      <c r="D80" s="8">
        <v>27.135091459677401</v>
      </c>
      <c r="E80" s="10">
        <f t="shared" si="83"/>
        <v>29.6985153693333</v>
      </c>
      <c r="F80" s="7" t="s">
        <v>83</v>
      </c>
      <c r="G80" s="1">
        <v>8</v>
      </c>
      <c r="H80" s="9">
        <f t="shared" si="65"/>
        <v>27.135091459677401</v>
      </c>
      <c r="I80" s="9">
        <f t="shared" si="66"/>
        <v>300.2850914596774</v>
      </c>
      <c r="J80" s="9">
        <f t="shared" si="67"/>
        <v>0.43665491939334178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0.13313465745016714</v>
      </c>
      <c r="P80" s="9">
        <f t="shared" si="70"/>
        <v>5.8133903117362905E-2</v>
      </c>
      <c r="Q80" s="12">
        <f t="shared" si="71"/>
        <v>1.0464102561125323E-2</v>
      </c>
      <c r="R80" s="9">
        <f t="shared" si="72"/>
        <v>1.36656E-2</v>
      </c>
      <c r="S80" s="13">
        <f t="shared" si="73"/>
        <v>0.76572580502322052</v>
      </c>
      <c r="T80" s="2">
        <f t="shared" si="74"/>
        <v>0.01</v>
      </c>
      <c r="U80" s="14">
        <f t="shared" si="75"/>
        <v>7.6572580502322057E-3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4.2457258050232205E-2</v>
      </c>
      <c r="AR80" s="9">
        <f t="shared" si="79"/>
        <v>7.5919999999999996</v>
      </c>
      <c r="AS80" s="1">
        <f t="shared" si="80"/>
        <v>0.18</v>
      </c>
      <c r="AT80" s="1">
        <f t="shared" si="81"/>
        <v>11083333.333333334</v>
      </c>
      <c r="AU80" s="1">
        <f t="shared" si="82"/>
        <v>4308497502.418231</v>
      </c>
    </row>
    <row r="81" spans="1:48" x14ac:dyDescent="0.15">
      <c r="C81" s="7">
        <v>8</v>
      </c>
      <c r="D81" s="8">
        <v>26.473500102903198</v>
      </c>
      <c r="E81" s="10">
        <f t="shared" si="83"/>
        <v>27.135091459677401</v>
      </c>
      <c r="F81" s="7" t="s">
        <v>83</v>
      </c>
      <c r="G81" s="1">
        <v>9</v>
      </c>
      <c r="H81" s="9">
        <f t="shared" si="65"/>
        <v>26.473500102903198</v>
      </c>
      <c r="I81" s="9">
        <f t="shared" si="66"/>
        <v>299.62350010290317</v>
      </c>
      <c r="J81" s="9">
        <f t="shared" si="67"/>
        <v>0.40648459868640807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0.15092075433280425</v>
      </c>
      <c r="P81" s="9">
        <f t="shared" si="70"/>
        <v>6.1346962258419915E-2</v>
      </c>
      <c r="Q81" s="12">
        <f t="shared" si="71"/>
        <v>1.1042453206515585E-2</v>
      </c>
      <c r="R81" s="9">
        <f t="shared" si="72"/>
        <v>1.36656E-2</v>
      </c>
      <c r="S81" s="13">
        <f t="shared" si="73"/>
        <v>0.8080474480824541</v>
      </c>
      <c r="T81" s="2">
        <f t="shared" si="74"/>
        <v>0.01</v>
      </c>
      <c r="U81" s="14">
        <f t="shared" si="75"/>
        <v>8.0804744808245406E-3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4.2880474480824535E-2</v>
      </c>
      <c r="AR81" s="9">
        <f t="shared" si="79"/>
        <v>7.5919999999999996</v>
      </c>
      <c r="AS81" s="1">
        <f t="shared" si="80"/>
        <v>0.18</v>
      </c>
      <c r="AT81" s="1">
        <f t="shared" si="81"/>
        <v>11083333.333333334</v>
      </c>
      <c r="AU81" s="1">
        <f t="shared" si="82"/>
        <v>4351444857.4271688</v>
      </c>
    </row>
    <row r="82" spans="1:48" x14ac:dyDescent="0.15">
      <c r="C82" s="7">
        <v>9</v>
      </c>
      <c r="D82" s="8">
        <v>25.713740693666701</v>
      </c>
      <c r="E82" s="10">
        <f t="shared" si="83"/>
        <v>26.473500102903198</v>
      </c>
      <c r="F82" s="7" t="s">
        <v>83</v>
      </c>
      <c r="G82" s="1">
        <v>10</v>
      </c>
      <c r="H82" s="9">
        <f t="shared" si="65"/>
        <v>25.713740693666701</v>
      </c>
      <c r="I82" s="9">
        <f t="shared" si="66"/>
        <v>298.86374069366667</v>
      </c>
      <c r="J82" s="9">
        <f t="shared" si="67"/>
        <v>0.3742537764569836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0.16549379207438436</v>
      </c>
      <c r="P82" s="9">
        <f t="shared" si="70"/>
        <v>6.1936676664025171E-2</v>
      </c>
      <c r="Q82" s="12">
        <f t="shared" si="71"/>
        <v>1.1148601799524531E-2</v>
      </c>
      <c r="R82" s="9">
        <f t="shared" si="72"/>
        <v>1.36656E-2</v>
      </c>
      <c r="S82" s="13">
        <f t="shared" si="73"/>
        <v>0.81581502455249177</v>
      </c>
      <c r="T82" s="2">
        <f t="shared" si="74"/>
        <v>0.01</v>
      </c>
      <c r="U82" s="14">
        <f t="shared" si="75"/>
        <v>8.1581502455249175E-3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4.2958150245524913E-2</v>
      </c>
      <c r="AR82" s="9">
        <f t="shared" si="79"/>
        <v>7.5919999999999996</v>
      </c>
      <c r="AS82" s="1">
        <f t="shared" si="80"/>
        <v>0.18</v>
      </c>
      <c r="AT82" s="1">
        <f t="shared" si="81"/>
        <v>11083333.333333334</v>
      </c>
      <c r="AU82" s="1">
        <f t="shared" si="82"/>
        <v>4359327275.0296917</v>
      </c>
    </row>
    <row r="83" spans="1:48" x14ac:dyDescent="0.15">
      <c r="C83" s="7">
        <v>10</v>
      </c>
      <c r="D83" s="8">
        <v>24.377287533871002</v>
      </c>
      <c r="E83" s="10">
        <f t="shared" si="83"/>
        <v>25.713740693666701</v>
      </c>
      <c r="F83" s="7" t="s">
        <v>83</v>
      </c>
      <c r="G83" s="1">
        <v>11</v>
      </c>
      <c r="H83" s="9">
        <f t="shared" si="65"/>
        <v>24.377287533871002</v>
      </c>
      <c r="I83" s="9">
        <f t="shared" si="66"/>
        <v>297.527287533871</v>
      </c>
      <c r="J83" s="9">
        <f t="shared" si="67"/>
        <v>0.32330364174634485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9.8379259639841232E-2</v>
      </c>
      <c r="O83" s="9">
        <f t="shared" si="84"/>
        <v>8.1097855770517951E-2</v>
      </c>
      <c r="P83" s="9">
        <f t="shared" si="70"/>
        <v>2.6219232108428282E-2</v>
      </c>
      <c r="Q83" s="12">
        <f t="shared" si="71"/>
        <v>4.7194617795170909E-3</v>
      </c>
      <c r="R83" s="9">
        <f t="shared" si="72"/>
        <v>1.36656E-2</v>
      </c>
      <c r="S83" s="13">
        <f t="shared" si="73"/>
        <v>0.34535342608572556</v>
      </c>
      <c r="T83" s="2">
        <f t="shared" si="74"/>
        <v>0.01</v>
      </c>
      <c r="U83" s="14">
        <f t="shared" si="75"/>
        <v>3.4535342608572558E-3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3.8253534260857251E-2</v>
      </c>
      <c r="AR83" s="9">
        <f t="shared" si="79"/>
        <v>7.5919999999999996</v>
      </c>
      <c r="AS83" s="1">
        <f t="shared" si="80"/>
        <v>0.18</v>
      </c>
      <c r="AT83" s="1">
        <f t="shared" si="81"/>
        <v>11083333.333333334</v>
      </c>
      <c r="AU83" s="1">
        <f t="shared" si="82"/>
        <v>3881910052.377306</v>
      </c>
    </row>
    <row r="84" spans="1:48" x14ac:dyDescent="0.15">
      <c r="C84" s="7">
        <v>11</v>
      </c>
      <c r="D84" s="8">
        <v>20.6284504746667</v>
      </c>
      <c r="E84" s="10">
        <f t="shared" si="83"/>
        <v>24.377287533871002</v>
      </c>
      <c r="F84" s="7" t="s">
        <v>85</v>
      </c>
      <c r="G84" s="1">
        <v>12</v>
      </c>
      <c r="H84" s="9">
        <f t="shared" si="65"/>
        <v>20.6284504746667</v>
      </c>
      <c r="I84" s="9">
        <f t="shared" si="66"/>
        <v>293.77845047466667</v>
      </c>
      <c r="J84" s="9">
        <f t="shared" si="67"/>
        <v>0.21293501914092947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0.13079862366208969</v>
      </c>
      <c r="P84" s="9">
        <f t="shared" si="70"/>
        <v>2.7851607433094297E-2</v>
      </c>
      <c r="Q84" s="12">
        <f t="shared" si="71"/>
        <v>5.0132893379569729E-3</v>
      </c>
      <c r="R84" s="9">
        <f t="shared" si="72"/>
        <v>1.36656E-2</v>
      </c>
      <c r="S84" s="13">
        <f t="shared" si="73"/>
        <v>0.36685468167932422</v>
      </c>
      <c r="T84" s="2">
        <f t="shared" si="74"/>
        <v>0.01</v>
      </c>
      <c r="U84" s="14">
        <f t="shared" si="75"/>
        <v>3.6685468167932424E-3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3.8468546816793237E-2</v>
      </c>
      <c r="AR84" s="9">
        <f t="shared" si="79"/>
        <v>7.5919999999999996</v>
      </c>
      <c r="AS84" s="1">
        <f t="shared" si="80"/>
        <v>0.18</v>
      </c>
      <c r="AT84" s="1">
        <f t="shared" si="81"/>
        <v>11083333.333333334</v>
      </c>
      <c r="AU84" s="1">
        <f t="shared" si="82"/>
        <v>3903729197.1544542</v>
      </c>
      <c r="AV84" s="1">
        <f>SUM(AU73:AU84)</f>
        <v>47316088285.006104</v>
      </c>
    </row>
    <row r="85" spans="1:48" x14ac:dyDescent="0.15">
      <c r="C85" s="7">
        <v>12</v>
      </c>
      <c r="D85" s="8">
        <v>16.373574569354801</v>
      </c>
      <c r="E85" s="10">
        <f t="shared" si="83"/>
        <v>20.6284504746667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17.010710336129002</v>
      </c>
      <c r="E89" s="7"/>
      <c r="F89" s="7"/>
      <c r="G89" s="1">
        <v>1</v>
      </c>
      <c r="H89" s="9">
        <f t="shared" ref="H89:H100" si="85">E90</f>
        <v>17.010710336129002</v>
      </c>
      <c r="I89" s="9">
        <f t="shared" ref="I89:I100" si="86">H89+273.15</f>
        <v>290.160710336129</v>
      </c>
      <c r="J89" s="9">
        <f t="shared" ref="J89:J100" si="87">EXP(($C$15*(I89-$C$13))/($C$16*I89*$C$13))</f>
        <v>0.14085830132215388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0.44767685100837051</v>
      </c>
      <c r="Q89" s="12">
        <f t="shared" ref="Q89:Q100" si="91">P89*$B$91</f>
        <v>0.20145458295376673</v>
      </c>
      <c r="R89" s="9">
        <f t="shared" ref="R89:R100" si="92">L89*$B$91</f>
        <v>1.4301931875000002</v>
      </c>
      <c r="S89" s="13">
        <f t="shared" ref="S89:S100" si="93">Q89/R89</f>
        <v>0.14085830132215385</v>
      </c>
      <c r="T89" s="2">
        <f t="shared" ref="T89:T100" si="94">$B$90/100</f>
        <v>0.23</v>
      </c>
      <c r="U89" s="14">
        <f t="shared" ref="U89:U100" si="95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6">U89*0.67*AL89+(V89*W89+X89*Y89+Z89*AA89+AB89*AC89+AD89*AE89+AF89*AG89+AH89*AI89)/1000</f>
        <v>2.8164818905184765E-2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833333.33333333337</v>
      </c>
      <c r="AN89" s="1">
        <f t="shared" ref="AN89:AN100" si="100">AM89*10000*AK89*AJ89</f>
        <v>3243247353.0890875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15.974246216451601</v>
      </c>
      <c r="E90" s="10">
        <f t="shared" ref="E90:E101" si="101">D89</f>
        <v>17.010710336129002</v>
      </c>
      <c r="F90" s="7" t="s">
        <v>83</v>
      </c>
      <c r="G90" s="1">
        <v>2</v>
      </c>
      <c r="H90" s="9">
        <f t="shared" si="85"/>
        <v>15.974246216451601</v>
      </c>
      <c r="I90" s="9">
        <f t="shared" si="86"/>
        <v>289.12424621645158</v>
      </c>
      <c r="J90" s="9">
        <f t="shared" si="87"/>
        <v>0.12489327997348641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5.9087373156582963</v>
      </c>
      <c r="P90" s="9">
        <f t="shared" si="90"/>
        <v>0.73796158385429811</v>
      </c>
      <c r="Q90" s="12">
        <f t="shared" si="91"/>
        <v>0.33208271273443418</v>
      </c>
      <c r="R90" s="9">
        <f t="shared" si="92"/>
        <v>1.4301931875000002</v>
      </c>
      <c r="S90" s="13">
        <f t="shared" si="93"/>
        <v>0.23219430468335533</v>
      </c>
      <c r="T90" s="2">
        <f t="shared" si="94"/>
        <v>0.23</v>
      </c>
      <c r="U90" s="14">
        <f t="shared" si="95"/>
        <v>5.3404690077171732E-2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6"/>
        <v>3.4498514058267281E-2</v>
      </c>
      <c r="AK90" s="9">
        <f t="shared" si="97"/>
        <v>13.818291666666667</v>
      </c>
      <c r="AL90" s="1">
        <f t="shared" si="98"/>
        <v>0.45</v>
      </c>
      <c r="AM90" s="17">
        <f t="shared" si="99"/>
        <v>833333.33333333337</v>
      </c>
      <c r="AN90" s="1">
        <f t="shared" si="100"/>
        <v>3972587744.3644805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18.0541702714286</v>
      </c>
      <c r="E91" s="10">
        <f t="shared" si="101"/>
        <v>15.974246216451601</v>
      </c>
      <c r="F91" s="7" t="s">
        <v>83</v>
      </c>
      <c r="G91" s="1">
        <v>3</v>
      </c>
      <c r="H91" s="9">
        <f t="shared" si="85"/>
        <v>18.0541702714286</v>
      </c>
      <c r="I91" s="9">
        <f t="shared" si="86"/>
        <v>291.20417027142855</v>
      </c>
      <c r="J91" s="9">
        <f t="shared" si="87"/>
        <v>0.15885569256962936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8.3489828151373313</v>
      </c>
      <c r="P91" s="9">
        <f t="shared" si="90"/>
        <v>1.3262834473505747</v>
      </c>
      <c r="Q91" s="12">
        <f t="shared" si="91"/>
        <v>0.59682755130775866</v>
      </c>
      <c r="R91" s="9">
        <f t="shared" si="92"/>
        <v>1.4301931875000002</v>
      </c>
      <c r="S91" s="13">
        <f t="shared" si="93"/>
        <v>0.41730554761697786</v>
      </c>
      <c r="T91" s="2">
        <f t="shared" si="94"/>
        <v>0.23</v>
      </c>
      <c r="U91" s="14">
        <f t="shared" si="95"/>
        <v>9.5980275951904906E-2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6"/>
        <v>4.7335053199499336E-2</v>
      </c>
      <c r="AK91" s="9">
        <f t="shared" si="97"/>
        <v>13.818291666666667</v>
      </c>
      <c r="AL91" s="1">
        <f t="shared" si="98"/>
        <v>0.45</v>
      </c>
      <c r="AM91" s="17">
        <f t="shared" si="99"/>
        <v>833333.33333333337</v>
      </c>
      <c r="AN91" s="1">
        <f t="shared" si="100"/>
        <v>5450746426.3988762</v>
      </c>
    </row>
    <row r="92" spans="1:48" x14ac:dyDescent="0.15">
      <c r="C92" s="7">
        <v>3</v>
      </c>
      <c r="D92" s="8">
        <v>22.520931019677398</v>
      </c>
      <c r="E92" s="10">
        <f t="shared" si="101"/>
        <v>18.0541702714286</v>
      </c>
      <c r="F92" s="7" t="s">
        <v>83</v>
      </c>
      <c r="G92" s="1">
        <v>4</v>
      </c>
      <c r="H92" s="9">
        <f t="shared" si="85"/>
        <v>22.520931019677398</v>
      </c>
      <c r="I92" s="9">
        <f t="shared" si="86"/>
        <v>295.67093101967737</v>
      </c>
      <c r="J92" s="9">
        <f t="shared" si="87"/>
        <v>0.2632555200475446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10.20090645112009</v>
      </c>
      <c r="P92" s="9">
        <f t="shared" si="90"/>
        <v>2.685444932745972</v>
      </c>
      <c r="Q92" s="12">
        <f t="shared" si="91"/>
        <v>1.2084502197356874</v>
      </c>
      <c r="R92" s="9">
        <f t="shared" si="92"/>
        <v>1.4301931875000002</v>
      </c>
      <c r="S92" s="13">
        <f t="shared" si="93"/>
        <v>0.84495593343447328</v>
      </c>
      <c r="T92" s="2">
        <f t="shared" si="94"/>
        <v>0.23</v>
      </c>
      <c r="U92" s="14">
        <f t="shared" si="95"/>
        <v>0.19433986468992887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9.2026469204013556E-2</v>
      </c>
      <c r="AK92" s="9">
        <f t="shared" si="97"/>
        <v>13.818291666666667</v>
      </c>
      <c r="AL92" s="1">
        <f t="shared" si="98"/>
        <v>0.45</v>
      </c>
      <c r="AM92" s="17">
        <f t="shared" si="99"/>
        <v>833333.33333333337</v>
      </c>
      <c r="AN92" s="1">
        <f t="shared" si="100"/>
        <v>10597071604.288145</v>
      </c>
    </row>
    <row r="93" spans="1:48" x14ac:dyDescent="0.15">
      <c r="C93" s="7">
        <v>4</v>
      </c>
      <c r="D93" s="8">
        <v>27.085037667999998</v>
      </c>
      <c r="E93" s="10">
        <f t="shared" si="101"/>
        <v>22.520931019677398</v>
      </c>
      <c r="F93" s="7" t="s">
        <v>83</v>
      </c>
      <c r="G93" s="1">
        <v>5</v>
      </c>
      <c r="H93" s="9">
        <f t="shared" si="85"/>
        <v>27.085037667999998</v>
      </c>
      <c r="I93" s="9">
        <f t="shared" si="86"/>
        <v>300.23503766799996</v>
      </c>
      <c r="J93" s="9">
        <f t="shared" si="87"/>
        <v>0.43430083168338657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7.1396884424554123</v>
      </c>
      <c r="O93" s="9">
        <f t="shared" si="102"/>
        <v>3.5539801592520401</v>
      </c>
      <c r="P93" s="9">
        <f t="shared" si="90"/>
        <v>1.5434965389494157</v>
      </c>
      <c r="Q93" s="12">
        <f t="shared" si="91"/>
        <v>0.69457344252723707</v>
      </c>
      <c r="R93" s="9">
        <f t="shared" si="92"/>
        <v>1.4301931875000002</v>
      </c>
      <c r="S93" s="13">
        <f t="shared" si="93"/>
        <v>0.48565008461644416</v>
      </c>
      <c r="T93" s="2">
        <f t="shared" si="94"/>
        <v>0.23</v>
      </c>
      <c r="U93" s="14">
        <f t="shared" si="95"/>
        <v>0.11169951946178217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6.7110405117727326E-2</v>
      </c>
      <c r="AK93" s="9">
        <f t="shared" si="97"/>
        <v>13.818291666666667</v>
      </c>
      <c r="AL93" s="1">
        <f t="shared" si="98"/>
        <v>0.45</v>
      </c>
      <c r="AM93" s="17">
        <f t="shared" si="99"/>
        <v>833333.33333333337</v>
      </c>
      <c r="AN93" s="1">
        <f t="shared" si="100"/>
        <v>7727926264.8742971</v>
      </c>
    </row>
    <row r="94" spans="1:48" x14ac:dyDescent="0.15">
      <c r="C94" s="7">
        <v>5</v>
      </c>
      <c r="D94" s="8">
        <v>28.895907053225802</v>
      </c>
      <c r="E94" s="10">
        <f t="shared" si="101"/>
        <v>27.085037667999998</v>
      </c>
      <c r="F94" s="7" t="s">
        <v>85</v>
      </c>
      <c r="G94" s="1">
        <v>6</v>
      </c>
      <c r="H94" s="9">
        <f t="shared" si="85"/>
        <v>28.895907053225802</v>
      </c>
      <c r="I94" s="9">
        <f t="shared" si="86"/>
        <v>302.04590705322579</v>
      </c>
      <c r="J94" s="9">
        <f t="shared" si="87"/>
        <v>0.52751105435636991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5.1886907036359577</v>
      </c>
      <c r="P94" s="9">
        <f t="shared" si="90"/>
        <v>2.7370917038040989</v>
      </c>
      <c r="Q94" s="12">
        <f t="shared" si="91"/>
        <v>1.2316912667118445</v>
      </c>
      <c r="R94" s="9">
        <f t="shared" si="92"/>
        <v>1.4301931875000002</v>
      </c>
      <c r="S94" s="13">
        <f t="shared" si="93"/>
        <v>0.86120621848637091</v>
      </c>
      <c r="T94" s="2">
        <f t="shared" si="94"/>
        <v>0.23</v>
      </c>
      <c r="U94" s="14">
        <f t="shared" si="95"/>
        <v>0.19807743025186531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9.3153345220937392E-2</v>
      </c>
      <c r="AK94" s="9">
        <f t="shared" si="97"/>
        <v>13.818291666666667</v>
      </c>
      <c r="AL94" s="1">
        <f t="shared" si="98"/>
        <v>0.45</v>
      </c>
      <c r="AM94" s="17">
        <f t="shared" si="99"/>
        <v>833333.33333333337</v>
      </c>
      <c r="AN94" s="1">
        <f t="shared" si="100"/>
        <v>10726834116.571688</v>
      </c>
    </row>
    <row r="95" spans="1:48" x14ac:dyDescent="0.15">
      <c r="C95" s="7">
        <v>6</v>
      </c>
      <c r="D95" s="8">
        <v>29.6985153693333</v>
      </c>
      <c r="E95" s="10">
        <f t="shared" si="101"/>
        <v>28.895907053225802</v>
      </c>
      <c r="F95" s="7" t="s">
        <v>83</v>
      </c>
      <c r="G95" s="1">
        <v>7</v>
      </c>
      <c r="H95" s="9">
        <f t="shared" si="85"/>
        <v>29.6985153693333</v>
      </c>
      <c r="I95" s="9">
        <f t="shared" si="86"/>
        <v>302.84851536933326</v>
      </c>
      <c r="J95" s="9">
        <f t="shared" si="87"/>
        <v>0.57455849337730169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5.6298060831651924</v>
      </c>
      <c r="P95" s="9">
        <f t="shared" si="90"/>
        <v>3.2346529011497611</v>
      </c>
      <c r="Q95" s="12">
        <f t="shared" si="91"/>
        <v>1.4555938055173925</v>
      </c>
      <c r="R95" s="9">
        <f t="shared" si="92"/>
        <v>1.4301931875000002</v>
      </c>
      <c r="S95" s="13">
        <f t="shared" si="93"/>
        <v>1.0177602705979834</v>
      </c>
      <c r="T95" s="2">
        <f t="shared" si="94"/>
        <v>0.23</v>
      </c>
      <c r="U95" s="14">
        <f t="shared" si="95"/>
        <v>0.23408486223753619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0.10400958596461718</v>
      </c>
      <c r="AK95" s="9">
        <f t="shared" si="97"/>
        <v>13.818291666666667</v>
      </c>
      <c r="AL95" s="1">
        <f t="shared" si="98"/>
        <v>0.45</v>
      </c>
      <c r="AM95" s="17">
        <f t="shared" si="99"/>
        <v>833333.33333333337</v>
      </c>
      <c r="AN95" s="1">
        <f t="shared" si="100"/>
        <v>11976956624.902668</v>
      </c>
    </row>
    <row r="96" spans="1:48" x14ac:dyDescent="0.15">
      <c r="C96" s="7">
        <v>7</v>
      </c>
      <c r="D96" s="8">
        <v>27.135091459677401</v>
      </c>
      <c r="E96" s="10">
        <f t="shared" si="101"/>
        <v>29.6985153693333</v>
      </c>
      <c r="F96" s="7" t="s">
        <v>83</v>
      </c>
      <c r="G96" s="1">
        <v>8</v>
      </c>
      <c r="H96" s="9">
        <f t="shared" si="85"/>
        <v>27.135091459677401</v>
      </c>
      <c r="I96" s="9">
        <f t="shared" si="86"/>
        <v>300.2850914596774</v>
      </c>
      <c r="J96" s="9">
        <f t="shared" si="87"/>
        <v>0.43665491939334178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5.5733602653487644</v>
      </c>
      <c r="P96" s="9">
        <f t="shared" si="90"/>
        <v>2.4336351774159186</v>
      </c>
      <c r="Q96" s="12">
        <f t="shared" si="91"/>
        <v>1.0951358298371634</v>
      </c>
      <c r="R96" s="9">
        <f t="shared" si="92"/>
        <v>1.4301931875000002</v>
      </c>
      <c r="S96" s="13">
        <f t="shared" si="93"/>
        <v>0.76572580502322052</v>
      </c>
      <c r="T96" s="2">
        <f t="shared" si="94"/>
        <v>0.23</v>
      </c>
      <c r="U96" s="14">
        <f t="shared" si="95"/>
        <v>0.17611693515534071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8.6532255949335238E-2</v>
      </c>
      <c r="AK96" s="9">
        <f t="shared" si="97"/>
        <v>13.818291666666667</v>
      </c>
      <c r="AL96" s="1">
        <f t="shared" si="98"/>
        <v>0.45</v>
      </c>
      <c r="AM96" s="17">
        <f t="shared" si="99"/>
        <v>833333.33333333337</v>
      </c>
      <c r="AN96" s="1">
        <f t="shared" si="100"/>
        <v>9964399594.0213871</v>
      </c>
    </row>
    <row r="97" spans="1:50" x14ac:dyDescent="0.15">
      <c r="C97" s="7">
        <v>8</v>
      </c>
      <c r="D97" s="8">
        <v>26.473500102903198</v>
      </c>
      <c r="E97" s="10">
        <f t="shared" si="101"/>
        <v>27.135091459677401</v>
      </c>
      <c r="F97" s="7" t="s">
        <v>83</v>
      </c>
      <c r="G97" s="1">
        <v>9</v>
      </c>
      <c r="H97" s="9">
        <f t="shared" si="85"/>
        <v>26.473500102903198</v>
      </c>
      <c r="I97" s="9">
        <f t="shared" si="86"/>
        <v>299.62350010290317</v>
      </c>
      <c r="J97" s="9">
        <f t="shared" si="87"/>
        <v>0.40648459868640807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6.3179321712661789</v>
      </c>
      <c r="P97" s="9">
        <f t="shared" si="90"/>
        <v>2.5681421231650794</v>
      </c>
      <c r="Q97" s="12">
        <f t="shared" si="91"/>
        <v>1.1556639554242858</v>
      </c>
      <c r="R97" s="9">
        <f t="shared" si="92"/>
        <v>1.4301931875000002</v>
      </c>
      <c r="S97" s="13">
        <f t="shared" si="93"/>
        <v>0.80804744808245399</v>
      </c>
      <c r="T97" s="2">
        <f t="shared" si="94"/>
        <v>0.23</v>
      </c>
      <c r="U97" s="14">
        <f t="shared" si="95"/>
        <v>0.18585091305896442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8.9467050287277777E-2</v>
      </c>
      <c r="AK97" s="9">
        <f t="shared" si="97"/>
        <v>13.818291666666667</v>
      </c>
      <c r="AL97" s="1">
        <f t="shared" si="98"/>
        <v>0.45</v>
      </c>
      <c r="AM97" s="17">
        <f t="shared" si="99"/>
        <v>833333.33333333337</v>
      </c>
      <c r="AN97" s="1">
        <f t="shared" si="100"/>
        <v>10302348295.216152</v>
      </c>
    </row>
    <row r="98" spans="1:50" x14ac:dyDescent="0.15">
      <c r="C98" s="7">
        <v>9</v>
      </c>
      <c r="D98" s="8">
        <v>25.713740693666701</v>
      </c>
      <c r="E98" s="10">
        <f t="shared" si="101"/>
        <v>26.473500102903198</v>
      </c>
      <c r="F98" s="7" t="s">
        <v>83</v>
      </c>
      <c r="G98" s="1">
        <v>10</v>
      </c>
      <c r="H98" s="9">
        <f t="shared" si="85"/>
        <v>25.713740693666701</v>
      </c>
      <c r="I98" s="9">
        <f t="shared" si="86"/>
        <v>298.86374069366667</v>
      </c>
      <c r="J98" s="9">
        <f t="shared" si="87"/>
        <v>0.3742537764569836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6.9279971314344326</v>
      </c>
      <c r="P98" s="9">
        <f t="shared" si="90"/>
        <v>2.5928290897224859</v>
      </c>
      <c r="Q98" s="12">
        <f t="shared" si="91"/>
        <v>1.1667730903751188</v>
      </c>
      <c r="R98" s="9">
        <f t="shared" si="92"/>
        <v>1.4301931875000002</v>
      </c>
      <c r="S98" s="13">
        <f t="shared" si="93"/>
        <v>0.81581502455249155</v>
      </c>
      <c r="T98" s="2">
        <f t="shared" si="94"/>
        <v>0.23</v>
      </c>
      <c r="U98" s="14">
        <f t="shared" si="95"/>
        <v>0.18763745564707307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9.0005692877592552E-2</v>
      </c>
      <c r="AK98" s="9">
        <f t="shared" si="97"/>
        <v>13.818291666666667</v>
      </c>
      <c r="AL98" s="1">
        <f t="shared" si="98"/>
        <v>0.45</v>
      </c>
      <c r="AM98" s="17">
        <f t="shared" si="99"/>
        <v>833333.33333333337</v>
      </c>
      <c r="AN98" s="1">
        <f t="shared" si="100"/>
        <v>10364374298.691639</v>
      </c>
    </row>
    <row r="99" spans="1:50" x14ac:dyDescent="0.15">
      <c r="C99" s="7">
        <v>10</v>
      </c>
      <c r="D99" s="8">
        <v>24.377287533871002</v>
      </c>
      <c r="E99" s="10">
        <f t="shared" si="101"/>
        <v>25.713740693666701</v>
      </c>
      <c r="F99" s="7" t="s">
        <v>83</v>
      </c>
      <c r="G99" s="1">
        <v>11</v>
      </c>
      <c r="H99" s="9">
        <f t="shared" si="85"/>
        <v>24.377287533871002</v>
      </c>
      <c r="I99" s="9">
        <f t="shared" si="86"/>
        <v>297.527287533871</v>
      </c>
      <c r="J99" s="9">
        <f t="shared" si="87"/>
        <v>0.32330364174634485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4.1184096396263499</v>
      </c>
      <c r="O99" s="9">
        <f t="shared" si="102"/>
        <v>3.3949654854189308</v>
      </c>
      <c r="P99" s="9">
        <f t="shared" si="90"/>
        <v>1.0976047050390878</v>
      </c>
      <c r="Q99" s="12">
        <f t="shared" si="91"/>
        <v>0.4939221172675895</v>
      </c>
      <c r="R99" s="9">
        <f t="shared" si="92"/>
        <v>1.4301931875000002</v>
      </c>
      <c r="S99" s="13">
        <f t="shared" si="93"/>
        <v>0.3453534260857255</v>
      </c>
      <c r="T99" s="2">
        <f t="shared" si="94"/>
        <v>0.23</v>
      </c>
      <c r="U99" s="14">
        <f t="shared" si="95"/>
        <v>7.9431287999716868E-2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5.738153333191464E-2</v>
      </c>
      <c r="AK99" s="9">
        <f t="shared" si="97"/>
        <v>13.818291666666667</v>
      </c>
      <c r="AL99" s="1">
        <f t="shared" si="98"/>
        <v>0.45</v>
      </c>
      <c r="AM99" s="17">
        <f t="shared" si="99"/>
        <v>833333.33333333337</v>
      </c>
      <c r="AN99" s="1">
        <f t="shared" si="100"/>
        <v>6607623032.1745977</v>
      </c>
    </row>
    <row r="100" spans="1:50" x14ac:dyDescent="0.15">
      <c r="C100" s="7">
        <v>11</v>
      </c>
      <c r="D100" s="8">
        <v>20.6284504746667</v>
      </c>
      <c r="E100" s="10">
        <f t="shared" si="101"/>
        <v>24.377287533871002</v>
      </c>
      <c r="F100" s="7" t="s">
        <v>85</v>
      </c>
      <c r="G100" s="1">
        <v>12</v>
      </c>
      <c r="H100" s="9">
        <f t="shared" si="85"/>
        <v>20.6284504746667</v>
      </c>
      <c r="I100" s="9">
        <f t="shared" si="86"/>
        <v>293.77845047466667</v>
      </c>
      <c r="J100" s="9">
        <f t="shared" si="87"/>
        <v>0.21293501914092947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5.4755678637131764</v>
      </c>
      <c r="P100" s="9">
        <f t="shared" si="90"/>
        <v>1.1659401478672236</v>
      </c>
      <c r="Q100" s="12">
        <f t="shared" si="91"/>
        <v>0.52467306654025059</v>
      </c>
      <c r="R100" s="9">
        <f t="shared" si="92"/>
        <v>1.4301931875000002</v>
      </c>
      <c r="S100" s="13">
        <f t="shared" si="93"/>
        <v>0.36685468167932417</v>
      </c>
      <c r="T100" s="2">
        <f t="shared" si="94"/>
        <v>0.23</v>
      </c>
      <c r="U100" s="14">
        <f t="shared" si="95"/>
        <v>8.4376576786244564E-2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5.8872537901052749E-2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833333.33333333337</v>
      </c>
      <c r="AN100" s="1">
        <f t="shared" si="100"/>
        <v>6779315832.2802896</v>
      </c>
      <c r="AO100" s="1">
        <f>SUM(AN89:AN100)</f>
        <v>97713431186.873291</v>
      </c>
    </row>
    <row r="101" spans="1:50" x14ac:dyDescent="0.15">
      <c r="C101" s="7">
        <v>12</v>
      </c>
      <c r="D101" s="8">
        <v>16.373574569354801</v>
      </c>
      <c r="E101" s="10">
        <f t="shared" si="101"/>
        <v>20.6284504746667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17.010710336129002</v>
      </c>
      <c r="E105" s="7"/>
      <c r="F105" s="7"/>
      <c r="G105" s="1">
        <v>1</v>
      </c>
      <c r="H105" s="9">
        <f t="shared" ref="H105:H116" si="103">E106</f>
        <v>17.010710336129002</v>
      </c>
      <c r="I105" s="9">
        <f t="shared" ref="I105:I116" si="104">H105+273.15</f>
        <v>290.160710336129</v>
      </c>
      <c r="J105" s="9">
        <f t="shared" ref="J105:J116" si="105">EXP(($C$15*(I105-$C$13))/($C$16*I105*$C$13))</f>
        <v>0.14085830132215388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7.3418163815133053E-2</v>
      </c>
      <c r="Q105" s="12">
        <f t="shared" ref="Q105:Q116" si="109">P105*$B$107</f>
        <v>2.2025449144539914E-2</v>
      </c>
      <c r="R105" s="9">
        <f t="shared" ref="R105:R116" si="110">L105*$B$107</f>
        <v>0.156366</v>
      </c>
      <c r="S105" s="13">
        <f t="shared" ref="S105:S116" si="111">Q105/R105</f>
        <v>0.14085830132215388</v>
      </c>
      <c r="T105" s="2">
        <f t="shared" ref="T105:T116" si="112">$B$106/100</f>
        <v>0.01</v>
      </c>
      <c r="U105" s="14">
        <f t="shared" ref="U105:U116" si="113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1.1358583013221537E-2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52500</v>
      </c>
      <c r="AX105" s="1">
        <f t="shared" ref="AX105:AX116" si="120">AW105*10000*AV105*0.67*AU105*AT105</f>
        <v>62474183.534091912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15.974246216451601</v>
      </c>
      <c r="E106" s="10">
        <f t="shared" ref="E106:E117" si="121">D105</f>
        <v>17.010710336129002</v>
      </c>
      <c r="F106" s="7" t="s">
        <v>83</v>
      </c>
      <c r="G106" s="1">
        <v>2</v>
      </c>
      <c r="H106" s="9">
        <f t="shared" si="103"/>
        <v>15.974246216451601</v>
      </c>
      <c r="I106" s="9">
        <f t="shared" si="104"/>
        <v>289.12424621645158</v>
      </c>
      <c r="J106" s="9">
        <f t="shared" si="105"/>
        <v>0.12489327997348641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0.96902183618486704</v>
      </c>
      <c r="P106" s="9">
        <f t="shared" si="108"/>
        <v>0.12102431548705848</v>
      </c>
      <c r="Q106" s="12">
        <f t="shared" si="109"/>
        <v>3.6307294646117545E-2</v>
      </c>
      <c r="R106" s="9">
        <f t="shared" si="110"/>
        <v>0.156366</v>
      </c>
      <c r="S106" s="13">
        <f t="shared" si="111"/>
        <v>0.23219430468335536</v>
      </c>
      <c r="T106" s="2">
        <f t="shared" si="112"/>
        <v>0.01</v>
      </c>
      <c r="U106" s="14">
        <f t="shared" si="113"/>
        <v>2.3219430468335539E-3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1.2271943046833555E-2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52500</v>
      </c>
      <c r="AX106" s="1">
        <f t="shared" si="120"/>
        <v>67497822.689271867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18.0541702714286</v>
      </c>
      <c r="E107" s="10">
        <f t="shared" si="121"/>
        <v>15.974246216451601</v>
      </c>
      <c r="F107" s="7" t="s">
        <v>83</v>
      </c>
      <c r="G107" s="1">
        <v>3</v>
      </c>
      <c r="H107" s="9">
        <f t="shared" si="103"/>
        <v>18.0541702714286</v>
      </c>
      <c r="I107" s="9">
        <f t="shared" si="104"/>
        <v>291.20417027142855</v>
      </c>
      <c r="J107" s="9">
        <f t="shared" si="105"/>
        <v>0.15885569256962936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1.3692175206978086</v>
      </c>
      <c r="P107" s="9">
        <f t="shared" si="108"/>
        <v>0.21750799752892119</v>
      </c>
      <c r="Q107" s="12">
        <f t="shared" si="109"/>
        <v>6.5252399258676361E-2</v>
      </c>
      <c r="R107" s="9">
        <f t="shared" si="110"/>
        <v>0.156366</v>
      </c>
      <c r="S107" s="13">
        <f t="shared" si="111"/>
        <v>0.41730554761697786</v>
      </c>
      <c r="T107" s="2">
        <f t="shared" si="112"/>
        <v>0.01</v>
      </c>
      <c r="U107" s="14">
        <f t="shared" si="113"/>
        <v>4.1730554761697783E-3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1.412305547616978E-2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52500</v>
      </c>
      <c r="AX107" s="1">
        <f t="shared" si="120"/>
        <v>77679263.236739427</v>
      </c>
    </row>
    <row r="108" spans="1:50" x14ac:dyDescent="0.15">
      <c r="C108" s="7">
        <v>3</v>
      </c>
      <c r="D108" s="8">
        <v>22.520931019677398</v>
      </c>
      <c r="E108" s="10">
        <f t="shared" si="121"/>
        <v>18.0541702714286</v>
      </c>
      <c r="F108" s="7" t="s">
        <v>83</v>
      </c>
      <c r="G108" s="1">
        <v>4</v>
      </c>
      <c r="H108" s="9">
        <f t="shared" si="103"/>
        <v>22.520931019677398</v>
      </c>
      <c r="I108" s="9">
        <f t="shared" si="104"/>
        <v>295.67093101967737</v>
      </c>
      <c r="J108" s="9">
        <f t="shared" si="105"/>
        <v>0.2632555200475446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1.6729295231688874</v>
      </c>
      <c r="P108" s="9">
        <f t="shared" si="108"/>
        <v>0.44040793162471625</v>
      </c>
      <c r="Q108" s="12">
        <f t="shared" si="109"/>
        <v>0.13212237948741487</v>
      </c>
      <c r="R108" s="9">
        <f t="shared" si="110"/>
        <v>0.156366</v>
      </c>
      <c r="S108" s="13">
        <f t="shared" si="111"/>
        <v>0.84495593343447339</v>
      </c>
      <c r="T108" s="2">
        <f t="shared" si="112"/>
        <v>0.01</v>
      </c>
      <c r="U108" s="14">
        <f t="shared" si="113"/>
        <v>8.4495593343447348E-3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2.3349559334344738E-2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52500</v>
      </c>
      <c r="AX108" s="1">
        <f t="shared" si="120"/>
        <v>128426640.32969822</v>
      </c>
    </row>
    <row r="109" spans="1:50" x14ac:dyDescent="0.15">
      <c r="C109" s="7">
        <v>4</v>
      </c>
      <c r="D109" s="8">
        <v>27.085037667999998</v>
      </c>
      <c r="E109" s="10">
        <f t="shared" si="121"/>
        <v>22.520931019677398</v>
      </c>
      <c r="F109" s="7" t="s">
        <v>83</v>
      </c>
      <c r="G109" s="1">
        <v>5</v>
      </c>
      <c r="H109" s="9">
        <f t="shared" si="103"/>
        <v>27.085037667999998</v>
      </c>
      <c r="I109" s="9">
        <f t="shared" si="104"/>
        <v>300.23503766799996</v>
      </c>
      <c r="J109" s="9">
        <f t="shared" si="105"/>
        <v>0.43430083168338657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1.1708955119669626</v>
      </c>
      <c r="O109" s="9">
        <f t="shared" si="122"/>
        <v>0.58284607957720835</v>
      </c>
      <c r="P109" s="9">
        <f t="shared" si="108"/>
        <v>0.25313053710378292</v>
      </c>
      <c r="Q109" s="12">
        <f t="shared" si="109"/>
        <v>7.5939161131134872E-2</v>
      </c>
      <c r="R109" s="9">
        <f t="shared" si="110"/>
        <v>0.156366</v>
      </c>
      <c r="S109" s="13">
        <f t="shared" si="111"/>
        <v>0.48565008461644393</v>
      </c>
      <c r="T109" s="2">
        <f t="shared" si="112"/>
        <v>0.01</v>
      </c>
      <c r="U109" s="14">
        <f t="shared" si="113"/>
        <v>4.8565008461644394E-3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1.975650084616444E-2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52500</v>
      </c>
      <c r="AX109" s="1">
        <f t="shared" si="120"/>
        <v>108664193.27287671</v>
      </c>
    </row>
    <row r="110" spans="1:50" x14ac:dyDescent="0.15">
      <c r="C110" s="7">
        <v>5</v>
      </c>
      <c r="D110" s="8">
        <v>28.895907053225802</v>
      </c>
      <c r="E110" s="10">
        <f t="shared" si="121"/>
        <v>27.085037667999998</v>
      </c>
      <c r="F110" s="7" t="s">
        <v>85</v>
      </c>
      <c r="G110" s="1">
        <v>6</v>
      </c>
      <c r="H110" s="9">
        <f t="shared" si="103"/>
        <v>28.895907053225802</v>
      </c>
      <c r="I110" s="9">
        <f t="shared" si="104"/>
        <v>302.04590705322579</v>
      </c>
      <c r="J110" s="9">
        <f t="shared" si="105"/>
        <v>0.52751105435636991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0.85093554247342551</v>
      </c>
      <c r="P110" s="9">
        <f t="shared" si="108"/>
        <v>0.4488779051994663</v>
      </c>
      <c r="Q110" s="12">
        <f t="shared" si="109"/>
        <v>0.13466337155983987</v>
      </c>
      <c r="R110" s="9">
        <f t="shared" si="110"/>
        <v>0.156366</v>
      </c>
      <c r="S110" s="13">
        <f t="shared" si="111"/>
        <v>0.86120621848637091</v>
      </c>
      <c r="T110" s="2">
        <f t="shared" si="112"/>
        <v>0.01</v>
      </c>
      <c r="U110" s="14">
        <f t="shared" si="113"/>
        <v>8.6120621848637096E-3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2.3512062184863708E-2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52500</v>
      </c>
      <c r="AX110" s="1">
        <f t="shared" si="120"/>
        <v>129320434.2911737</v>
      </c>
    </row>
    <row r="111" spans="1:50" x14ac:dyDescent="0.15">
      <c r="C111" s="7">
        <v>6</v>
      </c>
      <c r="D111" s="8">
        <v>29.6985153693333</v>
      </c>
      <c r="E111" s="10">
        <f t="shared" si="121"/>
        <v>28.895907053225802</v>
      </c>
      <c r="F111" s="7" t="s">
        <v>83</v>
      </c>
      <c r="G111" s="1">
        <v>7</v>
      </c>
      <c r="H111" s="9">
        <f t="shared" si="103"/>
        <v>29.6985153693333</v>
      </c>
      <c r="I111" s="9">
        <f t="shared" si="104"/>
        <v>302.84851536933326</v>
      </c>
      <c r="J111" s="9">
        <f t="shared" si="105"/>
        <v>0.57455849337730169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0.92327763727395928</v>
      </c>
      <c r="P111" s="9">
        <f t="shared" si="108"/>
        <v>0.53047700824108091</v>
      </c>
      <c r="Q111" s="12">
        <f t="shared" si="109"/>
        <v>0.15914310247232427</v>
      </c>
      <c r="R111" s="9">
        <f t="shared" si="110"/>
        <v>0.156366</v>
      </c>
      <c r="S111" s="13">
        <f t="shared" si="111"/>
        <v>1.0177602705979834</v>
      </c>
      <c r="T111" s="2">
        <f t="shared" si="112"/>
        <v>0.01</v>
      </c>
      <c r="U111" s="14">
        <f t="shared" si="113"/>
        <v>1.0177602705979834E-2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2.5077602705979835E-2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52500</v>
      </c>
      <c r="AX111" s="1">
        <f t="shared" si="120"/>
        <v>137931179.63964009</v>
      </c>
    </row>
    <row r="112" spans="1:50" x14ac:dyDescent="0.15">
      <c r="C112" s="7">
        <v>7</v>
      </c>
      <c r="D112" s="8">
        <v>27.135091459677401</v>
      </c>
      <c r="E112" s="10">
        <f t="shared" si="121"/>
        <v>29.6985153693333</v>
      </c>
      <c r="F112" s="7" t="s">
        <v>83</v>
      </c>
      <c r="G112" s="1">
        <v>8</v>
      </c>
      <c r="H112" s="9">
        <f t="shared" si="103"/>
        <v>27.135091459677401</v>
      </c>
      <c r="I112" s="9">
        <f t="shared" si="104"/>
        <v>300.2850914596774</v>
      </c>
      <c r="J112" s="9">
        <f t="shared" si="105"/>
        <v>0.43665491939334178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0.9140206290328784</v>
      </c>
      <c r="P112" s="9">
        <f t="shared" si="108"/>
        <v>0.39911160409420304</v>
      </c>
      <c r="Q112" s="12">
        <f t="shared" si="109"/>
        <v>0.11973348122826091</v>
      </c>
      <c r="R112" s="9">
        <f t="shared" si="110"/>
        <v>0.156366</v>
      </c>
      <c r="S112" s="13">
        <f t="shared" si="111"/>
        <v>0.76572580502322063</v>
      </c>
      <c r="T112" s="2">
        <f t="shared" si="112"/>
        <v>0.01</v>
      </c>
      <c r="U112" s="14">
        <f t="shared" si="113"/>
        <v>7.6572580502322065E-3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2.2557258050232204E-2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52500</v>
      </c>
      <c r="AX112" s="1">
        <f t="shared" si="120"/>
        <v>124068845.36704078</v>
      </c>
    </row>
    <row r="113" spans="1:53" x14ac:dyDescent="0.15">
      <c r="C113" s="7">
        <v>8</v>
      </c>
      <c r="D113" s="8">
        <v>26.473500102903198</v>
      </c>
      <c r="E113" s="10">
        <f t="shared" si="121"/>
        <v>27.135091459677401</v>
      </c>
      <c r="F113" s="7" t="s">
        <v>83</v>
      </c>
      <c r="G113" s="1">
        <v>9</v>
      </c>
      <c r="H113" s="9">
        <f t="shared" si="103"/>
        <v>26.473500102903198</v>
      </c>
      <c r="I113" s="9">
        <f t="shared" si="104"/>
        <v>299.62350010290317</v>
      </c>
      <c r="J113" s="9">
        <f t="shared" si="105"/>
        <v>0.40648459868640807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1.0361290249386754</v>
      </c>
      <c r="P113" s="9">
        <f t="shared" si="108"/>
        <v>0.42117049088953679</v>
      </c>
      <c r="Q113" s="12">
        <f t="shared" si="109"/>
        <v>0.12635114726686103</v>
      </c>
      <c r="R113" s="9">
        <f t="shared" si="110"/>
        <v>0.156366</v>
      </c>
      <c r="S113" s="13">
        <f t="shared" si="111"/>
        <v>0.8080474480824541</v>
      </c>
      <c r="T113" s="2">
        <f t="shared" si="112"/>
        <v>0.01</v>
      </c>
      <c r="U113" s="14">
        <f t="shared" si="113"/>
        <v>8.0804744808245406E-3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2.2980474480824541E-2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52500</v>
      </c>
      <c r="AX113" s="1">
        <f t="shared" si="120"/>
        <v>126396609.39611839</v>
      </c>
    </row>
    <row r="114" spans="1:53" x14ac:dyDescent="0.15">
      <c r="C114" s="7">
        <v>9</v>
      </c>
      <c r="D114" s="8">
        <v>25.713740693666701</v>
      </c>
      <c r="E114" s="10">
        <f t="shared" si="121"/>
        <v>26.473500102903198</v>
      </c>
      <c r="F114" s="7" t="s">
        <v>83</v>
      </c>
      <c r="G114" s="1">
        <v>10</v>
      </c>
      <c r="H114" s="9">
        <f t="shared" si="103"/>
        <v>25.713740693666701</v>
      </c>
      <c r="I114" s="9">
        <f t="shared" si="104"/>
        <v>298.86374069366667</v>
      </c>
      <c r="J114" s="9">
        <f t="shared" si="105"/>
        <v>0.3742537764569836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1.1361785340491386</v>
      </c>
      <c r="P114" s="9">
        <f t="shared" si="108"/>
        <v>0.42521910709724964</v>
      </c>
      <c r="Q114" s="12">
        <f t="shared" si="109"/>
        <v>0.12756573212917488</v>
      </c>
      <c r="R114" s="9">
        <f t="shared" si="110"/>
        <v>0.156366</v>
      </c>
      <c r="S114" s="13">
        <f t="shared" si="111"/>
        <v>0.81581502455249144</v>
      </c>
      <c r="T114" s="2">
        <f t="shared" si="112"/>
        <v>0.01</v>
      </c>
      <c r="U114" s="14">
        <f t="shared" si="113"/>
        <v>8.1581502455249141E-3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2.3058150245524912E-2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52500</v>
      </c>
      <c r="AX114" s="1">
        <f t="shared" si="120"/>
        <v>126823839.62143727</v>
      </c>
    </row>
    <row r="115" spans="1:53" x14ac:dyDescent="0.15">
      <c r="C115" s="7">
        <v>10</v>
      </c>
      <c r="D115" s="8">
        <v>24.377287533871002</v>
      </c>
      <c r="E115" s="10">
        <f t="shared" si="121"/>
        <v>25.713740693666701</v>
      </c>
      <c r="F115" s="7" t="s">
        <v>83</v>
      </c>
      <c r="G115" s="1">
        <v>11</v>
      </c>
      <c r="H115" s="9">
        <f t="shared" si="103"/>
        <v>24.377287533871002</v>
      </c>
      <c r="I115" s="9">
        <f t="shared" si="104"/>
        <v>297.527287533871</v>
      </c>
      <c r="J115" s="9">
        <f t="shared" si="105"/>
        <v>0.32330364174634485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0.67541145560429461</v>
      </c>
      <c r="O115" s="9">
        <f t="shared" si="122"/>
        <v>0.55676797134759426</v>
      </c>
      <c r="P115" s="9">
        <f t="shared" si="108"/>
        <v>0.18000511274440181</v>
      </c>
      <c r="Q115" s="12">
        <f t="shared" si="109"/>
        <v>5.4001533823320541E-2</v>
      </c>
      <c r="R115" s="9">
        <f t="shared" si="110"/>
        <v>0.156366</v>
      </c>
      <c r="S115" s="13">
        <f t="shared" si="111"/>
        <v>0.34535342608572539</v>
      </c>
      <c r="T115" s="2">
        <f t="shared" si="112"/>
        <v>0.01</v>
      </c>
      <c r="U115" s="14">
        <f t="shared" si="113"/>
        <v>3.4535342608572541E-3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1.8353534260857254E-2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52500</v>
      </c>
      <c r="AX115" s="1">
        <f t="shared" si="120"/>
        <v>100947632.86735302</v>
      </c>
    </row>
    <row r="116" spans="1:53" x14ac:dyDescent="0.15">
      <c r="C116" s="7">
        <v>11</v>
      </c>
      <c r="D116" s="8">
        <v>20.6284504746667</v>
      </c>
      <c r="E116" s="10">
        <f t="shared" si="121"/>
        <v>24.377287533871002</v>
      </c>
      <c r="F116" s="7" t="s">
        <v>85</v>
      </c>
      <c r="G116" s="1">
        <v>12</v>
      </c>
      <c r="H116" s="9">
        <f t="shared" si="103"/>
        <v>20.6284504746667</v>
      </c>
      <c r="I116" s="9">
        <f t="shared" si="104"/>
        <v>293.77845047466667</v>
      </c>
      <c r="J116" s="9">
        <f t="shared" si="105"/>
        <v>0.21293501914092947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0.89798285860319238</v>
      </c>
      <c r="P116" s="9">
        <f t="shared" si="108"/>
        <v>0.19121199718489731</v>
      </c>
      <c r="Q116" s="12">
        <f t="shared" si="109"/>
        <v>5.7363599155469194E-2</v>
      </c>
      <c r="R116" s="9">
        <f t="shared" si="110"/>
        <v>0.156366</v>
      </c>
      <c r="S116" s="13">
        <f t="shared" si="111"/>
        <v>0.36685468167932411</v>
      </c>
      <c r="T116" s="2">
        <f t="shared" si="112"/>
        <v>0.01</v>
      </c>
      <c r="U116" s="14">
        <f t="shared" si="113"/>
        <v>3.6685468167932411E-3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1.8568546816793242E-2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52500</v>
      </c>
      <c r="AX116" s="1">
        <f t="shared" si="120"/>
        <v>102130239.34793632</v>
      </c>
      <c r="AY116" s="1">
        <f>SUM(AX105:AX116)</f>
        <v>1292360883.5933776</v>
      </c>
    </row>
    <row r="117" spans="1:53" x14ac:dyDescent="0.15">
      <c r="C117" s="7">
        <v>12</v>
      </c>
      <c r="D117" s="8">
        <v>16.373574569354801</v>
      </c>
      <c r="E117" s="10">
        <f t="shared" si="121"/>
        <v>20.6284504746667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17.010710336129002</v>
      </c>
      <c r="E121" s="7"/>
      <c r="F121" s="7"/>
      <c r="G121" s="1">
        <v>1</v>
      </c>
      <c r="H121" s="9">
        <f t="shared" ref="H121:H132" si="123">E122</f>
        <v>17.010710336129002</v>
      </c>
      <c r="I121" s="9">
        <f t="shared" ref="I121:I132" si="124">H121+273.15</f>
        <v>290.160710336129</v>
      </c>
      <c r="J121" s="9">
        <f t="shared" ref="J121:J132" si="125">EXP(($C$15*(I121-$C$13))/($C$16*I121*$C$13))</f>
        <v>0.14085830132215388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4.0102358386417208E-2</v>
      </c>
      <c r="Q121" s="12">
        <f t="shared" ref="Q121:Q132" si="129">P121*$B$123</f>
        <v>1.323377826751768E-2</v>
      </c>
      <c r="R121" s="9">
        <f t="shared" ref="R121:R132" si="130">L121*$B$123</f>
        <v>9.3951000000000007E-2</v>
      </c>
      <c r="S121" s="13">
        <f t="shared" ref="S121:S132" si="131">Q121/R121</f>
        <v>0.14085830132215388</v>
      </c>
      <c r="T121" s="2">
        <f t="shared" ref="T121:T132" si="132">$B$122/100</f>
        <v>0.01</v>
      </c>
      <c r="U121" s="14">
        <f t="shared" ref="U121:U132" si="133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4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5">AR121*AQ121</f>
        <v>7.4999999999999997E-3</v>
      </c>
      <c r="AT121" s="1">
        <f t="shared" ref="AT121:AT132" si="136">(AS121+AM121+AD121+AA121+U121+X121+AG121+AJ121+AP121)</f>
        <v>1.1358583013221537E-2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24000</v>
      </c>
      <c r="AX121" s="1">
        <f t="shared" ref="AX121:AX132" si="140">AW121*10000*AV121*0.67*AU121*AT121</f>
        <v>17159775.741416842</v>
      </c>
      <c r="AZ121" s="1">
        <f t="shared" ref="AZ121:AZ132" si="141">$E$9/12</f>
        <v>16666.666666666668</v>
      </c>
      <c r="BA121" s="1">
        <f t="shared" ref="BA121:BA132" si="142">AZ121*10000*AV121*0.67*AU121*AT121</f>
        <v>11916510.931539474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15.974246216451601</v>
      </c>
      <c r="E122" s="10">
        <f t="shared" ref="E122:E133" si="143">D121</f>
        <v>17.010710336129002</v>
      </c>
      <c r="F122" s="7" t="s">
        <v>83</v>
      </c>
      <c r="G122" s="1">
        <v>2</v>
      </c>
      <c r="H122" s="9">
        <f t="shared" si="123"/>
        <v>15.974246216451601</v>
      </c>
      <c r="I122" s="9">
        <f t="shared" si="124"/>
        <v>289.12424621645158</v>
      </c>
      <c r="J122" s="9">
        <f t="shared" si="125"/>
        <v>0.12489327997348641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0.52929764161358284</v>
      </c>
      <c r="P122" s="9">
        <f t="shared" si="128"/>
        <v>6.6105718543351275E-2</v>
      </c>
      <c r="Q122" s="12">
        <f t="shared" si="129"/>
        <v>2.1814887119305921E-2</v>
      </c>
      <c r="R122" s="9">
        <f t="shared" si="130"/>
        <v>9.3951000000000007E-2</v>
      </c>
      <c r="S122" s="13">
        <f t="shared" si="131"/>
        <v>0.23219430468335536</v>
      </c>
      <c r="T122" s="2">
        <f t="shared" si="132"/>
        <v>0.01</v>
      </c>
      <c r="U122" s="14">
        <f t="shared" si="133"/>
        <v>2.3219430468335539E-3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4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5"/>
        <v>7.4999999999999997E-3</v>
      </c>
      <c r="AT122" s="1">
        <f t="shared" si="136"/>
        <v>1.2271943046833555E-2</v>
      </c>
      <c r="AU122" s="9">
        <f t="shared" si="137"/>
        <v>28.47</v>
      </c>
      <c r="AV122" s="1">
        <f t="shared" si="138"/>
        <v>0.33</v>
      </c>
      <c r="AW122" s="1">
        <f t="shared" si="139"/>
        <v>24000</v>
      </c>
      <c r="AX122" s="1">
        <f t="shared" si="140"/>
        <v>18539618.044784393</v>
      </c>
      <c r="AZ122" s="1">
        <f t="shared" si="141"/>
        <v>16666.666666666668</v>
      </c>
      <c r="BA122" s="1">
        <f t="shared" si="142"/>
        <v>12874734.753322497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18.0541702714286</v>
      </c>
      <c r="E123" s="10">
        <f t="shared" si="143"/>
        <v>15.974246216451601</v>
      </c>
      <c r="F123" s="7" t="s">
        <v>83</v>
      </c>
      <c r="G123" s="1">
        <v>3</v>
      </c>
      <c r="H123" s="9">
        <f t="shared" si="123"/>
        <v>18.0541702714286</v>
      </c>
      <c r="I123" s="9">
        <f t="shared" si="124"/>
        <v>291.20417027142855</v>
      </c>
      <c r="J123" s="9">
        <f t="shared" si="125"/>
        <v>0.15885569256962936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0.74789192307023156</v>
      </c>
      <c r="P123" s="9">
        <f t="shared" si="128"/>
        <v>0.1188068894065536</v>
      </c>
      <c r="Q123" s="12">
        <f t="shared" si="129"/>
        <v>3.9206273504162691E-2</v>
      </c>
      <c r="R123" s="9">
        <f t="shared" si="130"/>
        <v>9.3951000000000007E-2</v>
      </c>
      <c r="S123" s="13">
        <f t="shared" si="131"/>
        <v>0.41730554761697786</v>
      </c>
      <c r="T123" s="2">
        <f t="shared" si="132"/>
        <v>0.01</v>
      </c>
      <c r="U123" s="14">
        <f t="shared" si="133"/>
        <v>4.1730554761697783E-3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4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5"/>
        <v>7.4999999999999997E-3</v>
      </c>
      <c r="AT123" s="1">
        <f t="shared" si="136"/>
        <v>1.412305547616978E-2</v>
      </c>
      <c r="AU123" s="9">
        <f t="shared" si="137"/>
        <v>28.47</v>
      </c>
      <c r="AV123" s="1">
        <f t="shared" si="138"/>
        <v>0.33</v>
      </c>
      <c r="AW123" s="1">
        <f t="shared" si="139"/>
        <v>24000</v>
      </c>
      <c r="AX123" s="1">
        <f t="shared" si="140"/>
        <v>21336152.975469362</v>
      </c>
      <c r="AZ123" s="1">
        <f t="shared" si="141"/>
        <v>16666.666666666668</v>
      </c>
      <c r="BA123" s="1">
        <f t="shared" si="142"/>
        <v>14816772.899631502</v>
      </c>
    </row>
    <row r="124" spans="1:53" x14ac:dyDescent="0.15">
      <c r="C124" s="7">
        <v>3</v>
      </c>
      <c r="D124" s="8">
        <v>22.520931019677398</v>
      </c>
      <c r="E124" s="10">
        <f t="shared" si="143"/>
        <v>18.0541702714286</v>
      </c>
      <c r="F124" s="7" t="s">
        <v>83</v>
      </c>
      <c r="G124" s="1">
        <v>4</v>
      </c>
      <c r="H124" s="9">
        <f t="shared" si="123"/>
        <v>22.520931019677398</v>
      </c>
      <c r="I124" s="9">
        <f t="shared" si="124"/>
        <v>295.67093101967737</v>
      </c>
      <c r="J124" s="9">
        <f t="shared" si="125"/>
        <v>0.2632555200475446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0.91378503366367803</v>
      </c>
      <c r="P124" s="9">
        <f t="shared" si="128"/>
        <v>0.24055895424879462</v>
      </c>
      <c r="Q124" s="12">
        <f t="shared" si="129"/>
        <v>7.9384454902102233E-2</v>
      </c>
      <c r="R124" s="9">
        <f t="shared" si="130"/>
        <v>9.3951000000000007E-2</v>
      </c>
      <c r="S124" s="13">
        <f t="shared" si="131"/>
        <v>0.84495593343447362</v>
      </c>
      <c r="T124" s="2">
        <f t="shared" si="132"/>
        <v>0.01</v>
      </c>
      <c r="U124" s="14">
        <f t="shared" si="133"/>
        <v>8.4495593343447365E-3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2.3349559334344738E-2</v>
      </c>
      <c r="AU124" s="9">
        <f t="shared" si="137"/>
        <v>28.47</v>
      </c>
      <c r="AV124" s="1">
        <f t="shared" si="138"/>
        <v>0.33</v>
      </c>
      <c r="AW124" s="1">
        <f t="shared" si="139"/>
        <v>24000</v>
      </c>
      <c r="AX124" s="1">
        <f t="shared" si="140"/>
        <v>35274928.34025804</v>
      </c>
      <c r="AZ124" s="1">
        <f t="shared" si="141"/>
        <v>16666.666666666668</v>
      </c>
      <c r="BA124" s="1">
        <f t="shared" si="142"/>
        <v>24496478.014068086</v>
      </c>
    </row>
    <row r="125" spans="1:53" x14ac:dyDescent="0.15">
      <c r="C125" s="7">
        <v>4</v>
      </c>
      <c r="D125" s="8">
        <v>27.085037667999998</v>
      </c>
      <c r="E125" s="10">
        <f t="shared" si="143"/>
        <v>22.520931019677398</v>
      </c>
      <c r="F125" s="7" t="s">
        <v>83</v>
      </c>
      <c r="G125" s="1">
        <v>5</v>
      </c>
      <c r="H125" s="9">
        <f t="shared" si="123"/>
        <v>27.085037667999998</v>
      </c>
      <c r="I125" s="9">
        <f t="shared" si="124"/>
        <v>300.23503766799996</v>
      </c>
      <c r="J125" s="9">
        <f t="shared" si="125"/>
        <v>0.43430083168338657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0.63956477544413926</v>
      </c>
      <c r="O125" s="9">
        <f t="shared" si="144"/>
        <v>0.31836130397074425</v>
      </c>
      <c r="P125" s="9">
        <f t="shared" si="128"/>
        <v>0.13826457909030165</v>
      </c>
      <c r="Q125" s="12">
        <f t="shared" si="129"/>
        <v>4.5627311099799547E-2</v>
      </c>
      <c r="R125" s="9">
        <f t="shared" si="130"/>
        <v>9.3951000000000007E-2</v>
      </c>
      <c r="S125" s="13">
        <f t="shared" si="131"/>
        <v>0.48565008461644416</v>
      </c>
      <c r="T125" s="2">
        <f t="shared" si="132"/>
        <v>0.01</v>
      </c>
      <c r="U125" s="14">
        <f t="shared" si="133"/>
        <v>4.856500846164442E-3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1.975650084616444E-2</v>
      </c>
      <c r="AU125" s="9">
        <f t="shared" si="137"/>
        <v>28.47</v>
      </c>
      <c r="AV125" s="1">
        <f t="shared" si="138"/>
        <v>0.33</v>
      </c>
      <c r="AW125" s="1">
        <f t="shared" si="139"/>
        <v>24000</v>
      </c>
      <c r="AX125" s="1">
        <f t="shared" si="140"/>
        <v>29846779.616847765</v>
      </c>
      <c r="AZ125" s="1">
        <f t="shared" si="141"/>
        <v>16666.666666666668</v>
      </c>
      <c r="BA125" s="1">
        <f t="shared" si="142"/>
        <v>20726930.289477617</v>
      </c>
    </row>
    <row r="126" spans="1:53" x14ac:dyDescent="0.15">
      <c r="C126" s="7">
        <v>5</v>
      </c>
      <c r="D126" s="8">
        <v>28.895907053225802</v>
      </c>
      <c r="E126" s="10">
        <f t="shared" si="143"/>
        <v>27.085037667999998</v>
      </c>
      <c r="F126" s="7" t="s">
        <v>85</v>
      </c>
      <c r="G126" s="1">
        <v>6</v>
      </c>
      <c r="H126" s="9">
        <f t="shared" si="123"/>
        <v>28.895907053225802</v>
      </c>
      <c r="I126" s="9">
        <f t="shared" si="124"/>
        <v>302.04590705322579</v>
      </c>
      <c r="J126" s="9">
        <f t="shared" si="125"/>
        <v>0.52751105435636991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0.46479672488044255</v>
      </c>
      <c r="P126" s="9">
        <f t="shared" si="128"/>
        <v>0.24518541040306985</v>
      </c>
      <c r="Q126" s="12">
        <f t="shared" si="129"/>
        <v>8.0911185433013053E-2</v>
      </c>
      <c r="R126" s="9">
        <f t="shared" si="130"/>
        <v>9.3951000000000007E-2</v>
      </c>
      <c r="S126" s="13">
        <f t="shared" si="131"/>
        <v>0.86120621848637102</v>
      </c>
      <c r="T126" s="2">
        <f t="shared" si="132"/>
        <v>0.01</v>
      </c>
      <c r="U126" s="14">
        <f t="shared" si="133"/>
        <v>8.6120621848637096E-3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2.3512062184863708E-2</v>
      </c>
      <c r="AU126" s="9">
        <f t="shared" si="137"/>
        <v>28.47</v>
      </c>
      <c r="AV126" s="1">
        <f t="shared" si="138"/>
        <v>0.33</v>
      </c>
      <c r="AW126" s="1">
        <f t="shared" si="139"/>
        <v>24000</v>
      </c>
      <c r="AX126" s="1">
        <f t="shared" si="140"/>
        <v>35520426.609628491</v>
      </c>
      <c r="AZ126" s="1">
        <f t="shared" si="141"/>
        <v>16666.666666666668</v>
      </c>
      <c r="BA126" s="1">
        <f t="shared" si="142"/>
        <v>24666962.923353124</v>
      </c>
    </row>
    <row r="127" spans="1:53" x14ac:dyDescent="0.15">
      <c r="C127" s="7">
        <v>6</v>
      </c>
      <c r="D127" s="8">
        <v>29.6985153693333</v>
      </c>
      <c r="E127" s="10">
        <f t="shared" si="143"/>
        <v>28.895907053225802</v>
      </c>
      <c r="F127" s="7" t="s">
        <v>83</v>
      </c>
      <c r="G127" s="1">
        <v>7</v>
      </c>
      <c r="H127" s="9">
        <f t="shared" si="123"/>
        <v>29.6985153693333</v>
      </c>
      <c r="I127" s="9">
        <f t="shared" si="124"/>
        <v>302.84851536933326</v>
      </c>
      <c r="J127" s="9">
        <f t="shared" si="125"/>
        <v>0.57455849337730169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0.50431131447737265</v>
      </c>
      <c r="P127" s="9">
        <f t="shared" si="128"/>
        <v>0.28975634903924585</v>
      </c>
      <c r="Q127" s="12">
        <f t="shared" si="129"/>
        <v>9.5619595182951142E-2</v>
      </c>
      <c r="R127" s="9">
        <f t="shared" si="130"/>
        <v>9.3951000000000007E-2</v>
      </c>
      <c r="S127" s="13">
        <f t="shared" si="131"/>
        <v>1.0177602705979834</v>
      </c>
      <c r="T127" s="2">
        <f t="shared" si="132"/>
        <v>0.01</v>
      </c>
      <c r="U127" s="14">
        <f t="shared" si="133"/>
        <v>1.0177602705979834E-2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2.5077602705979835E-2</v>
      </c>
      <c r="AU127" s="9">
        <f t="shared" si="137"/>
        <v>28.47</v>
      </c>
      <c r="AV127" s="1">
        <f t="shared" si="138"/>
        <v>0.33</v>
      </c>
      <c r="AW127" s="1">
        <f t="shared" si="139"/>
        <v>24000</v>
      </c>
      <c r="AX127" s="1">
        <f t="shared" si="140"/>
        <v>37885538.897418544</v>
      </c>
      <c r="AZ127" s="1">
        <f t="shared" si="141"/>
        <v>16666.666666666668</v>
      </c>
      <c r="BA127" s="1">
        <f t="shared" si="142"/>
        <v>26309402.012096215</v>
      </c>
    </row>
    <row r="128" spans="1:53" x14ac:dyDescent="0.15">
      <c r="C128" s="7">
        <v>7</v>
      </c>
      <c r="D128" s="8">
        <v>27.135091459677401</v>
      </c>
      <c r="E128" s="10">
        <f t="shared" si="143"/>
        <v>29.6985153693333</v>
      </c>
      <c r="F128" s="7" t="s">
        <v>83</v>
      </c>
      <c r="G128" s="1">
        <v>8</v>
      </c>
      <c r="H128" s="9">
        <f t="shared" si="123"/>
        <v>27.135091459677401</v>
      </c>
      <c r="I128" s="9">
        <f t="shared" si="124"/>
        <v>300.2850914596774</v>
      </c>
      <c r="J128" s="9">
        <f t="shared" si="125"/>
        <v>0.43665491939334178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0.49925496543812686</v>
      </c>
      <c r="P128" s="9">
        <f t="shared" si="128"/>
        <v>0.21800213669011093</v>
      </c>
      <c r="Q128" s="12">
        <f t="shared" si="129"/>
        <v>7.1940705107736605E-2</v>
      </c>
      <c r="R128" s="9">
        <f t="shared" si="130"/>
        <v>9.3951000000000007E-2</v>
      </c>
      <c r="S128" s="13">
        <f t="shared" si="131"/>
        <v>0.76572580502322063</v>
      </c>
      <c r="T128" s="2">
        <f t="shared" si="132"/>
        <v>0.01</v>
      </c>
      <c r="U128" s="14">
        <f t="shared" si="133"/>
        <v>7.6572580502322065E-3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2.2557258050232204E-2</v>
      </c>
      <c r="AU128" s="9">
        <f t="shared" si="137"/>
        <v>28.47</v>
      </c>
      <c r="AV128" s="1">
        <f t="shared" si="138"/>
        <v>0.33</v>
      </c>
      <c r="AW128" s="1">
        <f t="shared" si="139"/>
        <v>24000</v>
      </c>
      <c r="AX128" s="1">
        <f t="shared" si="140"/>
        <v>34077973.373324044</v>
      </c>
      <c r="AZ128" s="1">
        <f t="shared" si="141"/>
        <v>16666.666666666668</v>
      </c>
      <c r="BA128" s="1">
        <f t="shared" si="142"/>
        <v>23665259.287030589</v>
      </c>
    </row>
    <row r="129" spans="1:54" x14ac:dyDescent="0.15">
      <c r="C129" s="7">
        <v>8</v>
      </c>
      <c r="D129" s="8">
        <v>26.473500102903198</v>
      </c>
      <c r="E129" s="10">
        <f t="shared" si="143"/>
        <v>27.135091459677401</v>
      </c>
      <c r="F129" s="7" t="s">
        <v>83</v>
      </c>
      <c r="G129" s="1">
        <v>9</v>
      </c>
      <c r="H129" s="9">
        <f t="shared" si="123"/>
        <v>26.473500102903198</v>
      </c>
      <c r="I129" s="9">
        <f t="shared" si="124"/>
        <v>299.62350010290317</v>
      </c>
      <c r="J129" s="9">
        <f t="shared" si="125"/>
        <v>0.40648459868640807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0.56595282874801589</v>
      </c>
      <c r="P129" s="9">
        <f t="shared" si="128"/>
        <v>0.23005110846907467</v>
      </c>
      <c r="Q129" s="12">
        <f t="shared" si="129"/>
        <v>7.5916865794794647E-2</v>
      </c>
      <c r="R129" s="9">
        <f t="shared" si="130"/>
        <v>9.3951000000000007E-2</v>
      </c>
      <c r="S129" s="13">
        <f t="shared" si="131"/>
        <v>0.8080474480824541</v>
      </c>
      <c r="T129" s="2">
        <f t="shared" si="132"/>
        <v>0.01</v>
      </c>
      <c r="U129" s="14">
        <f t="shared" si="133"/>
        <v>8.0804744808245406E-3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2.2980474480824541E-2</v>
      </c>
      <c r="AU129" s="9">
        <f t="shared" si="137"/>
        <v>28.47</v>
      </c>
      <c r="AV129" s="1">
        <f t="shared" si="138"/>
        <v>0.33</v>
      </c>
      <c r="AW129" s="1">
        <f t="shared" si="139"/>
        <v>24000</v>
      </c>
      <c r="AX129" s="1">
        <f t="shared" si="140"/>
        <v>34717340.011802979</v>
      </c>
      <c r="AZ129" s="1">
        <f t="shared" si="141"/>
        <v>16666.666666666668</v>
      </c>
      <c r="BA129" s="1">
        <f t="shared" si="142"/>
        <v>24109263.897085406</v>
      </c>
    </row>
    <row r="130" spans="1:54" x14ac:dyDescent="0.15">
      <c r="C130" s="7">
        <v>9</v>
      </c>
      <c r="D130" s="8">
        <v>25.713740693666701</v>
      </c>
      <c r="E130" s="10">
        <f t="shared" si="143"/>
        <v>26.473500102903198</v>
      </c>
      <c r="F130" s="7" t="s">
        <v>83</v>
      </c>
      <c r="G130" s="1">
        <v>10</v>
      </c>
      <c r="H130" s="9">
        <f t="shared" si="123"/>
        <v>25.713740693666701</v>
      </c>
      <c r="I130" s="9">
        <f t="shared" si="124"/>
        <v>298.86374069366667</v>
      </c>
      <c r="J130" s="9">
        <f t="shared" si="125"/>
        <v>0.3742537764569836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0.62060172027894134</v>
      </c>
      <c r="P130" s="9">
        <f t="shared" si="128"/>
        <v>0.23226253749009437</v>
      </c>
      <c r="Q130" s="12">
        <f t="shared" si="129"/>
        <v>7.6646637371731149E-2</v>
      </c>
      <c r="R130" s="9">
        <f t="shared" si="130"/>
        <v>9.3951000000000007E-2</v>
      </c>
      <c r="S130" s="13">
        <f t="shared" si="131"/>
        <v>0.81581502455249166</v>
      </c>
      <c r="T130" s="2">
        <f t="shared" si="132"/>
        <v>0.01</v>
      </c>
      <c r="U130" s="14">
        <f t="shared" si="133"/>
        <v>8.1581502455249175E-3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2.3058150245524919E-2</v>
      </c>
      <c r="AU130" s="9">
        <f t="shared" si="137"/>
        <v>28.47</v>
      </c>
      <c r="AV130" s="1">
        <f t="shared" si="138"/>
        <v>0.33</v>
      </c>
      <c r="AW130" s="1">
        <f t="shared" si="139"/>
        <v>24000</v>
      </c>
      <c r="AX130" s="1">
        <f t="shared" si="140"/>
        <v>34834687.281374373</v>
      </c>
      <c r="AZ130" s="1">
        <f t="shared" si="141"/>
        <v>16666.666666666668</v>
      </c>
      <c r="BA130" s="1">
        <f t="shared" si="142"/>
        <v>24190755.056509983</v>
      </c>
    </row>
    <row r="131" spans="1:54" x14ac:dyDescent="0.15">
      <c r="C131" s="7">
        <v>10</v>
      </c>
      <c r="D131" s="8">
        <v>24.377287533871002</v>
      </c>
      <c r="E131" s="10">
        <f t="shared" si="143"/>
        <v>25.713740693666701</v>
      </c>
      <c r="F131" s="7" t="s">
        <v>83</v>
      </c>
      <c r="G131" s="1">
        <v>11</v>
      </c>
      <c r="H131" s="9">
        <f t="shared" si="123"/>
        <v>24.377287533871002</v>
      </c>
      <c r="I131" s="9">
        <f t="shared" si="124"/>
        <v>297.527287533871</v>
      </c>
      <c r="J131" s="9">
        <f t="shared" si="125"/>
        <v>0.32330364174634485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0.36892222364940458</v>
      </c>
      <c r="O131" s="9">
        <f t="shared" si="144"/>
        <v>0.30411695913944231</v>
      </c>
      <c r="P131" s="9">
        <f t="shared" si="128"/>
        <v>9.8322120406606053E-2</v>
      </c>
      <c r="Q131" s="12">
        <f t="shared" si="129"/>
        <v>3.2446299734179999E-2</v>
      </c>
      <c r="R131" s="9">
        <f t="shared" si="130"/>
        <v>9.3951000000000007E-2</v>
      </c>
      <c r="S131" s="13">
        <f t="shared" si="131"/>
        <v>0.3453534260857255</v>
      </c>
      <c r="T131" s="2">
        <f t="shared" si="132"/>
        <v>0.01</v>
      </c>
      <c r="U131" s="14">
        <f t="shared" si="133"/>
        <v>3.4535342608572549E-3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1.8353534260857257E-2</v>
      </c>
      <c r="AU131" s="9">
        <f t="shared" si="137"/>
        <v>28.47</v>
      </c>
      <c r="AV131" s="1">
        <f t="shared" si="138"/>
        <v>0.33</v>
      </c>
      <c r="AW131" s="1">
        <f t="shared" si="139"/>
        <v>24000</v>
      </c>
      <c r="AX131" s="1">
        <f t="shared" si="140"/>
        <v>27727272.989256147</v>
      </c>
      <c r="AZ131" s="1">
        <f t="shared" si="141"/>
        <v>16666.666666666668</v>
      </c>
      <c r="BA131" s="1">
        <f t="shared" si="142"/>
        <v>19255050.686983436</v>
      </c>
    </row>
    <row r="132" spans="1:54" x14ac:dyDescent="0.15">
      <c r="C132" s="7">
        <v>11</v>
      </c>
      <c r="D132" s="8">
        <v>20.6284504746667</v>
      </c>
      <c r="E132" s="10">
        <f t="shared" si="143"/>
        <v>24.377287533871002</v>
      </c>
      <c r="F132" s="7" t="s">
        <v>85</v>
      </c>
      <c r="G132" s="1">
        <v>12</v>
      </c>
      <c r="H132" s="9">
        <f t="shared" si="123"/>
        <v>20.6284504746667</v>
      </c>
      <c r="I132" s="9">
        <f t="shared" si="124"/>
        <v>293.77845047466667</v>
      </c>
      <c r="J132" s="9">
        <f t="shared" si="125"/>
        <v>0.21293501914092947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0.49049483873283628</v>
      </c>
      <c r="P132" s="9">
        <f t="shared" si="128"/>
        <v>0.1044435278741036</v>
      </c>
      <c r="Q132" s="12">
        <f t="shared" si="129"/>
        <v>3.446636419845419E-2</v>
      </c>
      <c r="R132" s="9">
        <f t="shared" si="130"/>
        <v>9.3951000000000007E-2</v>
      </c>
      <c r="S132" s="13">
        <f t="shared" si="131"/>
        <v>0.36685468167932417</v>
      </c>
      <c r="T132" s="2">
        <f t="shared" si="132"/>
        <v>0.01</v>
      </c>
      <c r="U132" s="14">
        <f t="shared" si="133"/>
        <v>3.6685468167932419E-3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1.8568546816793242E-2</v>
      </c>
      <c r="AU132" s="9">
        <f t="shared" si="137"/>
        <v>28.47</v>
      </c>
      <c r="AV132" s="1">
        <f t="shared" si="138"/>
        <v>0.33</v>
      </c>
      <c r="AW132" s="1">
        <f t="shared" si="139"/>
        <v>24000</v>
      </c>
      <c r="AX132" s="1">
        <f t="shared" si="140"/>
        <v>28052099.355111435</v>
      </c>
      <c r="AY132" s="1">
        <f>SUM(AX121:AX132)</f>
        <v>354972593.23669243</v>
      </c>
      <c r="AZ132" s="1">
        <f t="shared" si="141"/>
        <v>16666.666666666668</v>
      </c>
      <c r="BA132" s="1">
        <f t="shared" si="142"/>
        <v>19480624.552160721</v>
      </c>
      <c r="BB132" s="1">
        <f>SUM(BA121:BA132)</f>
        <v>246508745.3032586</v>
      </c>
    </row>
    <row r="133" spans="1:54" x14ac:dyDescent="0.15">
      <c r="C133" s="7">
        <v>12</v>
      </c>
      <c r="D133" s="8">
        <v>16.373574569354801</v>
      </c>
      <c r="E133" s="10">
        <f t="shared" si="143"/>
        <v>20.6284504746667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17.010710336129002</v>
      </c>
      <c r="E136" s="7"/>
      <c r="F136" s="7"/>
      <c r="G136" s="1">
        <v>1</v>
      </c>
      <c r="H136" s="9">
        <f t="shared" ref="H136:H147" si="145">E137</f>
        <v>17.010710336129002</v>
      </c>
      <c r="I136" s="9">
        <f t="shared" ref="I136:I147" si="146">H136+273.15</f>
        <v>290.160710336129</v>
      </c>
      <c r="J136" s="9">
        <f t="shared" ref="J136:J147" si="147">EXP(($C$15*(I136-$C$13))/($C$16*I136*$C$13))</f>
        <v>0.14085830132215388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0.10691820016378649</v>
      </c>
      <c r="Q136" s="12">
        <f t="shared" ref="Q136:Q147" si="151">P136*$B$138</f>
        <v>2.7798732042584488E-2</v>
      </c>
      <c r="R136" s="9">
        <f t="shared" ref="R136:R147" si="152">L136*$B$138</f>
        <v>0.19735245833333334</v>
      </c>
      <c r="S136" s="13">
        <f t="shared" ref="S136:S147" si="153">Q136/R136</f>
        <v>0.14085830132215388</v>
      </c>
      <c r="T136" s="2">
        <f t="shared" ref="T136:T147" si="154">$B$137/100</f>
        <v>0.01</v>
      </c>
      <c r="U136" s="14">
        <f t="shared" ref="U136:U147" si="155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6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7">AR136*AQ136</f>
        <v>7.4999999999999997E-3</v>
      </c>
      <c r="AT136" s="1">
        <f t="shared" ref="AT136:AT147" si="158">(AS136+AM136+AD136+AA136+U136+X136+AG136+AJ136+AP136)</f>
        <v>1.1358583013221537E-2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31666.666666666668</v>
      </c>
      <c r="AX136" s="1">
        <f t="shared" ref="AX136:AX147" si="162">AW136*10000*AV136*0.67*AU136*AT136</f>
        <v>47560219.491875283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15.974246216451601</v>
      </c>
      <c r="E137" s="10">
        <f t="shared" ref="E137:E148" si="163">D136</f>
        <v>17.010710336129002</v>
      </c>
      <c r="F137" s="7" t="s">
        <v>83</v>
      </c>
      <c r="G137" s="1">
        <v>2</v>
      </c>
      <c r="H137" s="9">
        <f t="shared" si="145"/>
        <v>15.974246216451601</v>
      </c>
      <c r="I137" s="9">
        <f t="shared" si="146"/>
        <v>289.12424621645158</v>
      </c>
      <c r="J137" s="9">
        <f t="shared" si="147"/>
        <v>0.12489327997348641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1.4111776331695469</v>
      </c>
      <c r="P137" s="9">
        <f t="shared" si="150"/>
        <v>0.17624660323176614</v>
      </c>
      <c r="Q137" s="12">
        <f t="shared" si="151"/>
        <v>4.5824116840259194E-2</v>
      </c>
      <c r="R137" s="9">
        <f t="shared" si="152"/>
        <v>0.19735245833333334</v>
      </c>
      <c r="S137" s="13">
        <f t="shared" si="153"/>
        <v>0.23219430468335536</v>
      </c>
      <c r="T137" s="2">
        <f t="shared" si="154"/>
        <v>0.01</v>
      </c>
      <c r="U137" s="14">
        <f t="shared" si="155"/>
        <v>2.3219430468335539E-3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6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7"/>
        <v>7.4999999999999997E-3</v>
      </c>
      <c r="AT137" s="1">
        <f t="shared" si="158"/>
        <v>1.2271943046833555E-2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31666.666666666668</v>
      </c>
      <c r="AX137" s="1">
        <f t="shared" si="162"/>
        <v>51384605.299781948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18.0541702714286</v>
      </c>
      <c r="E138" s="10">
        <f t="shared" si="163"/>
        <v>15.974246216451601</v>
      </c>
      <c r="F138" s="7" t="s">
        <v>83</v>
      </c>
      <c r="G138" s="1">
        <v>3</v>
      </c>
      <c r="H138" s="9">
        <f t="shared" si="145"/>
        <v>18.0541702714286</v>
      </c>
      <c r="I138" s="9">
        <f t="shared" si="146"/>
        <v>291.20417027142855</v>
      </c>
      <c r="J138" s="9">
        <f t="shared" si="147"/>
        <v>0.15885569256962936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1.9939789466044475</v>
      </c>
      <c r="P138" s="9">
        <f t="shared" si="150"/>
        <v>0.31675490653210953</v>
      </c>
      <c r="Q138" s="12">
        <f t="shared" si="151"/>
        <v>8.2356275698348483E-2</v>
      </c>
      <c r="R138" s="9">
        <f t="shared" si="152"/>
        <v>0.19735245833333334</v>
      </c>
      <c r="S138" s="13">
        <f t="shared" si="153"/>
        <v>0.41730554761697791</v>
      </c>
      <c r="T138" s="2">
        <f t="shared" si="154"/>
        <v>0.01</v>
      </c>
      <c r="U138" s="14">
        <f t="shared" si="155"/>
        <v>4.1730554761697791E-3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6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7"/>
        <v>7.4999999999999997E-3</v>
      </c>
      <c r="AT138" s="1">
        <f t="shared" si="158"/>
        <v>1.412305547616978E-2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31666.666666666668</v>
      </c>
      <c r="AX138" s="1">
        <f t="shared" si="162"/>
        <v>59135511.670839891</v>
      </c>
    </row>
    <row r="139" spans="1:54" x14ac:dyDescent="0.15">
      <c r="C139" s="7">
        <v>3</v>
      </c>
      <c r="D139" s="8">
        <v>22.520931019677398</v>
      </c>
      <c r="E139" s="10">
        <f t="shared" si="163"/>
        <v>18.0541702714286</v>
      </c>
      <c r="F139" s="7" t="s">
        <v>83</v>
      </c>
      <c r="G139" s="1">
        <v>4</v>
      </c>
      <c r="H139" s="9">
        <f t="shared" si="145"/>
        <v>22.520931019677398</v>
      </c>
      <c r="I139" s="9">
        <f t="shared" si="146"/>
        <v>295.67093101967737</v>
      </c>
      <c r="J139" s="9">
        <f t="shared" si="147"/>
        <v>0.2632555200475446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2.436271956739005</v>
      </c>
      <c r="P139" s="9">
        <f t="shared" si="150"/>
        <v>0.64136204094857585</v>
      </c>
      <c r="Q139" s="12">
        <f t="shared" si="151"/>
        <v>0.16675413064662972</v>
      </c>
      <c r="R139" s="9">
        <f t="shared" si="152"/>
        <v>0.19735245833333334</v>
      </c>
      <c r="S139" s="13">
        <f t="shared" si="153"/>
        <v>0.84495593343447351</v>
      </c>
      <c r="T139" s="2">
        <f t="shared" si="154"/>
        <v>0.01</v>
      </c>
      <c r="U139" s="14">
        <f t="shared" si="155"/>
        <v>8.4495593343447348E-3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2.3349559334344738E-2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31666.666666666668</v>
      </c>
      <c r="AX139" s="1">
        <f t="shared" si="162"/>
        <v>97768371.784346074</v>
      </c>
    </row>
    <row r="140" spans="1:54" x14ac:dyDescent="0.15">
      <c r="C140" s="7">
        <v>4</v>
      </c>
      <c r="D140" s="8">
        <v>27.085037667999998</v>
      </c>
      <c r="E140" s="10">
        <f t="shared" si="163"/>
        <v>22.520931019677398</v>
      </c>
      <c r="F140" s="7" t="s">
        <v>83</v>
      </c>
      <c r="G140" s="1">
        <v>5</v>
      </c>
      <c r="H140" s="9">
        <f t="shared" si="145"/>
        <v>27.085037667999998</v>
      </c>
      <c r="I140" s="9">
        <f t="shared" si="146"/>
        <v>300.23503766799996</v>
      </c>
      <c r="J140" s="9">
        <f t="shared" si="147"/>
        <v>0.43430083168338657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2.5539578324570957</v>
      </c>
      <c r="P140" s="9">
        <f t="shared" si="150"/>
        <v>1.1091860107204159</v>
      </c>
      <c r="Q140" s="12">
        <f t="shared" si="151"/>
        <v>0.28838836278730812</v>
      </c>
      <c r="R140" s="9">
        <f t="shared" si="152"/>
        <v>0.19735245833333334</v>
      </c>
      <c r="S140" s="13">
        <f t="shared" si="153"/>
        <v>1.4612858903445367</v>
      </c>
      <c r="T140" s="2">
        <f t="shared" si="154"/>
        <v>0.01</v>
      </c>
      <c r="U140" s="14">
        <f t="shared" si="155"/>
        <v>1.4612858903445367E-2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2.951285890344537E-2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31666.666666666668</v>
      </c>
      <c r="AX140" s="1">
        <f t="shared" si="162"/>
        <v>123575101.37019335</v>
      </c>
    </row>
    <row r="141" spans="1:54" x14ac:dyDescent="0.15">
      <c r="C141" s="7">
        <v>5</v>
      </c>
      <c r="D141" s="8">
        <v>28.895907053225802</v>
      </c>
      <c r="E141" s="10">
        <f t="shared" si="163"/>
        <v>27.085037667999998</v>
      </c>
      <c r="F141" s="7" t="s">
        <v>85</v>
      </c>
      <c r="G141" s="1">
        <v>6</v>
      </c>
      <c r="H141" s="9">
        <f t="shared" si="145"/>
        <v>28.895907053225802</v>
      </c>
      <c r="I141" s="9">
        <f t="shared" si="146"/>
        <v>302.04590705322579</v>
      </c>
      <c r="J141" s="9">
        <f t="shared" si="147"/>
        <v>0.52751105435636991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2.2038197384033467</v>
      </c>
      <c r="P141" s="9">
        <f t="shared" si="150"/>
        <v>1.1625392738165288</v>
      </c>
      <c r="Q141" s="12">
        <f t="shared" si="151"/>
        <v>0.30226021119229751</v>
      </c>
      <c r="R141" s="9">
        <f t="shared" si="152"/>
        <v>0.19735245833333334</v>
      </c>
      <c r="S141" s="13">
        <f t="shared" si="153"/>
        <v>1.5315756071392448</v>
      </c>
      <c r="T141" s="2">
        <f t="shared" si="154"/>
        <v>0.01</v>
      </c>
      <c r="U141" s="14">
        <f t="shared" si="155"/>
        <v>1.5315756071392449E-2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3.0215756071392451E-2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31666.666666666668</v>
      </c>
      <c r="AX141" s="1">
        <f t="shared" si="162"/>
        <v>126518245.20678526</v>
      </c>
    </row>
    <row r="142" spans="1:54" x14ac:dyDescent="0.15">
      <c r="C142" s="7">
        <v>6</v>
      </c>
      <c r="D142" s="8">
        <v>29.6985153693333</v>
      </c>
      <c r="E142" s="10">
        <f t="shared" si="163"/>
        <v>28.895907053225802</v>
      </c>
      <c r="F142" s="7" t="s">
        <v>83</v>
      </c>
      <c r="G142" s="1">
        <v>7</v>
      </c>
      <c r="H142" s="9">
        <f t="shared" si="145"/>
        <v>29.6985153693333</v>
      </c>
      <c r="I142" s="9">
        <f t="shared" si="146"/>
        <v>302.84851536933326</v>
      </c>
      <c r="J142" s="9">
        <f t="shared" si="147"/>
        <v>0.57455849337730169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1.8003283812534847</v>
      </c>
      <c r="P142" s="9">
        <f t="shared" si="150"/>
        <v>1.0343939623173986</v>
      </c>
      <c r="Q142" s="12">
        <f t="shared" si="151"/>
        <v>0.26894243020252362</v>
      </c>
      <c r="R142" s="9">
        <f t="shared" si="152"/>
        <v>0.19735245833333334</v>
      </c>
      <c r="S142" s="13">
        <f t="shared" si="153"/>
        <v>1.3627518627017707</v>
      </c>
      <c r="T142" s="2">
        <f t="shared" si="154"/>
        <v>0.01</v>
      </c>
      <c r="U142" s="14">
        <f t="shared" si="155"/>
        <v>1.3627518627017707E-2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2.852751862701771E-2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31666.666666666668</v>
      </c>
      <c r="AX142" s="1">
        <f t="shared" si="162"/>
        <v>119449322.6734549</v>
      </c>
    </row>
    <row r="143" spans="1:54" x14ac:dyDescent="0.15">
      <c r="C143" s="7">
        <v>7</v>
      </c>
      <c r="D143" s="8">
        <v>27.135091459677401</v>
      </c>
      <c r="E143" s="10">
        <f t="shared" si="163"/>
        <v>29.6985153693333</v>
      </c>
      <c r="F143" s="7" t="s">
        <v>83</v>
      </c>
      <c r="G143" s="1">
        <v>8</v>
      </c>
      <c r="H143" s="9">
        <f t="shared" si="145"/>
        <v>27.135091459677401</v>
      </c>
      <c r="I143" s="9">
        <f t="shared" si="146"/>
        <v>300.2850914596774</v>
      </c>
      <c r="J143" s="9">
        <f t="shared" si="147"/>
        <v>0.43665491939334178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1.524982335602753</v>
      </c>
      <c r="P143" s="9">
        <f t="shared" si="150"/>
        <v>0.66589103882889022</v>
      </c>
      <c r="Q143" s="12">
        <f t="shared" si="151"/>
        <v>0.17313167009551148</v>
      </c>
      <c r="R143" s="9">
        <f t="shared" si="152"/>
        <v>0.19735245833333334</v>
      </c>
      <c r="S143" s="13">
        <f t="shared" si="153"/>
        <v>0.8772714135796964</v>
      </c>
      <c r="T143" s="2">
        <f t="shared" si="154"/>
        <v>0.01</v>
      </c>
      <c r="U143" s="14">
        <f t="shared" si="155"/>
        <v>8.7727141357969649E-3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2.3672714135796968E-2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31666.666666666668</v>
      </c>
      <c r="AX143" s="1">
        <f t="shared" si="162"/>
        <v>99121473.07075049</v>
      </c>
    </row>
    <row r="144" spans="1:54" x14ac:dyDescent="0.15">
      <c r="C144" s="7">
        <v>8</v>
      </c>
      <c r="D144" s="8">
        <v>26.473500102903198</v>
      </c>
      <c r="E144" s="10">
        <f t="shared" si="163"/>
        <v>27.135091459677401</v>
      </c>
      <c r="F144" s="7" t="s">
        <v>83</v>
      </c>
      <c r="G144" s="1">
        <v>9</v>
      </c>
      <c r="H144" s="9">
        <f t="shared" si="145"/>
        <v>26.473500102903198</v>
      </c>
      <c r="I144" s="9">
        <f t="shared" si="146"/>
        <v>299.62350010290317</v>
      </c>
      <c r="J144" s="9">
        <f t="shared" si="147"/>
        <v>0.40648459868640807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1.6181392134405295</v>
      </c>
      <c r="P144" s="9">
        <f t="shared" si="150"/>
        <v>0.65774866879411364</v>
      </c>
      <c r="Q144" s="12">
        <f t="shared" si="151"/>
        <v>0.17101465388646955</v>
      </c>
      <c r="R144" s="9">
        <f t="shared" si="152"/>
        <v>0.19735245833333334</v>
      </c>
      <c r="S144" s="13">
        <f t="shared" si="153"/>
        <v>0.86654433053791224</v>
      </c>
      <c r="T144" s="2">
        <f t="shared" si="154"/>
        <v>0.01</v>
      </c>
      <c r="U144" s="14">
        <f t="shared" si="155"/>
        <v>8.6654433053791231E-3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2.3565443305379123E-2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31666.666666666668</v>
      </c>
      <c r="AX144" s="1">
        <f t="shared" si="162"/>
        <v>98672312.798398748</v>
      </c>
    </row>
    <row r="145" spans="3:51" x14ac:dyDescent="0.15">
      <c r="C145" s="7">
        <v>9</v>
      </c>
      <c r="D145" s="8">
        <v>25.713740693666701</v>
      </c>
      <c r="E145" s="10">
        <f t="shared" si="163"/>
        <v>26.473500102903198</v>
      </c>
      <c r="F145" s="7" t="s">
        <v>83</v>
      </c>
      <c r="G145" s="1">
        <v>10</v>
      </c>
      <c r="H145" s="9">
        <f t="shared" si="145"/>
        <v>25.713740693666701</v>
      </c>
      <c r="I145" s="9">
        <f t="shared" si="146"/>
        <v>298.86374069366667</v>
      </c>
      <c r="J145" s="9">
        <f t="shared" si="147"/>
        <v>0.3742537764569836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1.7194384613130826</v>
      </c>
      <c r="P145" s="9">
        <f t="shared" si="150"/>
        <v>0.64350633753180631</v>
      </c>
      <c r="Q145" s="12">
        <f t="shared" si="151"/>
        <v>0.16731164775826965</v>
      </c>
      <c r="R145" s="9">
        <f t="shared" si="152"/>
        <v>0.19735245833333334</v>
      </c>
      <c r="S145" s="13">
        <f t="shared" si="153"/>
        <v>0.84778091527836963</v>
      </c>
      <c r="T145" s="2">
        <f t="shared" si="154"/>
        <v>0.01</v>
      </c>
      <c r="U145" s="14">
        <f t="shared" si="155"/>
        <v>8.4778091527836965E-3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2.3377809152783695E-2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31666.666666666668</v>
      </c>
      <c r="AX145" s="1">
        <f t="shared" si="162"/>
        <v>97886658.331532329</v>
      </c>
    </row>
    <row r="146" spans="3:51" x14ac:dyDescent="0.15">
      <c r="C146" s="7">
        <v>10</v>
      </c>
      <c r="D146" s="8">
        <v>24.377287533871002</v>
      </c>
      <c r="E146" s="10">
        <f t="shared" si="163"/>
        <v>25.713740693666701</v>
      </c>
      <c r="F146" s="7" t="s">
        <v>83</v>
      </c>
      <c r="G146" s="1">
        <v>11</v>
      </c>
      <c r="H146" s="9">
        <f t="shared" si="145"/>
        <v>24.377287533871002</v>
      </c>
      <c r="I146" s="9">
        <f t="shared" si="146"/>
        <v>297.527287533871</v>
      </c>
      <c r="J146" s="9">
        <f t="shared" si="147"/>
        <v>0.32330364174634485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1.8349800404479431</v>
      </c>
      <c r="P146" s="9">
        <f t="shared" si="150"/>
        <v>0.59325572960867512</v>
      </c>
      <c r="Q146" s="12">
        <f t="shared" si="151"/>
        <v>0.15424648969825552</v>
      </c>
      <c r="R146" s="9">
        <f t="shared" si="152"/>
        <v>0.19735245833333334</v>
      </c>
      <c r="S146" s="13">
        <f t="shared" si="153"/>
        <v>0.7815787601577745</v>
      </c>
      <c r="T146" s="2">
        <f t="shared" si="154"/>
        <v>0.01</v>
      </c>
      <c r="U146" s="14">
        <f t="shared" si="155"/>
        <v>7.8157876015777453E-3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2.2715787601577747E-2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31666.666666666668</v>
      </c>
      <c r="AX146" s="1">
        <f t="shared" si="162"/>
        <v>95114667.296466023</v>
      </c>
    </row>
    <row r="147" spans="3:51" x14ac:dyDescent="0.15">
      <c r="C147" s="7">
        <v>11</v>
      </c>
      <c r="D147" s="8">
        <v>20.6284504746667</v>
      </c>
      <c r="E147" s="10">
        <f t="shared" si="163"/>
        <v>24.377287533871002</v>
      </c>
      <c r="F147" s="7" t="s">
        <v>85</v>
      </c>
      <c r="G147" s="1">
        <v>12</v>
      </c>
      <c r="H147" s="9">
        <f t="shared" si="145"/>
        <v>20.6284504746667</v>
      </c>
      <c r="I147" s="9">
        <f t="shared" si="146"/>
        <v>293.77845047466667</v>
      </c>
      <c r="J147" s="9">
        <f t="shared" si="147"/>
        <v>0.21293501914092947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2.0007722275059345</v>
      </c>
      <c r="P147" s="9">
        <f t="shared" si="150"/>
        <v>0.42603447256061627</v>
      </c>
      <c r="Q147" s="12">
        <f t="shared" si="151"/>
        <v>0.11076896286576024</v>
      </c>
      <c r="R147" s="9">
        <f t="shared" si="152"/>
        <v>0.19735245833333334</v>
      </c>
      <c r="S147" s="13">
        <f t="shared" si="153"/>
        <v>0.56127480651225858</v>
      </c>
      <c r="T147" s="2">
        <f t="shared" si="154"/>
        <v>0.01</v>
      </c>
      <c r="U147" s="14">
        <f t="shared" si="155"/>
        <v>5.612748065122586E-3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2.0512748065122585E-2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31666.666666666668</v>
      </c>
      <c r="AX147" s="1">
        <f t="shared" si="162"/>
        <v>85890185.353504926</v>
      </c>
      <c r="AY147" s="1">
        <f>SUM(AX136:AX147)</f>
        <v>1102076674.3479292</v>
      </c>
    </row>
    <row r="148" spans="3:51" x14ac:dyDescent="0.15">
      <c r="C148" s="7">
        <v>12</v>
      </c>
      <c r="D148" s="8">
        <v>16.373574569354801</v>
      </c>
      <c r="E148" s="10">
        <f t="shared" si="163"/>
        <v>20.6284504746667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1335147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14726875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18639533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16091838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7694130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428052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22565712.443295401</v>
      </c>
      <c r="J13" s="6" t="s">
        <v>37</v>
      </c>
      <c r="K13" s="6">
        <f>I13/(10000*1000)</f>
        <v>2.2565712443295403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111262.25</v>
      </c>
      <c r="AU26" s="1">
        <f t="shared" ref="AU26:AU37" si="19">AT26*10000*AS26*0.67*AR26*AQ26</f>
        <v>375275154.22310442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24.881058557741898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24.881058557741898</v>
      </c>
      <c r="I27" s="9">
        <f t="shared" si="1"/>
        <v>298.03105855774186</v>
      </c>
      <c r="J27" s="9">
        <f t="shared" si="2"/>
        <v>0.3416918145833524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0.71295400074451321</v>
      </c>
      <c r="Q27" s="12">
        <f t="shared" si="6"/>
        <v>7.1295400074451329E-2</v>
      </c>
      <c r="R27" s="9">
        <f t="shared" si="7"/>
        <v>0.12692875000000001</v>
      </c>
      <c r="S27" s="13">
        <f t="shared" si="8"/>
        <v>0.56169622780064665</v>
      </c>
      <c r="T27" s="2">
        <f t="shared" si="9"/>
        <v>0.01</v>
      </c>
      <c r="U27" s="14">
        <f t="shared" si="10"/>
        <v>5.6169622780064665E-3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4.1716962278006475E-2</v>
      </c>
      <c r="AR27" s="9">
        <f t="shared" si="16"/>
        <v>126.92874999999999</v>
      </c>
      <c r="AS27" s="1">
        <f t="shared" si="17"/>
        <v>0.1</v>
      </c>
      <c r="AT27" s="1">
        <f t="shared" si="18"/>
        <v>111262.25</v>
      </c>
      <c r="AU27" s="1">
        <f t="shared" si="19"/>
        <v>394725624.69780189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25.3266054025</v>
      </c>
      <c r="E28" s="10">
        <f t="shared" si="20"/>
        <v>24.881058557741898</v>
      </c>
      <c r="F28" s="7" t="s">
        <v>83</v>
      </c>
      <c r="G28" s="1">
        <v>3</v>
      </c>
      <c r="H28" s="9">
        <f t="shared" si="0"/>
        <v>25.3266054025</v>
      </c>
      <c r="I28" s="9">
        <f t="shared" si="1"/>
        <v>298.47660540249996</v>
      </c>
      <c r="J28" s="9">
        <f t="shared" si="2"/>
        <v>0.35876854888169118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2.6428745585251257</v>
      </c>
      <c r="P28" s="9">
        <f t="shared" si="5"/>
        <v>0.94818027023839957</v>
      </c>
      <c r="Q28" s="12">
        <f t="shared" si="6"/>
        <v>9.4818027023839957E-2</v>
      </c>
      <c r="R28" s="9">
        <f t="shared" si="7"/>
        <v>0.12692875000000001</v>
      </c>
      <c r="S28" s="13">
        <f t="shared" si="8"/>
        <v>0.74701773257705562</v>
      </c>
      <c r="T28" s="2">
        <f t="shared" si="9"/>
        <v>0.01</v>
      </c>
      <c r="U28" s="14">
        <f t="shared" si="10"/>
        <v>7.4701773257705561E-3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4.3570177325770565E-2</v>
      </c>
      <c r="AR28" s="9">
        <f t="shared" si="16"/>
        <v>126.92874999999999</v>
      </c>
      <c r="AS28" s="1">
        <f t="shared" si="17"/>
        <v>0.1</v>
      </c>
      <c r="AT28" s="1">
        <f t="shared" si="18"/>
        <v>111262.25</v>
      </c>
      <c r="AU28" s="1">
        <f t="shared" si="19"/>
        <v>412260733.37980926</v>
      </c>
    </row>
    <row r="29" spans="1:47" x14ac:dyDescent="0.15">
      <c r="C29" s="7">
        <v>3</v>
      </c>
      <c r="D29" s="8">
        <v>25.474021807096801</v>
      </c>
      <c r="E29" s="10">
        <f t="shared" si="20"/>
        <v>25.3266054025</v>
      </c>
      <c r="F29" s="7" t="s">
        <v>83</v>
      </c>
      <c r="G29" s="1">
        <v>4</v>
      </c>
      <c r="H29" s="9">
        <f t="shared" si="0"/>
        <v>25.474021807096801</v>
      </c>
      <c r="I29" s="9">
        <f t="shared" si="1"/>
        <v>298.62402180709677</v>
      </c>
      <c r="J29" s="9">
        <f t="shared" si="2"/>
        <v>0.36459283203081394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2.9639817882867261</v>
      </c>
      <c r="P29" s="9">
        <f t="shared" si="5"/>
        <v>1.0806465142792139</v>
      </c>
      <c r="Q29" s="12">
        <f t="shared" si="6"/>
        <v>0.10806465142792139</v>
      </c>
      <c r="R29" s="9">
        <f t="shared" si="7"/>
        <v>0.12692875000000001</v>
      </c>
      <c r="S29" s="13">
        <f t="shared" si="8"/>
        <v>0.8513804116712832</v>
      </c>
      <c r="T29" s="2">
        <f t="shared" si="9"/>
        <v>0.01</v>
      </c>
      <c r="U29" s="14">
        <f t="shared" si="10"/>
        <v>8.5138041167128319E-3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4.4613804116712841E-2</v>
      </c>
      <c r="AR29" s="9">
        <f t="shared" si="16"/>
        <v>126.92874999999999</v>
      </c>
      <c r="AS29" s="1">
        <f t="shared" si="17"/>
        <v>0.1</v>
      </c>
      <c r="AT29" s="1">
        <f t="shared" si="18"/>
        <v>111262.25</v>
      </c>
      <c r="AU29" s="1">
        <f t="shared" si="19"/>
        <v>422135523.26169944</v>
      </c>
    </row>
    <row r="30" spans="1:47" x14ac:dyDescent="0.15">
      <c r="C30" s="7">
        <v>4</v>
      </c>
      <c r="D30" s="8">
        <v>25.5451255593333</v>
      </c>
      <c r="E30" s="10">
        <f t="shared" si="20"/>
        <v>25.474021807096801</v>
      </c>
      <c r="F30" s="7" t="s">
        <v>83</v>
      </c>
      <c r="G30" s="1">
        <v>5</v>
      </c>
      <c r="H30" s="9">
        <f t="shared" si="0"/>
        <v>25.5451255593333</v>
      </c>
      <c r="I30" s="9">
        <f t="shared" si="1"/>
        <v>298.69512555933329</v>
      </c>
      <c r="J30" s="9">
        <f t="shared" si="2"/>
        <v>0.36743369346441779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1.7891685103071366</v>
      </c>
      <c r="O30" s="9">
        <f t="shared" si="21"/>
        <v>1.3634542637003757</v>
      </c>
      <c r="P30" s="9">
        <f t="shared" si="5"/>
        <v>0.50097903598123728</v>
      </c>
      <c r="Q30" s="12">
        <f t="shared" si="6"/>
        <v>5.009790359812373E-2</v>
      </c>
      <c r="R30" s="9">
        <f t="shared" si="7"/>
        <v>0.12692875000000001</v>
      </c>
      <c r="S30" s="13">
        <f t="shared" si="8"/>
        <v>0.39469311403542323</v>
      </c>
      <c r="T30" s="2">
        <f t="shared" si="9"/>
        <v>0.01</v>
      </c>
      <c r="U30" s="14">
        <f t="shared" si="10"/>
        <v>3.9469311403542325E-3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4.0046931140354236E-2</v>
      </c>
      <c r="AR30" s="9">
        <f t="shared" si="16"/>
        <v>126.92874999999999</v>
      </c>
      <c r="AS30" s="1">
        <f t="shared" si="17"/>
        <v>0.1</v>
      </c>
      <c r="AT30" s="1">
        <f t="shared" si="18"/>
        <v>111262.25</v>
      </c>
      <c r="AU30" s="1">
        <f t="shared" si="19"/>
        <v>378923800.97723585</v>
      </c>
    </row>
    <row r="31" spans="1:47" x14ac:dyDescent="0.15">
      <c r="C31" s="7">
        <v>5</v>
      </c>
      <c r="D31" s="8">
        <v>25.708131443225799</v>
      </c>
      <c r="E31" s="10">
        <f t="shared" si="20"/>
        <v>25.5451255593333</v>
      </c>
      <c r="F31" s="7" t="s">
        <v>85</v>
      </c>
      <c r="G31" s="1">
        <v>6</v>
      </c>
      <c r="H31" s="9">
        <f t="shared" si="0"/>
        <v>25.708131443225799</v>
      </c>
      <c r="I31" s="9">
        <f t="shared" si="1"/>
        <v>298.85813144322577</v>
      </c>
      <c r="J31" s="9">
        <f t="shared" si="2"/>
        <v>0.37402499769396641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2.1317627277191384</v>
      </c>
      <c r="P31" s="9">
        <f t="shared" si="5"/>
        <v>0.79733254931923425</v>
      </c>
      <c r="Q31" s="12">
        <f t="shared" si="6"/>
        <v>7.9733254931923431E-2</v>
      </c>
      <c r="R31" s="9">
        <f t="shared" si="7"/>
        <v>0.12692875000000001</v>
      </c>
      <c r="S31" s="13">
        <f t="shared" si="8"/>
        <v>0.628173325049868</v>
      </c>
      <c r="T31" s="2">
        <f t="shared" si="9"/>
        <v>0.01</v>
      </c>
      <c r="U31" s="14">
        <f t="shared" si="10"/>
        <v>6.2817332504986802E-3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4.2381733250498689E-2</v>
      </c>
      <c r="AR31" s="9">
        <f t="shared" si="16"/>
        <v>126.92874999999999</v>
      </c>
      <c r="AS31" s="1">
        <f t="shared" si="17"/>
        <v>0.1</v>
      </c>
      <c r="AT31" s="1">
        <f t="shared" si="18"/>
        <v>111262.25</v>
      </c>
      <c r="AU31" s="1">
        <f t="shared" si="19"/>
        <v>401015683.29912758</v>
      </c>
    </row>
    <row r="32" spans="1:47" x14ac:dyDescent="0.15">
      <c r="C32" s="7">
        <v>6</v>
      </c>
      <c r="D32" s="8">
        <v>25.626510902</v>
      </c>
      <c r="E32" s="10">
        <f t="shared" si="20"/>
        <v>25.708131443225799</v>
      </c>
      <c r="F32" s="7" t="s">
        <v>83</v>
      </c>
      <c r="G32" s="1">
        <v>7</v>
      </c>
      <c r="H32" s="9">
        <f t="shared" si="0"/>
        <v>25.626510902</v>
      </c>
      <c r="I32" s="9">
        <f t="shared" si="1"/>
        <v>298.77651090199998</v>
      </c>
      <c r="J32" s="9">
        <f t="shared" si="2"/>
        <v>0.37071084054514264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2.6037176783999039</v>
      </c>
      <c r="P32" s="9">
        <f t="shared" si="5"/>
        <v>0.96522636910187576</v>
      </c>
      <c r="Q32" s="12">
        <f t="shared" si="6"/>
        <v>9.6522636910187587E-2</v>
      </c>
      <c r="R32" s="9">
        <f t="shared" si="7"/>
        <v>0.12692875000000001</v>
      </c>
      <c r="S32" s="13">
        <f t="shared" si="8"/>
        <v>0.76044739202259204</v>
      </c>
      <c r="T32" s="2">
        <f t="shared" si="9"/>
        <v>0.01</v>
      </c>
      <c r="U32" s="14">
        <f t="shared" si="10"/>
        <v>7.6044739202259203E-3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4.3704473920225931E-2</v>
      </c>
      <c r="AR32" s="9">
        <f t="shared" si="16"/>
        <v>126.92874999999999</v>
      </c>
      <c r="AS32" s="1">
        <f t="shared" si="17"/>
        <v>0.1</v>
      </c>
      <c r="AT32" s="1">
        <f t="shared" si="18"/>
        <v>111262.25</v>
      </c>
      <c r="AU32" s="1">
        <f t="shared" si="19"/>
        <v>413531446.87970209</v>
      </c>
    </row>
    <row r="33" spans="1:48" x14ac:dyDescent="0.15">
      <c r="C33" s="7">
        <v>7</v>
      </c>
      <c r="D33" s="8">
        <v>25.283827632258099</v>
      </c>
      <c r="E33" s="10">
        <f t="shared" si="20"/>
        <v>25.626510902</v>
      </c>
      <c r="F33" s="7" t="s">
        <v>83</v>
      </c>
      <c r="G33" s="1">
        <v>8</v>
      </c>
      <c r="H33" s="9">
        <f t="shared" si="0"/>
        <v>25.283827632258099</v>
      </c>
      <c r="I33" s="9">
        <f t="shared" si="1"/>
        <v>298.4338276322581</v>
      </c>
      <c r="J33" s="9">
        <f t="shared" si="2"/>
        <v>0.35709485919923367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2.9077788092980281</v>
      </c>
      <c r="P33" s="9">
        <f t="shared" si="5"/>
        <v>1.0383528644887947</v>
      </c>
      <c r="Q33" s="12">
        <f t="shared" si="6"/>
        <v>0.10383528644887947</v>
      </c>
      <c r="R33" s="9">
        <f t="shared" si="7"/>
        <v>0.12692875000000001</v>
      </c>
      <c r="S33" s="13">
        <f t="shared" si="8"/>
        <v>0.8180596314773404</v>
      </c>
      <c r="T33" s="2">
        <f t="shared" si="9"/>
        <v>0.01</v>
      </c>
      <c r="U33" s="14">
        <f t="shared" si="10"/>
        <v>8.1805963147734036E-3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4.4280596314773407E-2</v>
      </c>
      <c r="AR33" s="9">
        <f t="shared" si="16"/>
        <v>126.92874999999999</v>
      </c>
      <c r="AS33" s="1">
        <f t="shared" si="17"/>
        <v>0.1</v>
      </c>
      <c r="AT33" s="1">
        <f t="shared" si="18"/>
        <v>111262.25</v>
      </c>
      <c r="AU33" s="1">
        <f t="shared" si="19"/>
        <v>418982713.21531534</v>
      </c>
    </row>
    <row r="34" spans="1:48" x14ac:dyDescent="0.15">
      <c r="C34" s="7">
        <v>8</v>
      </c>
      <c r="D34" s="8">
        <v>24.8068016819355</v>
      </c>
      <c r="E34" s="10">
        <f t="shared" si="20"/>
        <v>25.283827632258099</v>
      </c>
      <c r="F34" s="7" t="s">
        <v>83</v>
      </c>
      <c r="G34" s="1">
        <v>9</v>
      </c>
      <c r="H34" s="9">
        <f t="shared" si="0"/>
        <v>24.8068016819355</v>
      </c>
      <c r="I34" s="9">
        <f t="shared" si="1"/>
        <v>297.95680168193547</v>
      </c>
      <c r="J34" s="9">
        <f t="shared" si="2"/>
        <v>0.33892101352970933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3.1387134448092331</v>
      </c>
      <c r="P34" s="9">
        <f t="shared" si="5"/>
        <v>1.0637759418940707</v>
      </c>
      <c r="Q34" s="12">
        <f t="shared" si="6"/>
        <v>0.10637759418940707</v>
      </c>
      <c r="R34" s="9">
        <f t="shared" si="7"/>
        <v>0.12692875000000001</v>
      </c>
      <c r="S34" s="13">
        <f t="shared" si="8"/>
        <v>0.8380890396337084</v>
      </c>
      <c r="T34" s="2">
        <f t="shared" si="9"/>
        <v>0.01</v>
      </c>
      <c r="U34" s="14">
        <f t="shared" si="10"/>
        <v>8.3808903963370849E-3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4.448089039633709E-2</v>
      </c>
      <c r="AR34" s="9">
        <f t="shared" si="16"/>
        <v>126.92874999999999</v>
      </c>
      <c r="AS34" s="1">
        <f t="shared" si="17"/>
        <v>0.1</v>
      </c>
      <c r="AT34" s="1">
        <f t="shared" si="18"/>
        <v>111262.25</v>
      </c>
      <c r="AU34" s="1">
        <f t="shared" si="19"/>
        <v>420877894.50731897</v>
      </c>
    </row>
    <row r="35" spans="1:48" x14ac:dyDescent="0.15">
      <c r="C35" s="7">
        <v>9</v>
      </c>
      <c r="D35" s="8">
        <v>25.226157954333299</v>
      </c>
      <c r="E35" s="10">
        <f t="shared" si="20"/>
        <v>24.8068016819355</v>
      </c>
      <c r="F35" s="7" t="s">
        <v>83</v>
      </c>
      <c r="G35" s="1">
        <v>10</v>
      </c>
      <c r="H35" s="9">
        <f t="shared" si="0"/>
        <v>25.226157954333299</v>
      </c>
      <c r="I35" s="9">
        <f t="shared" si="1"/>
        <v>298.37615795433328</v>
      </c>
      <c r="J35" s="9">
        <f t="shared" si="2"/>
        <v>0.35485011881401041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3.3442250029151621</v>
      </c>
      <c r="P35" s="9">
        <f t="shared" si="5"/>
        <v>1.1866986396252295</v>
      </c>
      <c r="Q35" s="12">
        <f t="shared" si="6"/>
        <v>0.11866986396252295</v>
      </c>
      <c r="R35" s="9">
        <f t="shared" si="7"/>
        <v>0.12692875000000001</v>
      </c>
      <c r="S35" s="13">
        <f t="shared" si="8"/>
        <v>0.93493289709796201</v>
      </c>
      <c r="T35" s="2">
        <f t="shared" si="9"/>
        <v>0.01</v>
      </c>
      <c r="U35" s="14">
        <f t="shared" si="10"/>
        <v>9.3493289709796201E-3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4.5449328970979627E-2</v>
      </c>
      <c r="AR35" s="9">
        <f t="shared" si="16"/>
        <v>126.92874999999999</v>
      </c>
      <c r="AS35" s="1">
        <f t="shared" si="17"/>
        <v>0.1</v>
      </c>
      <c r="AT35" s="1">
        <f t="shared" si="18"/>
        <v>111262.25</v>
      </c>
      <c r="AU35" s="1">
        <f t="shared" si="19"/>
        <v>430041253.97749686</v>
      </c>
    </row>
    <row r="36" spans="1:48" x14ac:dyDescent="0.15">
      <c r="C36" s="7">
        <v>10</v>
      </c>
      <c r="D36" s="8">
        <v>25.8047908341936</v>
      </c>
      <c r="E36" s="10">
        <f t="shared" si="20"/>
        <v>25.226157954333299</v>
      </c>
      <c r="F36" s="7" t="s">
        <v>83</v>
      </c>
      <c r="G36" s="1">
        <v>11</v>
      </c>
      <c r="H36" s="9">
        <f t="shared" si="0"/>
        <v>25.8047908341936</v>
      </c>
      <c r="I36" s="9">
        <f t="shared" si="1"/>
        <v>298.9547908341936</v>
      </c>
      <c r="J36" s="9">
        <f t="shared" si="2"/>
        <v>0.37798576445800774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2.049650045125436</v>
      </c>
      <c r="O36" s="9">
        <f t="shared" si="21"/>
        <v>1.3771638181644965</v>
      </c>
      <c r="P36" s="9">
        <f t="shared" si="5"/>
        <v>0.52054831859281603</v>
      </c>
      <c r="Q36" s="12">
        <f t="shared" si="6"/>
        <v>5.2054831859281607E-2</v>
      </c>
      <c r="R36" s="9">
        <f t="shared" si="7"/>
        <v>0.12692875000000001</v>
      </c>
      <c r="S36" s="13">
        <f t="shared" si="8"/>
        <v>0.41011064758206162</v>
      </c>
      <c r="T36" s="2">
        <f t="shared" si="9"/>
        <v>0.01</v>
      </c>
      <c r="U36" s="14">
        <f t="shared" si="10"/>
        <v>4.1011064758206166E-3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4.0201106475820626E-2</v>
      </c>
      <c r="AR36" s="9">
        <f t="shared" si="16"/>
        <v>126.92874999999999</v>
      </c>
      <c r="AS36" s="1">
        <f t="shared" si="17"/>
        <v>0.1</v>
      </c>
      <c r="AT36" s="1">
        <f t="shared" si="18"/>
        <v>111262.25</v>
      </c>
      <c r="AU36" s="1">
        <f t="shared" si="19"/>
        <v>380382606.99478346</v>
      </c>
    </row>
    <row r="37" spans="1:48" x14ac:dyDescent="0.15">
      <c r="C37" s="7">
        <v>11</v>
      </c>
      <c r="D37" s="8">
        <v>25.563542189</v>
      </c>
      <c r="E37" s="10">
        <f t="shared" si="20"/>
        <v>25.8047908341936</v>
      </c>
      <c r="F37" s="7" t="s">
        <v>85</v>
      </c>
      <c r="G37" s="1">
        <v>12</v>
      </c>
      <c r="H37" s="9">
        <f t="shared" si="0"/>
        <v>25.563542189</v>
      </c>
      <c r="I37" s="9">
        <f t="shared" si="1"/>
        <v>298.71354218899995</v>
      </c>
      <c r="J37" s="9">
        <f t="shared" si="2"/>
        <v>0.36817288729995257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2.1259029995716805</v>
      </c>
      <c r="P37" s="9">
        <f t="shared" si="5"/>
        <v>0.78269984547193538</v>
      </c>
      <c r="Q37" s="12">
        <f t="shared" si="6"/>
        <v>7.8269984547193541E-2</v>
      </c>
      <c r="R37" s="9">
        <f t="shared" si="7"/>
        <v>0.12692875000000001</v>
      </c>
      <c r="S37" s="13">
        <f t="shared" si="8"/>
        <v>0.61664504335852621</v>
      </c>
      <c r="T37" s="2">
        <f t="shared" si="9"/>
        <v>0.01</v>
      </c>
      <c r="U37" s="14">
        <f t="shared" si="10"/>
        <v>6.1664504335852618E-3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4.2266450433585269E-2</v>
      </c>
      <c r="AR37" s="9">
        <f t="shared" si="16"/>
        <v>126.92874999999999</v>
      </c>
      <c r="AS37" s="1">
        <f t="shared" si="17"/>
        <v>0.1</v>
      </c>
      <c r="AT37" s="1">
        <f t="shared" si="18"/>
        <v>111262.25</v>
      </c>
      <c r="AU37" s="1">
        <f t="shared" si="19"/>
        <v>399924878.03819269</v>
      </c>
      <c r="AV37" s="1">
        <f>SUM(AU26:AU37)</f>
        <v>4848077313.4515877</v>
      </c>
    </row>
    <row r="38" spans="1:48" x14ac:dyDescent="0.15">
      <c r="C38" s="7">
        <v>12</v>
      </c>
      <c r="D38" s="8">
        <v>25.3297314158064</v>
      </c>
      <c r="E38" s="10">
        <f t="shared" si="20"/>
        <v>25.563542189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1227239.5833333333</v>
      </c>
      <c r="AU42" s="1">
        <f t="shared" ref="AU42:AU53" si="41">AT42*10000*AS42*0.67*AR42*AQ42</f>
        <v>9566611951.1204758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24.881058557741898</v>
      </c>
      <c r="E43" s="10">
        <f t="shared" ref="E43:E54" si="42">D42</f>
        <v>25.259133497419398</v>
      </c>
      <c r="F43" s="7" t="s">
        <v>83</v>
      </c>
      <c r="G43" s="1">
        <v>2</v>
      </c>
      <c r="H43" s="9">
        <f t="shared" si="22"/>
        <v>24.881058557741898</v>
      </c>
      <c r="I43" s="9">
        <f t="shared" si="23"/>
        <v>298.03105855774186</v>
      </c>
      <c r="J43" s="9">
        <f t="shared" si="24"/>
        <v>0.3416918145833524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2.0092895391025745</v>
      </c>
      <c r="P43" s="9">
        <f t="shared" si="27"/>
        <v>0.6865577886393065</v>
      </c>
      <c r="Q43" s="12">
        <f t="shared" si="28"/>
        <v>0.16477386927343354</v>
      </c>
      <c r="R43" s="9">
        <f t="shared" si="29"/>
        <v>0.29335049999999996</v>
      </c>
      <c r="S43" s="13">
        <f t="shared" si="30"/>
        <v>0.56169622780064654</v>
      </c>
      <c r="T43" s="2">
        <f t="shared" si="31"/>
        <v>0.01</v>
      </c>
      <c r="U43" s="14">
        <f t="shared" si="32"/>
        <v>5.6169622780064656E-3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4.1716962278006468E-2</v>
      </c>
      <c r="AR43" s="9">
        <f t="shared" si="38"/>
        <v>122.229375</v>
      </c>
      <c r="AS43" s="1">
        <f t="shared" si="39"/>
        <v>0.24</v>
      </c>
      <c r="AT43" s="1">
        <f t="shared" si="40"/>
        <v>1227239.5833333333</v>
      </c>
      <c r="AU43" s="1">
        <f t="shared" si="41"/>
        <v>10062448409.261089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25.3266054025</v>
      </c>
      <c r="E44" s="10">
        <f t="shared" si="42"/>
        <v>24.881058557741898</v>
      </c>
      <c r="F44" s="7" t="s">
        <v>83</v>
      </c>
      <c r="G44" s="1">
        <v>3</v>
      </c>
      <c r="H44" s="9">
        <f t="shared" si="22"/>
        <v>25.3266054025</v>
      </c>
      <c r="I44" s="9">
        <f t="shared" si="23"/>
        <v>298.47660540249996</v>
      </c>
      <c r="J44" s="9">
        <f t="shared" si="24"/>
        <v>0.35876854888169118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2.545025500463268</v>
      </c>
      <c r="P44" s="9">
        <f t="shared" si="27"/>
        <v>0.91307510566810657</v>
      </c>
      <c r="Q44" s="12">
        <f t="shared" si="28"/>
        <v>0.21913802536034557</v>
      </c>
      <c r="R44" s="9">
        <f t="shared" si="29"/>
        <v>0.29335049999999996</v>
      </c>
      <c r="S44" s="13">
        <f t="shared" si="30"/>
        <v>0.74701773257705584</v>
      </c>
      <c r="T44" s="2">
        <f t="shared" si="31"/>
        <v>0.01</v>
      </c>
      <c r="U44" s="14">
        <f t="shared" si="32"/>
        <v>7.4701773257705587E-3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4.3570177325770558E-2</v>
      </c>
      <c r="AR44" s="9">
        <f t="shared" si="38"/>
        <v>122.229375</v>
      </c>
      <c r="AS44" s="1">
        <f t="shared" si="39"/>
        <v>0.24</v>
      </c>
      <c r="AT44" s="1">
        <f t="shared" si="40"/>
        <v>1227239.5833333333</v>
      </c>
      <c r="AU44" s="1">
        <f t="shared" si="41"/>
        <v>10509457965.832369</v>
      </c>
    </row>
    <row r="45" spans="1:48" x14ac:dyDescent="0.15">
      <c r="C45" s="7">
        <v>3</v>
      </c>
      <c r="D45" s="8">
        <v>25.474021807096801</v>
      </c>
      <c r="E45" s="10">
        <f t="shared" si="42"/>
        <v>25.3266054025</v>
      </c>
      <c r="F45" s="7" t="s">
        <v>83</v>
      </c>
      <c r="G45" s="1">
        <v>4</v>
      </c>
      <c r="H45" s="9">
        <f t="shared" si="22"/>
        <v>25.474021807096801</v>
      </c>
      <c r="I45" s="9">
        <f t="shared" si="23"/>
        <v>298.62402180709677</v>
      </c>
      <c r="J45" s="9">
        <f t="shared" si="24"/>
        <v>0.36459283203081394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2.8542441447951612</v>
      </c>
      <c r="P45" s="9">
        <f t="shared" si="27"/>
        <v>1.0406369560582365</v>
      </c>
      <c r="Q45" s="12">
        <f t="shared" si="28"/>
        <v>0.24975286945397673</v>
      </c>
      <c r="R45" s="9">
        <f t="shared" si="29"/>
        <v>0.29335049999999996</v>
      </c>
      <c r="S45" s="13">
        <f t="shared" si="30"/>
        <v>0.8513804116712832</v>
      </c>
      <c r="T45" s="2">
        <f t="shared" si="31"/>
        <v>0.01</v>
      </c>
      <c r="U45" s="14">
        <f t="shared" si="32"/>
        <v>8.5138041167128319E-3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4.4613804116712834E-2</v>
      </c>
      <c r="AR45" s="9">
        <f t="shared" si="38"/>
        <v>122.229375</v>
      </c>
      <c r="AS45" s="1">
        <f t="shared" si="39"/>
        <v>0.24</v>
      </c>
      <c r="AT45" s="1">
        <f t="shared" si="40"/>
        <v>1227239.5833333333</v>
      </c>
      <c r="AU45" s="1">
        <f t="shared" si="41"/>
        <v>10761188680.844564</v>
      </c>
    </row>
    <row r="46" spans="1:48" x14ac:dyDescent="0.15">
      <c r="C46" s="7">
        <v>4</v>
      </c>
      <c r="D46" s="8">
        <v>25.5451255593333</v>
      </c>
      <c r="E46" s="10">
        <f t="shared" si="42"/>
        <v>25.474021807096801</v>
      </c>
      <c r="F46" s="7" t="s">
        <v>83</v>
      </c>
      <c r="G46" s="1">
        <v>5</v>
      </c>
      <c r="H46" s="9">
        <f t="shared" si="22"/>
        <v>25.5451255593333</v>
      </c>
      <c r="I46" s="9">
        <f t="shared" si="23"/>
        <v>298.69512555933329</v>
      </c>
      <c r="J46" s="9">
        <f t="shared" si="24"/>
        <v>0.36743369346441779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1.7229268293000786</v>
      </c>
      <c r="O46" s="9">
        <f t="shared" si="43"/>
        <v>1.3129741094368459</v>
      </c>
      <c r="P46" s="9">
        <f t="shared" si="27"/>
        <v>0.48243092645353497</v>
      </c>
      <c r="Q46" s="12">
        <f t="shared" si="28"/>
        <v>0.11578342234884839</v>
      </c>
      <c r="R46" s="9">
        <f t="shared" si="29"/>
        <v>0.29335049999999996</v>
      </c>
      <c r="S46" s="13">
        <f t="shared" si="30"/>
        <v>0.39469311403542318</v>
      </c>
      <c r="T46" s="2">
        <f t="shared" si="31"/>
        <v>0.01</v>
      </c>
      <c r="U46" s="14">
        <f t="shared" si="32"/>
        <v>3.9469311403542316E-3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4.0046931140354229E-2</v>
      </c>
      <c r="AR46" s="9">
        <f t="shared" si="38"/>
        <v>122.229375</v>
      </c>
      <c r="AS46" s="1">
        <f t="shared" si="39"/>
        <v>0.24</v>
      </c>
      <c r="AT46" s="1">
        <f t="shared" si="40"/>
        <v>1227239.5833333333</v>
      </c>
      <c r="AU46" s="1">
        <f t="shared" si="41"/>
        <v>9659624204.26511</v>
      </c>
    </row>
    <row r="47" spans="1:48" x14ac:dyDescent="0.15">
      <c r="C47" s="7">
        <v>5</v>
      </c>
      <c r="D47" s="8">
        <v>25.708131443225799</v>
      </c>
      <c r="E47" s="10">
        <f t="shared" si="42"/>
        <v>25.5451255593333</v>
      </c>
      <c r="F47" s="7" t="s">
        <v>85</v>
      </c>
      <c r="G47" s="1">
        <v>6</v>
      </c>
      <c r="H47" s="9">
        <f t="shared" si="22"/>
        <v>25.708131443225799</v>
      </c>
      <c r="I47" s="9">
        <f t="shared" si="23"/>
        <v>298.85813144322577</v>
      </c>
      <c r="J47" s="9">
        <f t="shared" si="24"/>
        <v>0.37402499769396641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2.0528369329833107</v>
      </c>
      <c r="P47" s="9">
        <f t="shared" si="27"/>
        <v>0.76781232912517183</v>
      </c>
      <c r="Q47" s="12">
        <f t="shared" si="28"/>
        <v>0.18427495899004123</v>
      </c>
      <c r="R47" s="9">
        <f t="shared" si="29"/>
        <v>0.29335049999999996</v>
      </c>
      <c r="S47" s="13">
        <f t="shared" si="30"/>
        <v>0.62817332504986789</v>
      </c>
      <c r="T47" s="2">
        <f t="shared" si="31"/>
        <v>0.01</v>
      </c>
      <c r="U47" s="14">
        <f t="shared" si="32"/>
        <v>6.2817332504986794E-3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4.2381733250498682E-2</v>
      </c>
      <c r="AR47" s="9">
        <f t="shared" si="38"/>
        <v>122.229375</v>
      </c>
      <c r="AS47" s="1">
        <f t="shared" si="39"/>
        <v>0.24</v>
      </c>
      <c r="AT47" s="1">
        <f t="shared" si="40"/>
        <v>1227239.5833333333</v>
      </c>
      <c r="AU47" s="1">
        <f t="shared" si="41"/>
        <v>10222796221.024073</v>
      </c>
    </row>
    <row r="48" spans="1:48" x14ac:dyDescent="0.15">
      <c r="C48" s="7">
        <v>6</v>
      </c>
      <c r="D48" s="8">
        <v>25.626510902</v>
      </c>
      <c r="E48" s="10">
        <f t="shared" si="42"/>
        <v>25.708131443225799</v>
      </c>
      <c r="F48" s="7" t="s">
        <v>83</v>
      </c>
      <c r="G48" s="1">
        <v>7</v>
      </c>
      <c r="H48" s="9">
        <f t="shared" si="22"/>
        <v>25.626510902</v>
      </c>
      <c r="I48" s="9">
        <f t="shared" si="23"/>
        <v>298.77651090199998</v>
      </c>
      <c r="J48" s="9">
        <f t="shared" si="24"/>
        <v>0.37071084054514264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2.5073183538581389</v>
      </c>
      <c r="P48" s="9">
        <f t="shared" si="27"/>
        <v>0.92949009447301412</v>
      </c>
      <c r="Q48" s="12">
        <f t="shared" si="28"/>
        <v>0.22307762267352338</v>
      </c>
      <c r="R48" s="9">
        <f t="shared" si="29"/>
        <v>0.29335049999999996</v>
      </c>
      <c r="S48" s="13">
        <f t="shared" si="30"/>
        <v>0.76044739202259215</v>
      </c>
      <c r="T48" s="2">
        <f t="shared" si="31"/>
        <v>0.01</v>
      </c>
      <c r="U48" s="14">
        <f t="shared" si="32"/>
        <v>7.604473920225922E-3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4.3704473920225924E-2</v>
      </c>
      <c r="AR48" s="9">
        <f t="shared" si="38"/>
        <v>122.229375</v>
      </c>
      <c r="AS48" s="1">
        <f t="shared" si="39"/>
        <v>0.24</v>
      </c>
      <c r="AT48" s="1">
        <f t="shared" si="40"/>
        <v>1227239.5833333333</v>
      </c>
      <c r="AU48" s="1">
        <f t="shared" si="41"/>
        <v>10541851325.258711</v>
      </c>
    </row>
    <row r="49" spans="1:48" x14ac:dyDescent="0.15">
      <c r="C49" s="7">
        <v>7</v>
      </c>
      <c r="D49" s="8">
        <v>25.283827632258099</v>
      </c>
      <c r="E49" s="10">
        <f t="shared" si="42"/>
        <v>25.626510902</v>
      </c>
      <c r="F49" s="7" t="s">
        <v>83</v>
      </c>
      <c r="G49" s="1">
        <v>8</v>
      </c>
      <c r="H49" s="9">
        <f t="shared" si="22"/>
        <v>25.283827632258099</v>
      </c>
      <c r="I49" s="9">
        <f t="shared" si="23"/>
        <v>298.4338276322581</v>
      </c>
      <c r="J49" s="9">
        <f t="shared" si="24"/>
        <v>0.35709485919923367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2.8001220093851247</v>
      </c>
      <c r="P49" s="9">
        <f t="shared" si="27"/>
        <v>0.99990917468205631</v>
      </c>
      <c r="Q49" s="12">
        <f t="shared" si="28"/>
        <v>0.23997820192369351</v>
      </c>
      <c r="R49" s="9">
        <f t="shared" si="29"/>
        <v>0.29335049999999996</v>
      </c>
      <c r="S49" s="13">
        <f t="shared" si="30"/>
        <v>0.8180596314773404</v>
      </c>
      <c r="T49" s="2">
        <f t="shared" si="31"/>
        <v>0.01</v>
      </c>
      <c r="U49" s="14">
        <f t="shared" si="32"/>
        <v>8.1805963147734036E-3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4.4280596314773407E-2</v>
      </c>
      <c r="AR49" s="9">
        <f t="shared" si="38"/>
        <v>122.229375</v>
      </c>
      <c r="AS49" s="1">
        <f t="shared" si="39"/>
        <v>0.24</v>
      </c>
      <c r="AT49" s="1">
        <f t="shared" si="40"/>
        <v>1227239.5833333333</v>
      </c>
      <c r="AU49" s="1">
        <f t="shared" si="41"/>
        <v>10680816426.167086</v>
      </c>
    </row>
    <row r="50" spans="1:48" x14ac:dyDescent="0.15">
      <c r="C50" s="7">
        <v>8</v>
      </c>
      <c r="D50" s="8">
        <v>24.8068016819355</v>
      </c>
      <c r="E50" s="10">
        <f t="shared" si="42"/>
        <v>25.283827632258099</v>
      </c>
      <c r="F50" s="7" t="s">
        <v>83</v>
      </c>
      <c r="G50" s="1">
        <v>9</v>
      </c>
      <c r="H50" s="9">
        <f t="shared" si="22"/>
        <v>24.8068016819355</v>
      </c>
      <c r="I50" s="9">
        <f t="shared" si="23"/>
        <v>297.95680168193547</v>
      </c>
      <c r="J50" s="9">
        <f t="shared" si="24"/>
        <v>0.33892101352970933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3.0225065847030681</v>
      </c>
      <c r="P50" s="9">
        <f t="shared" si="27"/>
        <v>1.0243909950877841</v>
      </c>
      <c r="Q50" s="12">
        <f t="shared" si="28"/>
        <v>0.24585383882106818</v>
      </c>
      <c r="R50" s="9">
        <f t="shared" si="29"/>
        <v>0.29335049999999996</v>
      </c>
      <c r="S50" s="13">
        <f t="shared" si="30"/>
        <v>0.83808903963370851</v>
      </c>
      <c r="T50" s="2">
        <f t="shared" si="31"/>
        <v>0.01</v>
      </c>
      <c r="U50" s="14">
        <f t="shared" si="32"/>
        <v>8.3808903963370849E-3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4.4480890396337083E-2</v>
      </c>
      <c r="AR50" s="9">
        <f t="shared" si="38"/>
        <v>122.229375</v>
      </c>
      <c r="AS50" s="1">
        <f t="shared" si="39"/>
        <v>0.24</v>
      </c>
      <c r="AT50" s="1">
        <f t="shared" si="40"/>
        <v>1227239.5833333333</v>
      </c>
      <c r="AU50" s="1">
        <f t="shared" si="41"/>
        <v>10729128881.158022</v>
      </c>
    </row>
    <row r="51" spans="1:48" x14ac:dyDescent="0.15">
      <c r="C51" s="7">
        <v>9</v>
      </c>
      <c r="D51" s="8">
        <v>25.226157954333299</v>
      </c>
      <c r="E51" s="10">
        <f t="shared" si="42"/>
        <v>24.8068016819355</v>
      </c>
      <c r="F51" s="7" t="s">
        <v>83</v>
      </c>
      <c r="G51" s="1">
        <v>10</v>
      </c>
      <c r="H51" s="9">
        <f t="shared" si="22"/>
        <v>25.226157954333299</v>
      </c>
      <c r="I51" s="9">
        <f t="shared" si="23"/>
        <v>298.37615795433328</v>
      </c>
      <c r="J51" s="9">
        <f t="shared" si="24"/>
        <v>0.35485011881401041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3.2204093396152844</v>
      </c>
      <c r="P51" s="9">
        <f t="shared" si="27"/>
        <v>1.1427626367922326</v>
      </c>
      <c r="Q51" s="12">
        <f t="shared" si="28"/>
        <v>0.27426303283013581</v>
      </c>
      <c r="R51" s="9">
        <f t="shared" si="29"/>
        <v>0.29335049999999996</v>
      </c>
      <c r="S51" s="13">
        <f t="shared" si="30"/>
        <v>0.93493289709796246</v>
      </c>
      <c r="T51" s="2">
        <f t="shared" si="31"/>
        <v>0.01</v>
      </c>
      <c r="U51" s="14">
        <f t="shared" si="32"/>
        <v>9.3493289709796253E-3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4.5449328970979627E-2</v>
      </c>
      <c r="AR51" s="9">
        <f t="shared" si="38"/>
        <v>122.229375</v>
      </c>
      <c r="AS51" s="1">
        <f t="shared" si="39"/>
        <v>0.24</v>
      </c>
      <c r="AT51" s="1">
        <f t="shared" si="40"/>
        <v>1227239.5833333333</v>
      </c>
      <c r="AU51" s="1">
        <f t="shared" si="41"/>
        <v>10962723626.862135</v>
      </c>
    </row>
    <row r="52" spans="1:48" x14ac:dyDescent="0.15">
      <c r="C52" s="7">
        <v>10</v>
      </c>
      <c r="D52" s="8">
        <v>25.8047908341936</v>
      </c>
      <c r="E52" s="10">
        <f t="shared" si="42"/>
        <v>25.226157954333299</v>
      </c>
      <c r="F52" s="7" t="s">
        <v>83</v>
      </c>
      <c r="G52" s="1">
        <v>11</v>
      </c>
      <c r="H52" s="9">
        <f t="shared" si="22"/>
        <v>25.8047908341936</v>
      </c>
      <c r="I52" s="9">
        <f t="shared" si="23"/>
        <v>298.9547908341936</v>
      </c>
      <c r="J52" s="9">
        <f t="shared" si="24"/>
        <v>0.37798576445800774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1.9737643676818992</v>
      </c>
      <c r="O52" s="9">
        <f t="shared" si="43"/>
        <v>1.3261760851411522</v>
      </c>
      <c r="P52" s="9">
        <f t="shared" si="27"/>
        <v>0.50127568134800637</v>
      </c>
      <c r="Q52" s="12">
        <f t="shared" si="28"/>
        <v>0.12030616352352153</v>
      </c>
      <c r="R52" s="9">
        <f t="shared" si="29"/>
        <v>0.29335049999999996</v>
      </c>
      <c r="S52" s="13">
        <f t="shared" si="30"/>
        <v>0.41011064758206156</v>
      </c>
      <c r="T52" s="2">
        <f t="shared" si="31"/>
        <v>0.01</v>
      </c>
      <c r="U52" s="14">
        <f t="shared" si="32"/>
        <v>4.1011064758206157E-3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4.0201106475820619E-2</v>
      </c>
      <c r="AR52" s="9">
        <f t="shared" si="38"/>
        <v>122.229375</v>
      </c>
      <c r="AS52" s="1">
        <f t="shared" si="39"/>
        <v>0.24</v>
      </c>
      <c r="AT52" s="1">
        <f t="shared" si="40"/>
        <v>1227239.5833333333</v>
      </c>
      <c r="AU52" s="1">
        <f t="shared" si="41"/>
        <v>9696812467.1298046</v>
      </c>
    </row>
    <row r="53" spans="1:48" x14ac:dyDescent="0.15">
      <c r="C53" s="7">
        <v>11</v>
      </c>
      <c r="D53" s="8">
        <v>25.563542189</v>
      </c>
      <c r="E53" s="10">
        <f t="shared" si="42"/>
        <v>25.8047908341936</v>
      </c>
      <c r="F53" s="7" t="s">
        <v>85</v>
      </c>
      <c r="G53" s="1">
        <v>12</v>
      </c>
      <c r="H53" s="9">
        <f t="shared" si="22"/>
        <v>25.563542189</v>
      </c>
      <c r="I53" s="9">
        <f t="shared" si="23"/>
        <v>298.71354218899995</v>
      </c>
      <c r="J53" s="9">
        <f t="shared" si="24"/>
        <v>0.36817288729995257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2.0471941537931455</v>
      </c>
      <c r="P53" s="9">
        <f t="shared" si="27"/>
        <v>0.75372138246560549</v>
      </c>
      <c r="Q53" s="12">
        <f t="shared" si="28"/>
        <v>0.18089313179174532</v>
      </c>
      <c r="R53" s="9">
        <f t="shared" si="29"/>
        <v>0.29335049999999996</v>
      </c>
      <c r="S53" s="13">
        <f t="shared" si="30"/>
        <v>0.61664504335852621</v>
      </c>
      <c r="T53" s="2">
        <f t="shared" si="31"/>
        <v>0.01</v>
      </c>
      <c r="U53" s="14">
        <f t="shared" si="32"/>
        <v>6.1664504335852618E-3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4.2266450433585262E-2</v>
      </c>
      <c r="AR53" s="9">
        <f t="shared" si="38"/>
        <v>122.229375</v>
      </c>
      <c r="AS53" s="1">
        <f t="shared" si="39"/>
        <v>0.24</v>
      </c>
      <c r="AT53" s="1">
        <f t="shared" si="40"/>
        <v>1227239.5833333333</v>
      </c>
      <c r="AU53" s="1">
        <f t="shared" si="41"/>
        <v>10194989129.2724</v>
      </c>
      <c r="AV53" s="1">
        <f>SUM(AU42:AU53)</f>
        <v>123588449288.19583</v>
      </c>
    </row>
    <row r="54" spans="1:48" x14ac:dyDescent="0.15">
      <c r="C54" s="7">
        <v>12</v>
      </c>
      <c r="D54" s="8">
        <v>25.3297314158064</v>
      </c>
      <c r="E54" s="10">
        <f t="shared" si="42"/>
        <v>25.563542189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25.259133497419398</v>
      </c>
      <c r="E58" s="7"/>
      <c r="F58" s="7"/>
      <c r="G58" s="1">
        <v>1</v>
      </c>
      <c r="H58" s="9">
        <f t="shared" ref="H58:H69" si="44">E59</f>
        <v>25.259133497419398</v>
      </c>
      <c r="I58" s="9">
        <f t="shared" ref="I58:I69" si="45">H58+273.15</f>
        <v>298.40913349741936</v>
      </c>
      <c r="J58" s="9">
        <f t="shared" ref="J58:J69" si="46">EXP(($C$15*(I58-$C$13))/($C$16*I58*$C$13))</f>
        <v>0.35613203527991966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2.7871635022746682E-2</v>
      </c>
      <c r="Q58" s="12">
        <f t="shared" ref="Q58:Q69" si="50">P58*$B$60</f>
        <v>5.2956106543218693E-3</v>
      </c>
      <c r="R58" s="9">
        <f t="shared" ref="R58:R69" si="51">L58*$B$60</f>
        <v>1.4869795833333335E-2</v>
      </c>
      <c r="S58" s="13">
        <f t="shared" ref="S58:S69" si="52">Q58/R58</f>
        <v>0.35613203527991966</v>
      </c>
      <c r="T58" s="2">
        <f t="shared" ref="T58:T69" si="53">$B$59/100</f>
        <v>0.01</v>
      </c>
      <c r="U58" s="14">
        <f t="shared" ref="U58:U69" si="54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5">Y58*Z58</f>
        <v>8.0000000000000002E-3</v>
      </c>
      <c r="AB58" s="2">
        <v>0.02</v>
      </c>
      <c r="AC58" s="2">
        <v>0.03</v>
      </c>
      <c r="AD58" s="2">
        <f t="shared" ref="AD58:AD69" si="56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7">AO58*AN58</f>
        <v>1.6E-2</v>
      </c>
      <c r="AQ58" s="1">
        <f t="shared" ref="AQ58:AQ69" si="58">(AP58+AM58+AD58+AA58+U58+X58+AG58+AJ58)</f>
        <v>2.8161320352799196E-2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1340986.5</v>
      </c>
      <c r="AU58" s="1">
        <f t="shared" ref="AU58:AU69" si="62">AT58*10000*AS58*0.67*AR58*AQ58</f>
        <v>376233295.79866552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24.881058557741898</v>
      </c>
      <c r="E59" s="10">
        <f t="shared" ref="E59:E70" si="63">D58</f>
        <v>25.259133497419398</v>
      </c>
      <c r="F59" s="7" t="s">
        <v>83</v>
      </c>
      <c r="G59" s="1">
        <v>2</v>
      </c>
      <c r="H59" s="9">
        <f t="shared" si="44"/>
        <v>24.881058557741898</v>
      </c>
      <c r="I59" s="9">
        <f t="shared" si="45"/>
        <v>298.03105855774186</v>
      </c>
      <c r="J59" s="9">
        <f t="shared" si="46"/>
        <v>0.3416918145833524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4">L59+O58-P58-N59</f>
        <v>0.12865253164392002</v>
      </c>
      <c r="P59" s="9">
        <f t="shared" si="49"/>
        <v>4.3959516988153195E-2</v>
      </c>
      <c r="Q59" s="12">
        <f t="shared" si="50"/>
        <v>8.352308227749107E-3</v>
      </c>
      <c r="R59" s="9">
        <f t="shared" si="51"/>
        <v>1.4869795833333335E-2</v>
      </c>
      <c r="S59" s="13">
        <f t="shared" si="52"/>
        <v>0.56169622780064665</v>
      </c>
      <c r="T59" s="2">
        <f t="shared" si="53"/>
        <v>0.01</v>
      </c>
      <c r="U59" s="14">
        <f t="shared" si="54"/>
        <v>5.6169622780064665E-3</v>
      </c>
      <c r="V59" s="13"/>
      <c r="W59" s="2"/>
      <c r="X59" s="14"/>
      <c r="Y59" s="2">
        <v>0.05</v>
      </c>
      <c r="Z59" s="2">
        <v>0.16</v>
      </c>
      <c r="AA59" s="2">
        <f t="shared" si="55"/>
        <v>8.0000000000000002E-3</v>
      </c>
      <c r="AB59" s="2">
        <v>0.02</v>
      </c>
      <c r="AC59" s="2">
        <v>0.03</v>
      </c>
      <c r="AD59" s="2">
        <f t="shared" si="56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7"/>
        <v>1.6E-2</v>
      </c>
      <c r="AQ59" s="1">
        <f t="shared" si="58"/>
        <v>3.0216962278006465E-2</v>
      </c>
      <c r="AR59" s="9">
        <f t="shared" si="59"/>
        <v>7.8262083333333337</v>
      </c>
      <c r="AS59" s="1">
        <f t="shared" si="60"/>
        <v>0.19</v>
      </c>
      <c r="AT59" s="1">
        <f t="shared" si="61"/>
        <v>1340986.5</v>
      </c>
      <c r="AU59" s="1">
        <f t="shared" si="62"/>
        <v>403696530.00834167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25.3266054025</v>
      </c>
      <c r="E60" s="10">
        <f t="shared" si="63"/>
        <v>24.881058557741898</v>
      </c>
      <c r="F60" s="7" t="s">
        <v>83</v>
      </c>
      <c r="G60" s="1">
        <v>3</v>
      </c>
      <c r="H60" s="9">
        <f t="shared" si="44"/>
        <v>25.3266054025</v>
      </c>
      <c r="I60" s="9">
        <f t="shared" si="45"/>
        <v>298.47660540249996</v>
      </c>
      <c r="J60" s="9">
        <f t="shared" si="46"/>
        <v>0.35876854888169118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4"/>
        <v>0.16295509798910016</v>
      </c>
      <c r="P60" s="9">
        <f t="shared" si="49"/>
        <v>5.8463164038423256E-2</v>
      </c>
      <c r="Q60" s="12">
        <f t="shared" si="50"/>
        <v>1.1108001167300419E-2</v>
      </c>
      <c r="R60" s="9">
        <f t="shared" si="51"/>
        <v>1.4869795833333335E-2</v>
      </c>
      <c r="S60" s="13">
        <f t="shared" si="52"/>
        <v>0.74701773257705584</v>
      </c>
      <c r="T60" s="2">
        <f t="shared" si="53"/>
        <v>0.01</v>
      </c>
      <c r="U60" s="14">
        <f t="shared" si="54"/>
        <v>7.4701773257705587E-3</v>
      </c>
      <c r="V60" s="13"/>
      <c r="W60" s="2"/>
      <c r="X60" s="14"/>
      <c r="Y60" s="2">
        <v>0.05</v>
      </c>
      <c r="Z60" s="2">
        <v>0.16</v>
      </c>
      <c r="AA60" s="2">
        <f t="shared" si="55"/>
        <v>8.0000000000000002E-3</v>
      </c>
      <c r="AB60" s="2">
        <v>0.02</v>
      </c>
      <c r="AC60" s="2">
        <v>0.03</v>
      </c>
      <c r="AD60" s="2">
        <f t="shared" si="56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7"/>
        <v>1.6E-2</v>
      </c>
      <c r="AQ60" s="1">
        <f t="shared" si="58"/>
        <v>3.2070177325770562E-2</v>
      </c>
      <c r="AR60" s="9">
        <f t="shared" si="59"/>
        <v>7.8262083333333337</v>
      </c>
      <c r="AS60" s="1">
        <f t="shared" si="60"/>
        <v>0.19</v>
      </c>
      <c r="AT60" s="1">
        <f t="shared" si="61"/>
        <v>1340986.5</v>
      </c>
      <c r="AU60" s="1">
        <f t="shared" si="62"/>
        <v>428455355.10990208</v>
      </c>
    </row>
    <row r="61" spans="1:48" x14ac:dyDescent="0.15">
      <c r="C61" s="7">
        <v>3</v>
      </c>
      <c r="D61" s="8">
        <v>25.474021807096801</v>
      </c>
      <c r="E61" s="10">
        <f t="shared" si="63"/>
        <v>25.3266054025</v>
      </c>
      <c r="F61" s="7" t="s">
        <v>83</v>
      </c>
      <c r="G61" s="1">
        <v>4</v>
      </c>
      <c r="H61" s="9">
        <f t="shared" si="44"/>
        <v>25.474021807096801</v>
      </c>
      <c r="I61" s="9">
        <f t="shared" si="45"/>
        <v>298.62402180709677</v>
      </c>
      <c r="J61" s="9">
        <f t="shared" si="46"/>
        <v>0.36459283203081394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4"/>
        <v>0.18275401728401025</v>
      </c>
      <c r="P61" s="9">
        <f t="shared" si="49"/>
        <v>6.6630804726585613E-2</v>
      </c>
      <c r="Q61" s="12">
        <f t="shared" si="50"/>
        <v>1.2659852898051266E-2</v>
      </c>
      <c r="R61" s="9">
        <f t="shared" si="51"/>
        <v>1.4869795833333335E-2</v>
      </c>
      <c r="S61" s="13">
        <f t="shared" si="52"/>
        <v>0.8513804116712832</v>
      </c>
      <c r="T61" s="2">
        <f t="shared" si="53"/>
        <v>0.01</v>
      </c>
      <c r="U61" s="14">
        <f t="shared" si="54"/>
        <v>8.5138041167128319E-3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58"/>
        <v>3.3113804116712831E-2</v>
      </c>
      <c r="AR61" s="9">
        <f t="shared" si="59"/>
        <v>7.8262083333333337</v>
      </c>
      <c r="AS61" s="1">
        <f t="shared" si="60"/>
        <v>0.19</v>
      </c>
      <c r="AT61" s="1">
        <f t="shared" si="61"/>
        <v>1340986.5</v>
      </c>
      <c r="AU61" s="1">
        <f t="shared" si="62"/>
        <v>442398136.99019009</v>
      </c>
    </row>
    <row r="62" spans="1:48" x14ac:dyDescent="0.15">
      <c r="C62" s="7">
        <v>4</v>
      </c>
      <c r="D62" s="8">
        <v>25.5451255593333</v>
      </c>
      <c r="E62" s="10">
        <f t="shared" si="63"/>
        <v>25.474021807096801</v>
      </c>
      <c r="F62" s="7" t="s">
        <v>83</v>
      </c>
      <c r="G62" s="1">
        <v>5</v>
      </c>
      <c r="H62" s="9">
        <f t="shared" si="44"/>
        <v>25.5451255593333</v>
      </c>
      <c r="I62" s="9">
        <f t="shared" si="45"/>
        <v>298.69512555933329</v>
      </c>
      <c r="J62" s="9">
        <f t="shared" si="46"/>
        <v>0.36743369346441779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0.11031705192955341</v>
      </c>
      <c r="O62" s="9">
        <f t="shared" si="64"/>
        <v>8.4068243961204575E-2</v>
      </c>
      <c r="P62" s="9">
        <f t="shared" si="49"/>
        <v>3.0889505381733132E-2</v>
      </c>
      <c r="Q62" s="12">
        <f t="shared" si="50"/>
        <v>5.8690060225292948E-3</v>
      </c>
      <c r="R62" s="9">
        <f t="shared" si="51"/>
        <v>1.4869795833333335E-2</v>
      </c>
      <c r="S62" s="13">
        <f t="shared" si="52"/>
        <v>0.39469311403542323</v>
      </c>
      <c r="T62" s="2">
        <f t="shared" si="53"/>
        <v>0.01</v>
      </c>
      <c r="U62" s="14">
        <f t="shared" si="54"/>
        <v>3.9469311403542325E-3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58"/>
        <v>2.8546931140354233E-2</v>
      </c>
      <c r="AR62" s="9">
        <f t="shared" si="59"/>
        <v>7.8262083333333337</v>
      </c>
      <c r="AS62" s="1">
        <f t="shared" si="60"/>
        <v>0.19</v>
      </c>
      <c r="AT62" s="1">
        <f t="shared" si="61"/>
        <v>1340986.5</v>
      </c>
      <c r="AU62" s="1">
        <f t="shared" si="62"/>
        <v>381385029.29978776</v>
      </c>
    </row>
    <row r="63" spans="1:48" x14ac:dyDescent="0.15">
      <c r="C63" s="7">
        <v>5</v>
      </c>
      <c r="D63" s="8">
        <v>25.708131443225799</v>
      </c>
      <c r="E63" s="10">
        <f t="shared" si="63"/>
        <v>25.5451255593333</v>
      </c>
      <c r="F63" s="7" t="s">
        <v>85</v>
      </c>
      <c r="G63" s="1">
        <v>6</v>
      </c>
      <c r="H63" s="9">
        <f t="shared" si="44"/>
        <v>25.708131443225799</v>
      </c>
      <c r="I63" s="9">
        <f t="shared" si="45"/>
        <v>298.85813144322577</v>
      </c>
      <c r="J63" s="9">
        <f t="shared" si="46"/>
        <v>0.37402499769396641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4"/>
        <v>0.13144082191280479</v>
      </c>
      <c r="P63" s="9">
        <f t="shared" si="49"/>
        <v>4.9162153112829864E-2</v>
      </c>
      <c r="Q63" s="12">
        <f t="shared" si="50"/>
        <v>9.3408090914376737E-3</v>
      </c>
      <c r="R63" s="9">
        <f t="shared" si="51"/>
        <v>1.4869795833333335E-2</v>
      </c>
      <c r="S63" s="13">
        <f t="shared" si="52"/>
        <v>0.628173325049868</v>
      </c>
      <c r="T63" s="2">
        <f t="shared" si="53"/>
        <v>0.01</v>
      </c>
      <c r="U63" s="14">
        <f t="shared" si="54"/>
        <v>6.2817332504986802E-3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58"/>
        <v>3.0881733250498679E-2</v>
      </c>
      <c r="AR63" s="9">
        <f t="shared" si="59"/>
        <v>7.8262083333333337</v>
      </c>
      <c r="AS63" s="1">
        <f t="shared" si="60"/>
        <v>0.19</v>
      </c>
      <c r="AT63" s="1">
        <f t="shared" si="61"/>
        <v>1340986.5</v>
      </c>
      <c r="AU63" s="1">
        <f t="shared" si="62"/>
        <v>412577824.30842125</v>
      </c>
    </row>
    <row r="64" spans="1:48" x14ac:dyDescent="0.15">
      <c r="C64" s="7">
        <v>6</v>
      </c>
      <c r="D64" s="8">
        <v>25.626510902</v>
      </c>
      <c r="E64" s="10">
        <f t="shared" si="63"/>
        <v>25.708131443225799</v>
      </c>
      <c r="F64" s="7" t="s">
        <v>83</v>
      </c>
      <c r="G64" s="1">
        <v>7</v>
      </c>
      <c r="H64" s="9">
        <f t="shared" si="44"/>
        <v>25.626510902</v>
      </c>
      <c r="I64" s="9">
        <f t="shared" si="45"/>
        <v>298.77651090199998</v>
      </c>
      <c r="J64" s="9">
        <f t="shared" si="46"/>
        <v>0.37071084054514264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4"/>
        <v>0.16054075213330826</v>
      </c>
      <c r="P64" s="9">
        <f t="shared" si="49"/>
        <v>5.9514197165088108E-2</v>
      </c>
      <c r="Q64" s="12">
        <f t="shared" si="50"/>
        <v>1.130769746136674E-2</v>
      </c>
      <c r="R64" s="9">
        <f t="shared" si="51"/>
        <v>1.4869795833333335E-2</v>
      </c>
      <c r="S64" s="13">
        <f t="shared" si="52"/>
        <v>0.76044739202259204</v>
      </c>
      <c r="T64" s="2">
        <f t="shared" si="53"/>
        <v>0.01</v>
      </c>
      <c r="U64" s="14">
        <f t="shared" si="54"/>
        <v>7.6044739202259203E-3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58"/>
        <v>3.2204473920225921E-2</v>
      </c>
      <c r="AR64" s="9">
        <f t="shared" si="59"/>
        <v>7.8262083333333337</v>
      </c>
      <c r="AS64" s="1">
        <f t="shared" si="60"/>
        <v>0.19</v>
      </c>
      <c r="AT64" s="1">
        <f t="shared" si="61"/>
        <v>1340986.5</v>
      </c>
      <c r="AU64" s="1">
        <f t="shared" si="62"/>
        <v>430249548.34066987</v>
      </c>
    </row>
    <row r="65" spans="1:48" x14ac:dyDescent="0.15">
      <c r="C65" s="7">
        <v>7</v>
      </c>
      <c r="D65" s="8">
        <v>25.283827632258099</v>
      </c>
      <c r="E65" s="10">
        <f t="shared" si="63"/>
        <v>25.626510902</v>
      </c>
      <c r="F65" s="7" t="s">
        <v>83</v>
      </c>
      <c r="G65" s="1">
        <v>8</v>
      </c>
      <c r="H65" s="9">
        <f t="shared" si="44"/>
        <v>25.283827632258099</v>
      </c>
      <c r="I65" s="9">
        <f t="shared" si="45"/>
        <v>298.4338276322581</v>
      </c>
      <c r="J65" s="9">
        <f t="shared" si="46"/>
        <v>0.35709485919923367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4"/>
        <v>0.1792886383015535</v>
      </c>
      <c r="P65" s="9">
        <f t="shared" si="49"/>
        <v>6.4023051050315583E-2</v>
      </c>
      <c r="Q65" s="12">
        <f t="shared" si="50"/>
        <v>1.2164379699559962E-2</v>
      </c>
      <c r="R65" s="9">
        <f t="shared" si="51"/>
        <v>1.4869795833333335E-2</v>
      </c>
      <c r="S65" s="13">
        <f t="shared" si="52"/>
        <v>0.81805963147734051</v>
      </c>
      <c r="T65" s="2">
        <f t="shared" si="53"/>
        <v>0.01</v>
      </c>
      <c r="U65" s="14">
        <f t="shared" si="54"/>
        <v>8.1805963147734053E-3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58"/>
        <v>3.2780596314773404E-2</v>
      </c>
      <c r="AR65" s="9">
        <f t="shared" si="59"/>
        <v>7.8262083333333337</v>
      </c>
      <c r="AS65" s="1">
        <f t="shared" si="60"/>
        <v>0.19</v>
      </c>
      <c r="AT65" s="1">
        <f t="shared" si="61"/>
        <v>1340986.5</v>
      </c>
      <c r="AU65" s="1">
        <f t="shared" si="62"/>
        <v>437946503.75925606</v>
      </c>
    </row>
    <row r="66" spans="1:48" x14ac:dyDescent="0.15">
      <c r="C66" s="7">
        <v>8</v>
      </c>
      <c r="D66" s="8">
        <v>24.8068016819355</v>
      </c>
      <c r="E66" s="10">
        <f t="shared" si="63"/>
        <v>25.283827632258099</v>
      </c>
      <c r="F66" s="7" t="s">
        <v>83</v>
      </c>
      <c r="G66" s="1">
        <v>9</v>
      </c>
      <c r="H66" s="9">
        <f t="shared" si="44"/>
        <v>24.8068016819355</v>
      </c>
      <c r="I66" s="9">
        <f t="shared" si="45"/>
        <v>297.95680168193547</v>
      </c>
      <c r="J66" s="9">
        <f t="shared" si="46"/>
        <v>0.33892101352970933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4"/>
        <v>0.19352767058457127</v>
      </c>
      <c r="P66" s="9">
        <f t="shared" si="49"/>
        <v>6.5590594260566612E-2</v>
      </c>
      <c r="Q66" s="12">
        <f t="shared" si="50"/>
        <v>1.2462212909507657E-2</v>
      </c>
      <c r="R66" s="9">
        <f t="shared" si="51"/>
        <v>1.4869795833333335E-2</v>
      </c>
      <c r="S66" s="13">
        <f t="shared" si="52"/>
        <v>0.83808903963370862</v>
      </c>
      <c r="T66" s="2">
        <f t="shared" si="53"/>
        <v>0.01</v>
      </c>
      <c r="U66" s="14">
        <f t="shared" si="54"/>
        <v>8.3808903963370866E-3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58"/>
        <v>3.2980890396337087E-2</v>
      </c>
      <c r="AR66" s="9">
        <f t="shared" si="59"/>
        <v>7.8262083333333337</v>
      </c>
      <c r="AS66" s="1">
        <f t="shared" si="60"/>
        <v>0.19</v>
      </c>
      <c r="AT66" s="1">
        <f t="shared" si="61"/>
        <v>1340986.5</v>
      </c>
      <c r="AU66" s="1">
        <f t="shared" si="62"/>
        <v>440622418.86165929</v>
      </c>
    </row>
    <row r="67" spans="1:48" x14ac:dyDescent="0.15">
      <c r="C67" s="7">
        <v>9</v>
      </c>
      <c r="D67" s="8">
        <v>25.226157954333299</v>
      </c>
      <c r="E67" s="10">
        <f t="shared" si="63"/>
        <v>24.8068016819355</v>
      </c>
      <c r="F67" s="7" t="s">
        <v>83</v>
      </c>
      <c r="G67" s="1">
        <v>10</v>
      </c>
      <c r="H67" s="9">
        <f t="shared" si="44"/>
        <v>25.226157954333299</v>
      </c>
      <c r="I67" s="9">
        <f t="shared" si="45"/>
        <v>298.37615795433328</v>
      </c>
      <c r="J67" s="9">
        <f t="shared" si="46"/>
        <v>0.35485011881401041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4"/>
        <v>0.20619915965733798</v>
      </c>
      <c r="P67" s="9">
        <f t="shared" si="49"/>
        <v>7.3169796303755488E-2</v>
      </c>
      <c r="Q67" s="12">
        <f t="shared" si="50"/>
        <v>1.3902261297713542E-2</v>
      </c>
      <c r="R67" s="9">
        <f t="shared" si="51"/>
        <v>1.4869795833333335E-2</v>
      </c>
      <c r="S67" s="13">
        <f t="shared" si="52"/>
        <v>0.93493289709796223</v>
      </c>
      <c r="T67" s="2">
        <f t="shared" si="53"/>
        <v>0.01</v>
      </c>
      <c r="U67" s="14">
        <f t="shared" si="54"/>
        <v>9.3493289709796219E-3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58"/>
        <v>3.3949328970979624E-2</v>
      </c>
      <c r="AR67" s="9">
        <f t="shared" si="59"/>
        <v>7.8262083333333337</v>
      </c>
      <c r="AS67" s="1">
        <f t="shared" si="60"/>
        <v>0.19</v>
      </c>
      <c r="AT67" s="1">
        <f t="shared" si="61"/>
        <v>1340986.5</v>
      </c>
      <c r="AU67" s="1">
        <f t="shared" si="62"/>
        <v>453560691.36279601</v>
      </c>
    </row>
    <row r="68" spans="1:48" x14ac:dyDescent="0.15">
      <c r="C68" s="7">
        <v>10</v>
      </c>
      <c r="D68" s="8">
        <v>25.8047908341936</v>
      </c>
      <c r="E68" s="10">
        <f t="shared" si="63"/>
        <v>25.226157954333299</v>
      </c>
      <c r="F68" s="7" t="s">
        <v>83</v>
      </c>
      <c r="G68" s="1">
        <v>11</v>
      </c>
      <c r="H68" s="9">
        <f t="shared" si="44"/>
        <v>25.8047908341936</v>
      </c>
      <c r="I68" s="9">
        <f t="shared" si="45"/>
        <v>298.9547908341936</v>
      </c>
      <c r="J68" s="9">
        <f t="shared" si="46"/>
        <v>0.37798576445800774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0.12637789518590339</v>
      </c>
      <c r="O68" s="9">
        <f t="shared" si="64"/>
        <v>8.4913551501012458E-2</v>
      </c>
      <c r="P68" s="9">
        <f t="shared" si="49"/>
        <v>3.2096113676954606E-2</v>
      </c>
      <c r="Q68" s="12">
        <f t="shared" si="50"/>
        <v>6.0982615986213753E-3</v>
      </c>
      <c r="R68" s="9">
        <f t="shared" si="51"/>
        <v>1.4869795833333335E-2</v>
      </c>
      <c r="S68" s="13">
        <f t="shared" si="52"/>
        <v>0.41011064758206162</v>
      </c>
      <c r="T68" s="2">
        <f t="shared" si="53"/>
        <v>0.01</v>
      </c>
      <c r="U68" s="14">
        <f t="shared" si="54"/>
        <v>4.1011064758206166E-3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58"/>
        <v>2.8701106475820616E-2</v>
      </c>
      <c r="AR68" s="9">
        <f t="shared" si="59"/>
        <v>7.8262083333333337</v>
      </c>
      <c r="AS68" s="1">
        <f t="shared" si="60"/>
        <v>0.19</v>
      </c>
      <c r="AT68" s="1">
        <f t="shared" si="61"/>
        <v>1340986.5</v>
      </c>
      <c r="AU68" s="1">
        <f t="shared" si="62"/>
        <v>383444801.13813537</v>
      </c>
    </row>
    <row r="69" spans="1:48" x14ac:dyDescent="0.15">
      <c r="C69" s="7">
        <v>11</v>
      </c>
      <c r="D69" s="8">
        <v>25.563542189</v>
      </c>
      <c r="E69" s="10">
        <f t="shared" si="63"/>
        <v>25.8047908341936</v>
      </c>
      <c r="F69" s="7" t="s">
        <v>85</v>
      </c>
      <c r="G69" s="1">
        <v>12</v>
      </c>
      <c r="H69" s="9">
        <f t="shared" si="44"/>
        <v>25.563542189</v>
      </c>
      <c r="I69" s="9">
        <f t="shared" si="45"/>
        <v>298.71354218899995</v>
      </c>
      <c r="J69" s="9">
        <f t="shared" si="46"/>
        <v>0.36817288729995257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4"/>
        <v>0.13107952115739119</v>
      </c>
      <c r="P69" s="9">
        <f t="shared" si="49"/>
        <v>4.8259925770411931E-2</v>
      </c>
      <c r="Q69" s="12">
        <f t="shared" si="50"/>
        <v>9.1693858963782671E-3</v>
      </c>
      <c r="R69" s="9">
        <f t="shared" si="51"/>
        <v>1.4869795833333335E-2</v>
      </c>
      <c r="S69" s="13">
        <f t="shared" si="52"/>
        <v>0.61664504335852621</v>
      </c>
      <c r="T69" s="2">
        <f t="shared" si="53"/>
        <v>0.01</v>
      </c>
      <c r="U69" s="14">
        <f t="shared" si="54"/>
        <v>6.1664504335852618E-3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58"/>
        <v>3.0766450433585262E-2</v>
      </c>
      <c r="AR69" s="9">
        <f t="shared" si="59"/>
        <v>7.8262083333333337</v>
      </c>
      <c r="AS69" s="1">
        <f t="shared" si="60"/>
        <v>0.19</v>
      </c>
      <c r="AT69" s="1">
        <f t="shared" si="61"/>
        <v>1340986.5</v>
      </c>
      <c r="AU69" s="1">
        <f t="shared" si="62"/>
        <v>411037653.83299899</v>
      </c>
      <c r="AV69" s="1">
        <f>SUM(AU58:AU69)</f>
        <v>5001607788.8108234</v>
      </c>
    </row>
    <row r="70" spans="1:48" x14ac:dyDescent="0.15">
      <c r="C70" s="7">
        <v>12</v>
      </c>
      <c r="D70" s="8">
        <v>25.3297314158064</v>
      </c>
      <c r="E70" s="10">
        <f t="shared" si="63"/>
        <v>25.563542189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25.259133497419398</v>
      </c>
      <c r="E73" s="7"/>
      <c r="F73" s="7"/>
      <c r="G73" s="1">
        <v>1</v>
      </c>
      <c r="H73" s="9">
        <f t="shared" ref="H73:H84" si="65">E74</f>
        <v>25.259133497419398</v>
      </c>
      <c r="I73" s="9">
        <f t="shared" ref="I73:I84" si="66">H73+273.15</f>
        <v>298.40913349741936</v>
      </c>
      <c r="J73" s="9">
        <f t="shared" ref="J73:J84" si="67">EXP(($C$15*(I73-$C$13))/($C$16*I73*$C$13))</f>
        <v>0.35613203527991966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2.7037544118451502E-2</v>
      </c>
      <c r="Q73" s="12">
        <f t="shared" ref="Q73:Q84" si="71">P73*$B$75</f>
        <v>4.8667579413212703E-3</v>
      </c>
      <c r="R73" s="9">
        <f t="shared" ref="R73:R84" si="72">L73*$B$75</f>
        <v>1.36656E-2</v>
      </c>
      <c r="S73" s="13">
        <f t="shared" ref="S73:S84" si="73">Q73/R73</f>
        <v>0.35613203527991966</v>
      </c>
      <c r="T73" s="2">
        <f t="shared" ref="T73:T84" si="74">$B$74/100</f>
        <v>0.01</v>
      </c>
      <c r="U73" s="14">
        <f t="shared" ref="U73:U84" si="75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6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7">AO73*AN73</f>
        <v>9.7999999999999997E-3</v>
      </c>
      <c r="AQ73" s="1">
        <f t="shared" ref="AQ73:AQ84" si="78">(AP73+AM73+AD73+AA73+U73+X73+AG73+AJ73)</f>
        <v>3.8361320352799197E-2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1553294.4166666667</v>
      </c>
      <c r="AU73" s="1">
        <f t="shared" ref="AU73:AU84" si="82">AT73*10000*AS73*0.67*AR73*AQ73</f>
        <v>545570444.58760715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24.881058557741898</v>
      </c>
      <c r="E74" s="10">
        <f t="shared" ref="E74:E85" si="83">D73</f>
        <v>25.259133497419398</v>
      </c>
      <c r="F74" s="7" t="s">
        <v>83</v>
      </c>
      <c r="G74" s="1">
        <v>2</v>
      </c>
      <c r="H74" s="9">
        <f t="shared" si="65"/>
        <v>24.881058557741898</v>
      </c>
      <c r="I74" s="9">
        <f t="shared" si="66"/>
        <v>298.03105855774186</v>
      </c>
      <c r="J74" s="9">
        <f t="shared" si="67"/>
        <v>0.3416918145833524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0.12480245588154851</v>
      </c>
      <c r="P74" s="9">
        <f t="shared" si="70"/>
        <v>4.2643977614625093E-2</v>
      </c>
      <c r="Q74" s="12">
        <f t="shared" si="71"/>
        <v>7.6759159706325164E-3</v>
      </c>
      <c r="R74" s="9">
        <f t="shared" si="72"/>
        <v>1.36656E-2</v>
      </c>
      <c r="S74" s="13">
        <f t="shared" si="73"/>
        <v>0.56169622780064665</v>
      </c>
      <c r="T74" s="2">
        <f t="shared" si="74"/>
        <v>0.01</v>
      </c>
      <c r="U74" s="14">
        <f t="shared" si="75"/>
        <v>5.6169622780064665E-3</v>
      </c>
      <c r="V74" s="13"/>
      <c r="W74" s="2"/>
      <c r="X74" s="14"/>
      <c r="Y74" s="2">
        <v>0.05</v>
      </c>
      <c r="Z74" s="2">
        <v>0.5</v>
      </c>
      <c r="AA74" s="2">
        <f t="shared" si="76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7"/>
        <v>9.7999999999999997E-3</v>
      </c>
      <c r="AQ74" s="1">
        <f t="shared" si="78"/>
        <v>4.0416962278006466E-2</v>
      </c>
      <c r="AR74" s="9">
        <f t="shared" si="79"/>
        <v>7.5919999999999996</v>
      </c>
      <c r="AS74" s="1">
        <f t="shared" si="80"/>
        <v>0.18</v>
      </c>
      <c r="AT74" s="1">
        <f t="shared" si="81"/>
        <v>1553294.4166666667</v>
      </c>
      <c r="AU74" s="1">
        <f t="shared" si="82"/>
        <v>574805556.12011254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25.3266054025</v>
      </c>
      <c r="E75" s="10">
        <f t="shared" si="83"/>
        <v>24.881058557741898</v>
      </c>
      <c r="F75" s="7" t="s">
        <v>83</v>
      </c>
      <c r="G75" s="1">
        <v>3</v>
      </c>
      <c r="H75" s="9">
        <f t="shared" si="65"/>
        <v>25.3266054025</v>
      </c>
      <c r="I75" s="9">
        <f t="shared" si="66"/>
        <v>298.47660540249996</v>
      </c>
      <c r="J75" s="9">
        <f t="shared" si="67"/>
        <v>0.35876854888169118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0.15807847826692342</v>
      </c>
      <c r="P75" s="9">
        <f t="shared" si="70"/>
        <v>5.6713586257250072E-2</v>
      </c>
      <c r="Q75" s="12">
        <f t="shared" si="71"/>
        <v>1.0208445526305012E-2</v>
      </c>
      <c r="R75" s="9">
        <f t="shared" si="72"/>
        <v>1.36656E-2</v>
      </c>
      <c r="S75" s="13">
        <f t="shared" si="73"/>
        <v>0.74701773257705562</v>
      </c>
      <c r="T75" s="2">
        <f t="shared" si="74"/>
        <v>0.01</v>
      </c>
      <c r="U75" s="14">
        <f t="shared" si="75"/>
        <v>7.4701773257705561E-3</v>
      </c>
      <c r="V75" s="13"/>
      <c r="W75" s="2"/>
      <c r="X75" s="14"/>
      <c r="Y75" s="2">
        <v>0.05</v>
      </c>
      <c r="Z75" s="2">
        <v>0.5</v>
      </c>
      <c r="AA75" s="2">
        <f t="shared" si="76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7"/>
        <v>9.7999999999999997E-3</v>
      </c>
      <c r="AQ75" s="1">
        <f t="shared" si="78"/>
        <v>4.2270177325770555E-2</v>
      </c>
      <c r="AR75" s="9">
        <f t="shared" si="79"/>
        <v>7.5919999999999996</v>
      </c>
      <c r="AS75" s="1">
        <f t="shared" si="80"/>
        <v>0.18</v>
      </c>
      <c r="AT75" s="1">
        <f t="shared" si="81"/>
        <v>1553294.4166666667</v>
      </c>
      <c r="AU75" s="1">
        <f t="shared" si="82"/>
        <v>601161775.04653752</v>
      </c>
    </row>
    <row r="76" spans="1:48" x14ac:dyDescent="0.15">
      <c r="C76" s="7">
        <v>3</v>
      </c>
      <c r="D76" s="8">
        <v>25.474021807096801</v>
      </c>
      <c r="E76" s="10">
        <f t="shared" si="83"/>
        <v>25.3266054025</v>
      </c>
      <c r="F76" s="7" t="s">
        <v>83</v>
      </c>
      <c r="G76" s="1">
        <v>4</v>
      </c>
      <c r="H76" s="9">
        <f t="shared" si="65"/>
        <v>25.474021807096801</v>
      </c>
      <c r="I76" s="9">
        <f t="shared" si="66"/>
        <v>298.62402180709677</v>
      </c>
      <c r="J76" s="9">
        <f t="shared" si="67"/>
        <v>0.36459283203081394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0.17728489200967337</v>
      </c>
      <c r="P76" s="9">
        <f t="shared" si="70"/>
        <v>6.4636800854083826E-2</v>
      </c>
      <c r="Q76" s="12">
        <f t="shared" si="71"/>
        <v>1.1634624153735089E-2</v>
      </c>
      <c r="R76" s="9">
        <f t="shared" si="72"/>
        <v>1.36656E-2</v>
      </c>
      <c r="S76" s="13">
        <f t="shared" si="73"/>
        <v>0.85138041167128331</v>
      </c>
      <c r="T76" s="2">
        <f t="shared" si="74"/>
        <v>0.01</v>
      </c>
      <c r="U76" s="14">
        <f t="shared" si="75"/>
        <v>8.5138041167128337E-3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4.3313804116712831E-2</v>
      </c>
      <c r="AR76" s="9">
        <f t="shared" si="79"/>
        <v>7.5919999999999996</v>
      </c>
      <c r="AS76" s="1">
        <f t="shared" si="80"/>
        <v>0.18</v>
      </c>
      <c r="AT76" s="1">
        <f t="shared" si="81"/>
        <v>1553294.4166666667</v>
      </c>
      <c r="AU76" s="1">
        <f t="shared" si="82"/>
        <v>616004119.5508858</v>
      </c>
    </row>
    <row r="77" spans="1:48" x14ac:dyDescent="0.15">
      <c r="C77" s="7">
        <v>4</v>
      </c>
      <c r="D77" s="8">
        <v>25.5451255593333</v>
      </c>
      <c r="E77" s="10">
        <f t="shared" si="83"/>
        <v>25.474021807096801</v>
      </c>
      <c r="F77" s="7" t="s">
        <v>83</v>
      </c>
      <c r="G77" s="1">
        <v>5</v>
      </c>
      <c r="H77" s="9">
        <f t="shared" si="65"/>
        <v>25.5451255593333</v>
      </c>
      <c r="I77" s="9">
        <f t="shared" si="66"/>
        <v>298.69512555933329</v>
      </c>
      <c r="J77" s="9">
        <f t="shared" si="67"/>
        <v>0.36743369346441779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0.10701568659781006</v>
      </c>
      <c r="O77" s="9">
        <f t="shared" si="84"/>
        <v>8.1552404557779498E-2</v>
      </c>
      <c r="P77" s="9">
        <f t="shared" si="70"/>
        <v>2.9965101217569338E-2</v>
      </c>
      <c r="Q77" s="12">
        <f t="shared" si="71"/>
        <v>5.3937182191624803E-3</v>
      </c>
      <c r="R77" s="9">
        <f t="shared" si="72"/>
        <v>1.36656E-2</v>
      </c>
      <c r="S77" s="13">
        <f t="shared" si="73"/>
        <v>0.39469311403542329</v>
      </c>
      <c r="T77" s="2">
        <f t="shared" si="74"/>
        <v>0.01</v>
      </c>
      <c r="U77" s="14">
        <f t="shared" si="75"/>
        <v>3.9469311403542333E-3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3.8746931140354234E-2</v>
      </c>
      <c r="AR77" s="9">
        <f t="shared" si="79"/>
        <v>7.5919999999999996</v>
      </c>
      <c r="AS77" s="1">
        <f t="shared" si="80"/>
        <v>0.18</v>
      </c>
      <c r="AT77" s="1">
        <f t="shared" si="81"/>
        <v>1553294.4166666667</v>
      </c>
      <c r="AU77" s="1">
        <f t="shared" si="82"/>
        <v>551054558.45202541</v>
      </c>
    </row>
    <row r="78" spans="1:48" x14ac:dyDescent="0.15">
      <c r="C78" s="7">
        <v>5</v>
      </c>
      <c r="D78" s="8">
        <v>25.708131443225799</v>
      </c>
      <c r="E78" s="10">
        <f t="shared" si="83"/>
        <v>25.5451255593333</v>
      </c>
      <c r="F78" s="7" t="s">
        <v>85</v>
      </c>
      <c r="G78" s="1">
        <v>6</v>
      </c>
      <c r="H78" s="9">
        <f t="shared" si="65"/>
        <v>25.708131443225799</v>
      </c>
      <c r="I78" s="9">
        <f t="shared" si="66"/>
        <v>298.85813144322577</v>
      </c>
      <c r="J78" s="9">
        <f t="shared" si="67"/>
        <v>0.37402499769396641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0.12750730334021015</v>
      </c>
      <c r="P78" s="9">
        <f t="shared" si="70"/>
        <v>4.7690918837785978E-2</v>
      </c>
      <c r="Q78" s="12">
        <f t="shared" si="71"/>
        <v>8.5843653908014763E-3</v>
      </c>
      <c r="R78" s="9">
        <f t="shared" si="72"/>
        <v>1.36656E-2</v>
      </c>
      <c r="S78" s="13">
        <f t="shared" si="73"/>
        <v>0.628173325049868</v>
      </c>
      <c r="T78" s="2">
        <f t="shared" si="74"/>
        <v>0.01</v>
      </c>
      <c r="U78" s="14">
        <f t="shared" si="75"/>
        <v>6.2817332504986802E-3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4.108173325049868E-2</v>
      </c>
      <c r="AR78" s="9">
        <f t="shared" si="79"/>
        <v>7.5919999999999996</v>
      </c>
      <c r="AS78" s="1">
        <f t="shared" si="80"/>
        <v>0.18</v>
      </c>
      <c r="AT78" s="1">
        <f t="shared" si="81"/>
        <v>1553294.4166666667</v>
      </c>
      <c r="AU78" s="1">
        <f t="shared" si="82"/>
        <v>584259855.1816684</v>
      </c>
    </row>
    <row r="79" spans="1:48" x14ac:dyDescent="0.15">
      <c r="C79" s="7">
        <v>6</v>
      </c>
      <c r="D79" s="8">
        <v>25.626510902</v>
      </c>
      <c r="E79" s="10">
        <f t="shared" si="83"/>
        <v>25.708131443225799</v>
      </c>
      <c r="F79" s="7" t="s">
        <v>83</v>
      </c>
      <c r="G79" s="1">
        <v>7</v>
      </c>
      <c r="H79" s="9">
        <f t="shared" si="65"/>
        <v>25.626510902</v>
      </c>
      <c r="I79" s="9">
        <f t="shared" si="66"/>
        <v>298.77651090199998</v>
      </c>
      <c r="J79" s="9">
        <f t="shared" si="67"/>
        <v>0.37071084054514264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0.15573638450242416</v>
      </c>
      <c r="P79" s="9">
        <f t="shared" si="70"/>
        <v>5.7733166002355188E-2</v>
      </c>
      <c r="Q79" s="12">
        <f t="shared" si="71"/>
        <v>1.0391969880423933E-2</v>
      </c>
      <c r="R79" s="9">
        <f t="shared" si="72"/>
        <v>1.36656E-2</v>
      </c>
      <c r="S79" s="13">
        <f t="shared" si="73"/>
        <v>0.76044739202259193</v>
      </c>
      <c r="T79" s="2">
        <f t="shared" si="74"/>
        <v>0.01</v>
      </c>
      <c r="U79" s="14">
        <f t="shared" si="75"/>
        <v>7.6044739202259194E-3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4.2404473920225914E-2</v>
      </c>
      <c r="AR79" s="9">
        <f t="shared" si="79"/>
        <v>7.5919999999999996</v>
      </c>
      <c r="AS79" s="1">
        <f t="shared" si="80"/>
        <v>0.18</v>
      </c>
      <c r="AT79" s="1">
        <f t="shared" si="81"/>
        <v>1553294.4166666667</v>
      </c>
      <c r="AU79" s="1">
        <f t="shared" si="82"/>
        <v>603071726.32219172</v>
      </c>
    </row>
    <row r="80" spans="1:48" x14ac:dyDescent="0.15">
      <c r="C80" s="7">
        <v>7</v>
      </c>
      <c r="D80" s="8">
        <v>25.283827632258099</v>
      </c>
      <c r="E80" s="10">
        <f t="shared" si="83"/>
        <v>25.626510902</v>
      </c>
      <c r="F80" s="7" t="s">
        <v>83</v>
      </c>
      <c r="G80" s="1">
        <v>8</v>
      </c>
      <c r="H80" s="9">
        <f t="shared" si="65"/>
        <v>25.283827632258099</v>
      </c>
      <c r="I80" s="9">
        <f t="shared" si="66"/>
        <v>298.4338276322581</v>
      </c>
      <c r="J80" s="9">
        <f t="shared" si="67"/>
        <v>0.35709485919923367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0.17392321850006898</v>
      </c>
      <c r="P80" s="9">
        <f t="shared" si="70"/>
        <v>6.2107087221759685E-2</v>
      </c>
      <c r="Q80" s="12">
        <f t="shared" si="71"/>
        <v>1.1179275699916743E-2</v>
      </c>
      <c r="R80" s="9">
        <f t="shared" si="72"/>
        <v>1.36656E-2</v>
      </c>
      <c r="S80" s="13">
        <f t="shared" si="73"/>
        <v>0.8180596314773404</v>
      </c>
      <c r="T80" s="2">
        <f t="shared" si="74"/>
        <v>0.01</v>
      </c>
      <c r="U80" s="14">
        <f t="shared" si="75"/>
        <v>8.1805963147734036E-3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4.2980596314773398E-2</v>
      </c>
      <c r="AR80" s="9">
        <f t="shared" si="79"/>
        <v>7.5919999999999996</v>
      </c>
      <c r="AS80" s="1">
        <f t="shared" si="80"/>
        <v>0.18</v>
      </c>
      <c r="AT80" s="1">
        <f t="shared" si="81"/>
        <v>1553294.4166666667</v>
      </c>
      <c r="AU80" s="1">
        <f t="shared" si="82"/>
        <v>611265275.13749504</v>
      </c>
    </row>
    <row r="81" spans="1:48" x14ac:dyDescent="0.15">
      <c r="C81" s="7">
        <v>8</v>
      </c>
      <c r="D81" s="8">
        <v>24.8068016819355</v>
      </c>
      <c r="E81" s="10">
        <f t="shared" si="83"/>
        <v>25.283827632258099</v>
      </c>
      <c r="F81" s="7" t="s">
        <v>83</v>
      </c>
      <c r="G81" s="1">
        <v>9</v>
      </c>
      <c r="H81" s="9">
        <f t="shared" si="65"/>
        <v>24.8068016819355</v>
      </c>
      <c r="I81" s="9">
        <f t="shared" si="66"/>
        <v>297.95680168193547</v>
      </c>
      <c r="J81" s="9">
        <f t="shared" si="67"/>
        <v>0.33892101352970933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0.18773613127830929</v>
      </c>
      <c r="P81" s="9">
        <f t="shared" si="70"/>
        <v>6.3627719888991144E-2</v>
      </c>
      <c r="Q81" s="12">
        <f t="shared" si="71"/>
        <v>1.1452989580018405E-2</v>
      </c>
      <c r="R81" s="9">
        <f t="shared" si="72"/>
        <v>1.36656E-2</v>
      </c>
      <c r="S81" s="13">
        <f t="shared" si="73"/>
        <v>0.8380890396337084</v>
      </c>
      <c r="T81" s="2">
        <f t="shared" si="74"/>
        <v>0.01</v>
      </c>
      <c r="U81" s="14">
        <f t="shared" si="75"/>
        <v>8.3808903963370849E-3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4.3180890396337081E-2</v>
      </c>
      <c r="AR81" s="9">
        <f t="shared" si="79"/>
        <v>7.5919999999999996</v>
      </c>
      <c r="AS81" s="1">
        <f t="shared" si="80"/>
        <v>0.18</v>
      </c>
      <c r="AT81" s="1">
        <f t="shared" si="81"/>
        <v>1553294.4166666667</v>
      </c>
      <c r="AU81" s="1">
        <f t="shared" si="82"/>
        <v>614113835.35705984</v>
      </c>
    </row>
    <row r="82" spans="1:48" x14ac:dyDescent="0.15">
      <c r="C82" s="7">
        <v>9</v>
      </c>
      <c r="D82" s="8">
        <v>25.226157954333299</v>
      </c>
      <c r="E82" s="10">
        <f t="shared" si="83"/>
        <v>24.8068016819355</v>
      </c>
      <c r="F82" s="7" t="s">
        <v>83</v>
      </c>
      <c r="G82" s="1">
        <v>10</v>
      </c>
      <c r="H82" s="9">
        <f t="shared" si="65"/>
        <v>25.226157954333299</v>
      </c>
      <c r="I82" s="9">
        <f t="shared" si="66"/>
        <v>298.37615795433328</v>
      </c>
      <c r="J82" s="9">
        <f t="shared" si="67"/>
        <v>0.35485011881401041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0.20002841138931815</v>
      </c>
      <c r="P82" s="9">
        <f t="shared" si="70"/>
        <v>7.0980105547677294E-2</v>
      </c>
      <c r="Q82" s="12">
        <f t="shared" si="71"/>
        <v>1.2776418998581913E-2</v>
      </c>
      <c r="R82" s="9">
        <f t="shared" si="72"/>
        <v>1.36656E-2</v>
      </c>
      <c r="S82" s="13">
        <f t="shared" si="73"/>
        <v>0.93493289709796223</v>
      </c>
      <c r="T82" s="2">
        <f t="shared" si="74"/>
        <v>0.01</v>
      </c>
      <c r="U82" s="14">
        <f t="shared" si="75"/>
        <v>9.3493289709796219E-3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4.4149328970979618E-2</v>
      </c>
      <c r="AR82" s="9">
        <f t="shared" si="79"/>
        <v>7.5919999999999996</v>
      </c>
      <c r="AS82" s="1">
        <f t="shared" si="80"/>
        <v>0.18</v>
      </c>
      <c r="AT82" s="1">
        <f t="shared" si="81"/>
        <v>1553294.4166666667</v>
      </c>
      <c r="AU82" s="1">
        <f t="shared" si="82"/>
        <v>627886861.38599741</v>
      </c>
    </row>
    <row r="83" spans="1:48" x14ac:dyDescent="0.15">
      <c r="C83" s="7">
        <v>10</v>
      </c>
      <c r="D83" s="8">
        <v>25.8047908341936</v>
      </c>
      <c r="E83" s="10">
        <f t="shared" si="83"/>
        <v>25.226157954333299</v>
      </c>
      <c r="F83" s="7" t="s">
        <v>83</v>
      </c>
      <c r="G83" s="1">
        <v>11</v>
      </c>
      <c r="H83" s="9">
        <f t="shared" si="65"/>
        <v>25.8047908341936</v>
      </c>
      <c r="I83" s="9">
        <f t="shared" si="66"/>
        <v>298.9547908341936</v>
      </c>
      <c r="J83" s="9">
        <f t="shared" si="67"/>
        <v>0.37798576445800774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0.1225958905495588</v>
      </c>
      <c r="O83" s="9">
        <f t="shared" si="84"/>
        <v>8.237241529208203E-2</v>
      </c>
      <c r="P83" s="9">
        <f t="shared" si="70"/>
        <v>3.1135600364430114E-2</v>
      </c>
      <c r="Q83" s="12">
        <f t="shared" si="71"/>
        <v>5.6044080655974207E-3</v>
      </c>
      <c r="R83" s="9">
        <f t="shared" si="72"/>
        <v>1.36656E-2</v>
      </c>
      <c r="S83" s="13">
        <f t="shared" si="73"/>
        <v>0.41011064758206156</v>
      </c>
      <c r="T83" s="2">
        <f t="shared" si="74"/>
        <v>0.01</v>
      </c>
      <c r="U83" s="14">
        <f t="shared" si="75"/>
        <v>4.1011064758206157E-3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3.890110647582061E-2</v>
      </c>
      <c r="AR83" s="9">
        <f t="shared" si="79"/>
        <v>7.5919999999999996</v>
      </c>
      <c r="AS83" s="1">
        <f t="shared" si="80"/>
        <v>0.18</v>
      </c>
      <c r="AT83" s="1">
        <f t="shared" si="81"/>
        <v>1553294.4166666667</v>
      </c>
      <c r="AU83" s="1">
        <f t="shared" si="82"/>
        <v>553247222.97820079</v>
      </c>
    </row>
    <row r="84" spans="1:48" x14ac:dyDescent="0.15">
      <c r="C84" s="7">
        <v>11</v>
      </c>
      <c r="D84" s="8">
        <v>25.563542189</v>
      </c>
      <c r="E84" s="10">
        <f t="shared" si="83"/>
        <v>25.8047908341936</v>
      </c>
      <c r="F84" s="7" t="s">
        <v>85</v>
      </c>
      <c r="G84" s="1">
        <v>12</v>
      </c>
      <c r="H84" s="9">
        <f t="shared" si="65"/>
        <v>25.563542189</v>
      </c>
      <c r="I84" s="9">
        <f t="shared" si="66"/>
        <v>298.71354218899995</v>
      </c>
      <c r="J84" s="9">
        <f t="shared" si="67"/>
        <v>0.36817288729995257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0.12715681492765193</v>
      </c>
      <c r="P84" s="9">
        <f t="shared" si="70"/>
        <v>4.6815691691779321E-2</v>
      </c>
      <c r="Q84" s="12">
        <f t="shared" si="71"/>
        <v>8.4268245045202774E-3</v>
      </c>
      <c r="R84" s="9">
        <f t="shared" si="72"/>
        <v>1.36656E-2</v>
      </c>
      <c r="S84" s="13">
        <f t="shared" si="73"/>
        <v>0.61664504335852632</v>
      </c>
      <c r="T84" s="2">
        <f t="shared" si="74"/>
        <v>0.01</v>
      </c>
      <c r="U84" s="14">
        <f t="shared" si="75"/>
        <v>6.1664504335852636E-3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4.0966450433585259E-2</v>
      </c>
      <c r="AR84" s="9">
        <f t="shared" si="79"/>
        <v>7.5919999999999996</v>
      </c>
      <c r="AS84" s="1">
        <f t="shared" si="80"/>
        <v>0.18</v>
      </c>
      <c r="AT84" s="1">
        <f t="shared" si="81"/>
        <v>1553294.4166666667</v>
      </c>
      <c r="AU84" s="1">
        <f t="shared" si="82"/>
        <v>582620315.74198437</v>
      </c>
      <c r="AV84" s="1">
        <f>SUM(AU73:AU84)</f>
        <v>7065061545.8617659</v>
      </c>
    </row>
    <row r="85" spans="1:48" x14ac:dyDescent="0.15">
      <c r="C85" s="7">
        <v>12</v>
      </c>
      <c r="D85" s="8">
        <v>25.3297314158064</v>
      </c>
      <c r="E85" s="10">
        <f t="shared" si="83"/>
        <v>25.563542189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25.259133497419398</v>
      </c>
      <c r="E89" s="7"/>
      <c r="F89" s="7"/>
      <c r="G89" s="1">
        <v>1</v>
      </c>
      <c r="H89" s="9">
        <f t="shared" ref="H89:H100" si="85">E90</f>
        <v>25.259133497419398</v>
      </c>
      <c r="I89" s="9">
        <f t="shared" ref="I89:I100" si="86">H89+273.15</f>
        <v>298.40913349741936</v>
      </c>
      <c r="J89" s="9">
        <f t="shared" ref="J89:J100" si="87">EXP(($C$15*(I89-$C$13))/($C$16*I89*$C$13))</f>
        <v>0.35613203527991966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1.1318613571285574</v>
      </c>
      <c r="Q89" s="12">
        <f t="shared" ref="Q89:Q100" si="91">P89*$B$91</f>
        <v>0.50933761070785089</v>
      </c>
      <c r="R89" s="9">
        <f t="shared" ref="R89:R100" si="92">L89*$B$91</f>
        <v>1.4301931875000002</v>
      </c>
      <c r="S89" s="13">
        <f t="shared" ref="S89:S100" si="93">Q89/R89</f>
        <v>0.35613203527991971</v>
      </c>
      <c r="T89" s="2">
        <f t="shared" ref="T89:T100" si="94">$B$90/100</f>
        <v>0.23</v>
      </c>
      <c r="U89" s="14">
        <f t="shared" ref="U89:U100" si="95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6">U89*0.67*AL89+(V89*W89+X89*Y89+Z89*AA89+AB89*AC89+AD89*AE89+AF89*AG89+AH89*AI89)/1000</f>
        <v>5.8128975986486045E-2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641177.5</v>
      </c>
      <c r="AN89" s="1">
        <f t="shared" ref="AN89:AN100" si="100">AM89*10000*AK89*AJ89</f>
        <v>5150214312.6080189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24.881058557741898</v>
      </c>
      <c r="E90" s="10">
        <f t="shared" ref="E90:E101" si="101">D89</f>
        <v>25.259133497419398</v>
      </c>
      <c r="F90" s="7" t="s">
        <v>83</v>
      </c>
      <c r="G90" s="1">
        <v>2</v>
      </c>
      <c r="H90" s="9">
        <f t="shared" si="85"/>
        <v>24.881058557741898</v>
      </c>
      <c r="I90" s="9">
        <f t="shared" si="86"/>
        <v>298.03105855774186</v>
      </c>
      <c r="J90" s="9">
        <f t="shared" si="87"/>
        <v>0.3416918145833524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5.2245528095381095</v>
      </c>
      <c r="P90" s="9">
        <f t="shared" si="90"/>
        <v>1.7851869298776286</v>
      </c>
      <c r="Q90" s="12">
        <f t="shared" si="91"/>
        <v>0.80333411844493285</v>
      </c>
      <c r="R90" s="9">
        <f t="shared" si="92"/>
        <v>1.4301931875000002</v>
      </c>
      <c r="S90" s="13">
        <f t="shared" si="93"/>
        <v>0.56169622780064654</v>
      </c>
      <c r="T90" s="2">
        <f t="shared" si="94"/>
        <v>0.23</v>
      </c>
      <c r="U90" s="14">
        <f t="shared" si="95"/>
        <v>0.1291901323941487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6"/>
        <v>7.2383824916835843E-2</v>
      </c>
      <c r="AK90" s="9">
        <f t="shared" si="97"/>
        <v>13.818291666666667</v>
      </c>
      <c r="AL90" s="1">
        <f t="shared" si="98"/>
        <v>0.45</v>
      </c>
      <c r="AM90" s="17">
        <f t="shared" si="99"/>
        <v>641177.5</v>
      </c>
      <c r="AN90" s="1">
        <f t="shared" si="100"/>
        <v>6413190749.7332907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25.3266054025</v>
      </c>
      <c r="E91" s="10">
        <f t="shared" si="101"/>
        <v>24.881058557741898</v>
      </c>
      <c r="F91" s="7" t="s">
        <v>83</v>
      </c>
      <c r="G91" s="1">
        <v>3</v>
      </c>
      <c r="H91" s="9">
        <f t="shared" si="85"/>
        <v>25.3266054025</v>
      </c>
      <c r="I91" s="9">
        <f t="shared" si="86"/>
        <v>298.47660540249996</v>
      </c>
      <c r="J91" s="9">
        <f t="shared" si="87"/>
        <v>0.35876854888169118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6.6175729629938154</v>
      </c>
      <c r="P91" s="9">
        <f t="shared" si="90"/>
        <v>2.3741770490520047</v>
      </c>
      <c r="Q91" s="12">
        <f t="shared" si="91"/>
        <v>1.0683796720734022</v>
      </c>
      <c r="R91" s="9">
        <f t="shared" si="92"/>
        <v>1.4301931875000002</v>
      </c>
      <c r="S91" s="13">
        <f t="shared" si="93"/>
        <v>0.74701773257705584</v>
      </c>
      <c r="T91" s="2">
        <f t="shared" si="94"/>
        <v>0.23</v>
      </c>
      <c r="U91" s="14">
        <f t="shared" si="95"/>
        <v>0.17181407849272284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6"/>
        <v>8.5234944665555951E-2</v>
      </c>
      <c r="AK91" s="9">
        <f t="shared" si="97"/>
        <v>13.818291666666667</v>
      </c>
      <c r="AL91" s="1">
        <f t="shared" si="98"/>
        <v>0.45</v>
      </c>
      <c r="AM91" s="17">
        <f t="shared" si="99"/>
        <v>641177.5</v>
      </c>
      <c r="AN91" s="1">
        <f t="shared" si="100"/>
        <v>7551797094.3261309</v>
      </c>
    </row>
    <row r="92" spans="1:48" x14ac:dyDescent="0.15">
      <c r="C92" s="7">
        <v>3</v>
      </c>
      <c r="D92" s="8">
        <v>25.474021807096801</v>
      </c>
      <c r="E92" s="10">
        <f t="shared" si="101"/>
        <v>25.3266054025</v>
      </c>
      <c r="F92" s="7" t="s">
        <v>83</v>
      </c>
      <c r="G92" s="1">
        <v>4</v>
      </c>
      <c r="H92" s="9">
        <f t="shared" si="85"/>
        <v>25.474021807096801</v>
      </c>
      <c r="I92" s="9">
        <f t="shared" si="86"/>
        <v>298.62402180709677</v>
      </c>
      <c r="J92" s="9">
        <f t="shared" si="87"/>
        <v>0.36459283203081394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7.4216029972751443</v>
      </c>
      <c r="P92" s="9">
        <f t="shared" si="90"/>
        <v>2.705863254984922</v>
      </c>
      <c r="Q92" s="12">
        <f t="shared" si="91"/>
        <v>1.217638464743215</v>
      </c>
      <c r="R92" s="9">
        <f t="shared" si="92"/>
        <v>1.4301931875000002</v>
      </c>
      <c r="S92" s="13">
        <f t="shared" si="93"/>
        <v>0.85138041167128331</v>
      </c>
      <c r="T92" s="2">
        <f t="shared" si="94"/>
        <v>0.23</v>
      </c>
      <c r="U92" s="14">
        <f t="shared" si="95"/>
        <v>0.19581749468439516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9.2471974647345162E-2</v>
      </c>
      <c r="AK92" s="9">
        <f t="shared" si="97"/>
        <v>13.818291666666667</v>
      </c>
      <c r="AL92" s="1">
        <f t="shared" si="98"/>
        <v>0.45</v>
      </c>
      <c r="AM92" s="17">
        <f t="shared" si="99"/>
        <v>641177.5</v>
      </c>
      <c r="AN92" s="1">
        <f t="shared" si="100"/>
        <v>8192996337.2243595</v>
      </c>
    </row>
    <row r="93" spans="1:48" x14ac:dyDescent="0.15">
      <c r="C93" s="7">
        <v>4</v>
      </c>
      <c r="D93" s="8">
        <v>25.5451255593333</v>
      </c>
      <c r="E93" s="10">
        <f t="shared" si="101"/>
        <v>25.474021807096801</v>
      </c>
      <c r="F93" s="7" t="s">
        <v>83</v>
      </c>
      <c r="G93" s="1">
        <v>5</v>
      </c>
      <c r="H93" s="9">
        <f t="shared" si="85"/>
        <v>25.5451255593333</v>
      </c>
      <c r="I93" s="9">
        <f t="shared" si="86"/>
        <v>298.69512555933329</v>
      </c>
      <c r="J93" s="9">
        <f t="shared" si="87"/>
        <v>0.36743369346441779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4.4799527551757112</v>
      </c>
      <c r="O93" s="9">
        <f t="shared" si="102"/>
        <v>3.4139940704478446</v>
      </c>
      <c r="P93" s="9">
        <f t="shared" si="90"/>
        <v>1.2544164507702733</v>
      </c>
      <c r="Q93" s="12">
        <f t="shared" si="91"/>
        <v>0.56448740284662302</v>
      </c>
      <c r="R93" s="9">
        <f t="shared" si="92"/>
        <v>1.4301931875000002</v>
      </c>
      <c r="S93" s="13">
        <f t="shared" si="93"/>
        <v>0.39469311403542323</v>
      </c>
      <c r="T93" s="2">
        <f t="shared" si="94"/>
        <v>0.23</v>
      </c>
      <c r="U93" s="14">
        <f t="shared" si="95"/>
        <v>9.077941622814735E-2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6.0802993992786436E-2</v>
      </c>
      <c r="AK93" s="9">
        <f t="shared" si="97"/>
        <v>13.818291666666667</v>
      </c>
      <c r="AL93" s="1">
        <f t="shared" si="98"/>
        <v>0.45</v>
      </c>
      <c r="AM93" s="17">
        <f t="shared" si="99"/>
        <v>641177.5</v>
      </c>
      <c r="AN93" s="1">
        <f t="shared" si="100"/>
        <v>5387131711.7967043</v>
      </c>
    </row>
    <row r="94" spans="1:48" x14ac:dyDescent="0.15">
      <c r="C94" s="7">
        <v>5</v>
      </c>
      <c r="D94" s="8">
        <v>25.708131443225799</v>
      </c>
      <c r="E94" s="10">
        <f t="shared" si="101"/>
        <v>25.5451255593333</v>
      </c>
      <c r="F94" s="7" t="s">
        <v>85</v>
      </c>
      <c r="G94" s="1">
        <v>6</v>
      </c>
      <c r="H94" s="9">
        <f t="shared" si="85"/>
        <v>25.708131443225799</v>
      </c>
      <c r="I94" s="9">
        <f t="shared" si="86"/>
        <v>298.85813144322577</v>
      </c>
      <c r="J94" s="9">
        <f t="shared" si="87"/>
        <v>0.37402499769396641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5.3377847030109047</v>
      </c>
      <c r="P94" s="9">
        <f t="shared" si="90"/>
        <v>1.9964649112345427</v>
      </c>
      <c r="Q94" s="12">
        <f t="shared" si="91"/>
        <v>0.89840921005554419</v>
      </c>
      <c r="R94" s="9">
        <f t="shared" si="92"/>
        <v>1.4301931875000002</v>
      </c>
      <c r="S94" s="13">
        <f t="shared" si="93"/>
        <v>0.62817332504986778</v>
      </c>
      <c r="T94" s="2">
        <f t="shared" si="94"/>
        <v>0.23</v>
      </c>
      <c r="U94" s="14">
        <f t="shared" si="95"/>
        <v>0.1444798647614696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7.6993679225583089E-2</v>
      </c>
      <c r="AK94" s="9">
        <f t="shared" si="97"/>
        <v>13.818291666666667</v>
      </c>
      <c r="AL94" s="1">
        <f t="shared" si="98"/>
        <v>0.45</v>
      </c>
      <c r="AM94" s="17">
        <f t="shared" si="99"/>
        <v>641177.5</v>
      </c>
      <c r="AN94" s="1">
        <f t="shared" si="100"/>
        <v>6821622813.7260809</v>
      </c>
    </row>
    <row r="95" spans="1:48" x14ac:dyDescent="0.15">
      <c r="C95" s="7">
        <v>6</v>
      </c>
      <c r="D95" s="8">
        <v>25.626510902</v>
      </c>
      <c r="E95" s="10">
        <f t="shared" si="101"/>
        <v>25.708131443225799</v>
      </c>
      <c r="F95" s="7" t="s">
        <v>83</v>
      </c>
      <c r="G95" s="1">
        <v>7</v>
      </c>
      <c r="H95" s="9">
        <f t="shared" si="85"/>
        <v>25.626510902</v>
      </c>
      <c r="I95" s="9">
        <f t="shared" si="86"/>
        <v>298.77651090199998</v>
      </c>
      <c r="J95" s="9">
        <f t="shared" si="87"/>
        <v>0.37071084054514264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6.5195268751096949</v>
      </c>
      <c r="P95" s="9">
        <f t="shared" si="90"/>
        <v>2.416859287828562</v>
      </c>
      <c r="Q95" s="12">
        <f t="shared" si="91"/>
        <v>1.0875866795228528</v>
      </c>
      <c r="R95" s="9">
        <f t="shared" si="92"/>
        <v>1.4301931875000002</v>
      </c>
      <c r="S95" s="13">
        <f t="shared" si="93"/>
        <v>0.76044739202259182</v>
      </c>
      <c r="T95" s="2">
        <f t="shared" si="94"/>
        <v>0.23</v>
      </c>
      <c r="U95" s="14">
        <f t="shared" si="95"/>
        <v>0.17490290016519613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8.6166224399806646E-2</v>
      </c>
      <c r="AK95" s="9">
        <f t="shared" si="97"/>
        <v>13.818291666666667</v>
      </c>
      <c r="AL95" s="1">
        <f t="shared" si="98"/>
        <v>0.45</v>
      </c>
      <c r="AM95" s="17">
        <f t="shared" si="99"/>
        <v>641177.5</v>
      </c>
      <c r="AN95" s="1">
        <f t="shared" si="100"/>
        <v>7634308271.1528959</v>
      </c>
    </row>
    <row r="96" spans="1:48" x14ac:dyDescent="0.15">
      <c r="C96" s="7">
        <v>7</v>
      </c>
      <c r="D96" s="8">
        <v>25.283827632258099</v>
      </c>
      <c r="E96" s="10">
        <f t="shared" si="101"/>
        <v>25.626510902</v>
      </c>
      <c r="F96" s="7" t="s">
        <v>83</v>
      </c>
      <c r="G96" s="1">
        <v>8</v>
      </c>
      <c r="H96" s="9">
        <f t="shared" si="85"/>
        <v>25.283827632258099</v>
      </c>
      <c r="I96" s="9">
        <f t="shared" si="86"/>
        <v>298.4338276322581</v>
      </c>
      <c r="J96" s="9">
        <f t="shared" si="87"/>
        <v>0.35709485919923367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7.280874670614466</v>
      </c>
      <c r="P96" s="9">
        <f t="shared" si="90"/>
        <v>2.5999629153503396</v>
      </c>
      <c r="Q96" s="12">
        <f t="shared" si="91"/>
        <v>1.1699833119076528</v>
      </c>
      <c r="R96" s="9">
        <f t="shared" si="92"/>
        <v>1.4301931875000002</v>
      </c>
      <c r="S96" s="13">
        <f t="shared" si="93"/>
        <v>0.81805963147734029</v>
      </c>
      <c r="T96" s="2">
        <f t="shared" si="94"/>
        <v>0.23</v>
      </c>
      <c r="U96" s="14">
        <f t="shared" si="95"/>
        <v>0.18815371523978827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9.0161345144796179E-2</v>
      </c>
      <c r="AK96" s="9">
        <f t="shared" si="97"/>
        <v>13.818291666666667</v>
      </c>
      <c r="AL96" s="1">
        <f t="shared" si="98"/>
        <v>0.45</v>
      </c>
      <c r="AM96" s="17">
        <f t="shared" si="99"/>
        <v>641177.5</v>
      </c>
      <c r="AN96" s="1">
        <f t="shared" si="100"/>
        <v>7988275078.4509602</v>
      </c>
    </row>
    <row r="97" spans="1:50" x14ac:dyDescent="0.15">
      <c r="C97" s="7">
        <v>8</v>
      </c>
      <c r="D97" s="8">
        <v>24.8068016819355</v>
      </c>
      <c r="E97" s="10">
        <f t="shared" si="101"/>
        <v>25.283827632258099</v>
      </c>
      <c r="F97" s="7" t="s">
        <v>83</v>
      </c>
      <c r="G97" s="1">
        <v>9</v>
      </c>
      <c r="H97" s="9">
        <f t="shared" si="85"/>
        <v>24.8068016819355</v>
      </c>
      <c r="I97" s="9">
        <f t="shared" si="86"/>
        <v>297.95680168193547</v>
      </c>
      <c r="J97" s="9">
        <f t="shared" si="87"/>
        <v>0.33892101352970933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7.8591188385974604</v>
      </c>
      <c r="P97" s="9">
        <f t="shared" si="90"/>
        <v>2.6636205222278835</v>
      </c>
      <c r="Q97" s="12">
        <f t="shared" si="91"/>
        <v>1.1986292350025476</v>
      </c>
      <c r="R97" s="9">
        <f t="shared" si="92"/>
        <v>1.4301931875000002</v>
      </c>
      <c r="S97" s="13">
        <f t="shared" si="93"/>
        <v>0.83808903963370851</v>
      </c>
      <c r="T97" s="2">
        <f t="shared" si="94"/>
        <v>0.23</v>
      </c>
      <c r="U97" s="14">
        <f t="shared" si="95"/>
        <v>0.19276047911575298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9.1550284453399522E-2</v>
      </c>
      <c r="AK97" s="9">
        <f t="shared" si="97"/>
        <v>13.818291666666667</v>
      </c>
      <c r="AL97" s="1">
        <f t="shared" si="98"/>
        <v>0.45</v>
      </c>
      <c r="AM97" s="17">
        <f t="shared" si="99"/>
        <v>641177.5</v>
      </c>
      <c r="AN97" s="1">
        <f t="shared" si="100"/>
        <v>8111334791.5306444</v>
      </c>
    </row>
    <row r="98" spans="1:50" x14ac:dyDescent="0.15">
      <c r="C98" s="7">
        <v>9</v>
      </c>
      <c r="D98" s="8">
        <v>25.226157954333299</v>
      </c>
      <c r="E98" s="10">
        <f t="shared" si="101"/>
        <v>24.8068016819355</v>
      </c>
      <c r="F98" s="7" t="s">
        <v>83</v>
      </c>
      <c r="G98" s="1">
        <v>10</v>
      </c>
      <c r="H98" s="9">
        <f t="shared" si="85"/>
        <v>25.226157954333299</v>
      </c>
      <c r="I98" s="9">
        <f t="shared" si="86"/>
        <v>298.37615795433328</v>
      </c>
      <c r="J98" s="9">
        <f t="shared" si="87"/>
        <v>0.35485011881401041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8.3737053997029101</v>
      </c>
      <c r="P98" s="9">
        <f t="shared" si="90"/>
        <v>2.9714103559980982</v>
      </c>
      <c r="Q98" s="12">
        <f t="shared" si="91"/>
        <v>1.3371346601991443</v>
      </c>
      <c r="R98" s="9">
        <f t="shared" si="92"/>
        <v>1.4301931875000002</v>
      </c>
      <c r="S98" s="13">
        <f t="shared" si="93"/>
        <v>0.93493289709796223</v>
      </c>
      <c r="T98" s="2">
        <f t="shared" si="94"/>
        <v>0.23</v>
      </c>
      <c r="U98" s="14">
        <f t="shared" si="95"/>
        <v>0.21503456633253132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9.8265921749258203E-2</v>
      </c>
      <c r="AK98" s="9">
        <f t="shared" si="97"/>
        <v>13.818291666666667</v>
      </c>
      <c r="AL98" s="1">
        <f t="shared" si="98"/>
        <v>0.45</v>
      </c>
      <c r="AM98" s="17">
        <f t="shared" si="99"/>
        <v>641177.5</v>
      </c>
      <c r="AN98" s="1">
        <f t="shared" si="100"/>
        <v>8706338758.6993828</v>
      </c>
    </row>
    <row r="99" spans="1:50" x14ac:dyDescent="0.15">
      <c r="C99" s="7">
        <v>10</v>
      </c>
      <c r="D99" s="8">
        <v>25.8047908341936</v>
      </c>
      <c r="E99" s="10">
        <f t="shared" si="101"/>
        <v>25.226157954333299</v>
      </c>
      <c r="F99" s="7" t="s">
        <v>83</v>
      </c>
      <c r="G99" s="1">
        <v>11</v>
      </c>
      <c r="H99" s="9">
        <f t="shared" si="85"/>
        <v>25.8047908341936</v>
      </c>
      <c r="I99" s="9">
        <f t="shared" si="86"/>
        <v>298.9547908341936</v>
      </c>
      <c r="J99" s="9">
        <f t="shared" si="87"/>
        <v>0.37798576445800774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5.1321802915195711</v>
      </c>
      <c r="O99" s="9">
        <f t="shared" si="102"/>
        <v>3.4483218355185734</v>
      </c>
      <c r="P99" s="9">
        <f t="shared" si="90"/>
        <v>1.3034165650957283</v>
      </c>
      <c r="Q99" s="12">
        <f t="shared" si="91"/>
        <v>0.5865374542930778</v>
      </c>
      <c r="R99" s="9">
        <f t="shared" si="92"/>
        <v>1.4301931875000002</v>
      </c>
      <c r="S99" s="13">
        <f t="shared" si="93"/>
        <v>0.4101106475820615</v>
      </c>
      <c r="T99" s="2">
        <f t="shared" si="94"/>
        <v>0.23</v>
      </c>
      <c r="U99" s="14">
        <f t="shared" si="95"/>
        <v>9.4325448943874152E-2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6.187212285657806E-2</v>
      </c>
      <c r="AK99" s="9">
        <f t="shared" si="97"/>
        <v>13.818291666666667</v>
      </c>
      <c r="AL99" s="1">
        <f t="shared" si="98"/>
        <v>0.45</v>
      </c>
      <c r="AM99" s="17">
        <f t="shared" si="99"/>
        <v>641177.5</v>
      </c>
      <c r="AN99" s="1">
        <f t="shared" si="100"/>
        <v>5481856290.7674761</v>
      </c>
    </row>
    <row r="100" spans="1:50" x14ac:dyDescent="0.15">
      <c r="C100" s="7">
        <v>11</v>
      </c>
      <c r="D100" s="8">
        <v>25.563542189</v>
      </c>
      <c r="E100" s="10">
        <f t="shared" si="101"/>
        <v>25.8047908341936</v>
      </c>
      <c r="F100" s="7" t="s">
        <v>85</v>
      </c>
      <c r="G100" s="1">
        <v>12</v>
      </c>
      <c r="H100" s="9">
        <f t="shared" si="85"/>
        <v>25.563542189</v>
      </c>
      <c r="I100" s="9">
        <f t="shared" si="86"/>
        <v>298.71354218899995</v>
      </c>
      <c r="J100" s="9">
        <f t="shared" si="87"/>
        <v>0.36817288729995257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5.3231123537561782</v>
      </c>
      <c r="P100" s="9">
        <f t="shared" si="90"/>
        <v>1.9598256447044586</v>
      </c>
      <c r="Q100" s="12">
        <f t="shared" si="91"/>
        <v>0.88192154011700641</v>
      </c>
      <c r="R100" s="9">
        <f t="shared" si="92"/>
        <v>1.4301931875000002</v>
      </c>
      <c r="S100" s="13">
        <f t="shared" si="93"/>
        <v>0.61664504335852621</v>
      </c>
      <c r="T100" s="2">
        <f t="shared" si="94"/>
        <v>0.23</v>
      </c>
      <c r="U100" s="14">
        <f t="shared" si="95"/>
        <v>0.14182835997246104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7.6194250531697011E-2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641177.5</v>
      </c>
      <c r="AN100" s="1">
        <f t="shared" si="100"/>
        <v>6750793609.6795683</v>
      </c>
      <c r="AO100" s="1">
        <f>SUM(AN89:AN100)</f>
        <v>84189859819.695496</v>
      </c>
    </row>
    <row r="101" spans="1:50" x14ac:dyDescent="0.15">
      <c r="C101" s="7">
        <v>12</v>
      </c>
      <c r="D101" s="8">
        <v>25.3297314158064</v>
      </c>
      <c r="E101" s="10">
        <f t="shared" si="101"/>
        <v>25.563542189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25.259133497419398</v>
      </c>
      <c r="E105" s="7"/>
      <c r="F105" s="7"/>
      <c r="G105" s="1">
        <v>1</v>
      </c>
      <c r="H105" s="9">
        <f t="shared" ref="H105:H116" si="103">E106</f>
        <v>25.259133497419398</v>
      </c>
      <c r="I105" s="9">
        <f t="shared" ref="I105:I116" si="104">H105+273.15</f>
        <v>298.40913349741936</v>
      </c>
      <c r="J105" s="9">
        <f t="shared" ref="J105:J116" si="105">EXP(($C$15*(I105-$C$13))/($C$16*I105*$C$13))</f>
        <v>0.35613203527991966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0.18562313942859973</v>
      </c>
      <c r="Q105" s="12">
        <f t="shared" ref="Q105:Q116" si="109">P105*$B$107</f>
        <v>5.5686941828579917E-2</v>
      </c>
      <c r="R105" s="9">
        <f t="shared" ref="R105:R116" si="110">L105*$B$107</f>
        <v>0.156366</v>
      </c>
      <c r="S105" s="13">
        <f t="shared" ref="S105:S116" si="111">Q105/R105</f>
        <v>0.35613203527991966</v>
      </c>
      <c r="T105" s="2">
        <f t="shared" ref="T105:T116" si="112">$B$106/100</f>
        <v>0.01</v>
      </c>
      <c r="U105" s="14">
        <f t="shared" ref="U105:U116" si="113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1.8461320352799196E-2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35671</v>
      </c>
      <c r="AX105" s="1">
        <f t="shared" ref="AX105:AX116" si="120">AW105*10000*AV105*0.67*AU105*AT105</f>
        <v>68991434.066218749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24.881058557741898</v>
      </c>
      <c r="E106" s="10">
        <f t="shared" ref="E106:E117" si="121">D105</f>
        <v>25.259133497419398</v>
      </c>
      <c r="F106" s="7" t="s">
        <v>83</v>
      </c>
      <c r="G106" s="1">
        <v>2</v>
      </c>
      <c r="H106" s="9">
        <f t="shared" si="103"/>
        <v>24.881058557741898</v>
      </c>
      <c r="I106" s="9">
        <f t="shared" si="104"/>
        <v>298.03105855774186</v>
      </c>
      <c r="J106" s="9">
        <f t="shared" si="105"/>
        <v>0.3416918145833524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0.85681686057140027</v>
      </c>
      <c r="P106" s="9">
        <f t="shared" si="108"/>
        <v>0.29276730785425303</v>
      </c>
      <c r="Q106" s="12">
        <f t="shared" si="109"/>
        <v>8.7830192356275913E-2</v>
      </c>
      <c r="R106" s="9">
        <f t="shared" si="110"/>
        <v>0.156366</v>
      </c>
      <c r="S106" s="13">
        <f t="shared" si="111"/>
        <v>0.56169622780064665</v>
      </c>
      <c r="T106" s="2">
        <f t="shared" si="112"/>
        <v>0.01</v>
      </c>
      <c r="U106" s="14">
        <f t="shared" si="113"/>
        <v>5.6169622780064665E-3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2.0516962278006465E-2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35671</v>
      </c>
      <c r="AX106" s="1">
        <f t="shared" si="120"/>
        <v>76673532.726360813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25.3266054025</v>
      </c>
      <c r="E107" s="10">
        <f t="shared" si="121"/>
        <v>24.881058557741898</v>
      </c>
      <c r="F107" s="7" t="s">
        <v>83</v>
      </c>
      <c r="G107" s="1">
        <v>3</v>
      </c>
      <c r="H107" s="9">
        <f t="shared" si="103"/>
        <v>25.3266054025</v>
      </c>
      <c r="I107" s="9">
        <f t="shared" si="104"/>
        <v>298.47660540249996</v>
      </c>
      <c r="J107" s="9">
        <f t="shared" si="105"/>
        <v>0.35876854888169118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1.0852695527171472</v>
      </c>
      <c r="P107" s="9">
        <f t="shared" si="108"/>
        <v>0.38936058257381295</v>
      </c>
      <c r="Q107" s="12">
        <f t="shared" si="109"/>
        <v>0.11680817477214388</v>
      </c>
      <c r="R107" s="9">
        <f t="shared" si="110"/>
        <v>0.156366</v>
      </c>
      <c r="S107" s="13">
        <f t="shared" si="111"/>
        <v>0.74701773257705562</v>
      </c>
      <c r="T107" s="2">
        <f t="shared" si="112"/>
        <v>0.01</v>
      </c>
      <c r="U107" s="14">
        <f t="shared" si="113"/>
        <v>7.4701773257705561E-3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2.2370177325770554E-2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35671</v>
      </c>
      <c r="AX107" s="1">
        <f t="shared" si="120"/>
        <v>83599145.918428868</v>
      </c>
    </row>
    <row r="108" spans="1:50" x14ac:dyDescent="0.15">
      <c r="C108" s="7">
        <v>3</v>
      </c>
      <c r="D108" s="8">
        <v>25.474021807096801</v>
      </c>
      <c r="E108" s="10">
        <f t="shared" si="121"/>
        <v>25.3266054025</v>
      </c>
      <c r="F108" s="7" t="s">
        <v>83</v>
      </c>
      <c r="G108" s="1">
        <v>4</v>
      </c>
      <c r="H108" s="9">
        <f t="shared" si="103"/>
        <v>25.474021807096801</v>
      </c>
      <c r="I108" s="9">
        <f t="shared" si="104"/>
        <v>298.62402180709677</v>
      </c>
      <c r="J108" s="9">
        <f t="shared" si="105"/>
        <v>0.36459283203081394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1.2171289701433343</v>
      </c>
      <c r="P108" s="9">
        <f t="shared" si="108"/>
        <v>0.44375649817130625</v>
      </c>
      <c r="Q108" s="12">
        <f t="shared" si="109"/>
        <v>0.13312694945139186</v>
      </c>
      <c r="R108" s="9">
        <f t="shared" si="110"/>
        <v>0.156366</v>
      </c>
      <c r="S108" s="13">
        <f t="shared" si="111"/>
        <v>0.85138041167128309</v>
      </c>
      <c r="T108" s="2">
        <f t="shared" si="112"/>
        <v>0.01</v>
      </c>
      <c r="U108" s="14">
        <f t="shared" si="113"/>
        <v>8.5138041167128319E-3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2.341380411671283E-2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35671</v>
      </c>
      <c r="AX108" s="1">
        <f t="shared" si="120"/>
        <v>87499262.896038011</v>
      </c>
    </row>
    <row r="109" spans="1:50" x14ac:dyDescent="0.15">
      <c r="C109" s="7">
        <v>4</v>
      </c>
      <c r="D109" s="8">
        <v>25.5451255593333</v>
      </c>
      <c r="E109" s="10">
        <f t="shared" si="121"/>
        <v>25.474021807096801</v>
      </c>
      <c r="F109" s="7" t="s">
        <v>83</v>
      </c>
      <c r="G109" s="1">
        <v>5</v>
      </c>
      <c r="H109" s="9">
        <f t="shared" si="103"/>
        <v>25.5451255593333</v>
      </c>
      <c r="I109" s="9">
        <f t="shared" si="104"/>
        <v>298.69512555933329</v>
      </c>
      <c r="J109" s="9">
        <f t="shared" si="105"/>
        <v>0.36743369346441779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0.73470384837342662</v>
      </c>
      <c r="O109" s="9">
        <f t="shared" si="122"/>
        <v>0.55988862359860148</v>
      </c>
      <c r="P109" s="9">
        <f t="shared" si="108"/>
        <v>0.20572194489754334</v>
      </c>
      <c r="Q109" s="12">
        <f t="shared" si="109"/>
        <v>6.1716583469262995E-2</v>
      </c>
      <c r="R109" s="9">
        <f t="shared" si="110"/>
        <v>0.156366</v>
      </c>
      <c r="S109" s="13">
        <f t="shared" si="111"/>
        <v>0.39469311403542323</v>
      </c>
      <c r="T109" s="2">
        <f t="shared" si="112"/>
        <v>0.01</v>
      </c>
      <c r="U109" s="14">
        <f t="shared" si="113"/>
        <v>3.9469311403542325E-3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1.8846931140354233E-2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35671</v>
      </c>
      <c r="AX109" s="1">
        <f t="shared" si="120"/>
        <v>70432492.490882948</v>
      </c>
    </row>
    <row r="110" spans="1:50" x14ac:dyDescent="0.15">
      <c r="C110" s="7">
        <v>5</v>
      </c>
      <c r="D110" s="8">
        <v>25.708131443225799</v>
      </c>
      <c r="E110" s="10">
        <f t="shared" si="121"/>
        <v>25.5451255593333</v>
      </c>
      <c r="F110" s="7" t="s">
        <v>85</v>
      </c>
      <c r="G110" s="1">
        <v>6</v>
      </c>
      <c r="H110" s="9">
        <f t="shared" si="103"/>
        <v>25.708131443225799</v>
      </c>
      <c r="I110" s="9">
        <f t="shared" si="104"/>
        <v>298.85813144322577</v>
      </c>
      <c r="J110" s="9">
        <f t="shared" si="105"/>
        <v>0.37402499769396641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0.87538667870105824</v>
      </c>
      <c r="P110" s="9">
        <f t="shared" si="108"/>
        <v>0.32741650048249221</v>
      </c>
      <c r="Q110" s="12">
        <f t="shared" si="109"/>
        <v>9.8224950144747664E-2</v>
      </c>
      <c r="R110" s="9">
        <f t="shared" si="110"/>
        <v>0.156366</v>
      </c>
      <c r="S110" s="13">
        <f t="shared" si="111"/>
        <v>0.628173325049868</v>
      </c>
      <c r="T110" s="2">
        <f t="shared" si="112"/>
        <v>0.01</v>
      </c>
      <c r="U110" s="14">
        <f t="shared" si="113"/>
        <v>6.2817332504986802E-3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2.1181733250498679E-2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35671</v>
      </c>
      <c r="AX110" s="1">
        <f t="shared" si="120"/>
        <v>79157835.140347064</v>
      </c>
    </row>
    <row r="111" spans="1:50" x14ac:dyDescent="0.15">
      <c r="C111" s="7">
        <v>6</v>
      </c>
      <c r="D111" s="8">
        <v>25.626510902</v>
      </c>
      <c r="E111" s="10">
        <f t="shared" si="121"/>
        <v>25.708131443225799</v>
      </c>
      <c r="F111" s="7" t="s">
        <v>83</v>
      </c>
      <c r="G111" s="1">
        <v>7</v>
      </c>
      <c r="H111" s="9">
        <f t="shared" si="103"/>
        <v>25.626510902</v>
      </c>
      <c r="I111" s="9">
        <f t="shared" si="104"/>
        <v>298.77651090199998</v>
      </c>
      <c r="J111" s="9">
        <f t="shared" si="105"/>
        <v>0.37071084054514264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1.069190178218566</v>
      </c>
      <c r="P111" s="9">
        <f t="shared" si="108"/>
        <v>0.39636038967001547</v>
      </c>
      <c r="Q111" s="12">
        <f t="shared" si="109"/>
        <v>0.11890811690100464</v>
      </c>
      <c r="R111" s="9">
        <f t="shared" si="110"/>
        <v>0.156366</v>
      </c>
      <c r="S111" s="13">
        <f t="shared" si="111"/>
        <v>0.76044739202259215</v>
      </c>
      <c r="T111" s="2">
        <f t="shared" si="112"/>
        <v>0.01</v>
      </c>
      <c r="U111" s="14">
        <f t="shared" si="113"/>
        <v>7.604473920225922E-3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2.250447392022592E-2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35671</v>
      </c>
      <c r="AX111" s="1">
        <f t="shared" si="120"/>
        <v>84101023.057475433</v>
      </c>
    </row>
    <row r="112" spans="1:50" x14ac:dyDescent="0.15">
      <c r="C112" s="7">
        <v>7</v>
      </c>
      <c r="D112" s="8">
        <v>25.283827632258099</v>
      </c>
      <c r="E112" s="10">
        <f t="shared" si="121"/>
        <v>25.626510902</v>
      </c>
      <c r="F112" s="7" t="s">
        <v>83</v>
      </c>
      <c r="G112" s="1">
        <v>8</v>
      </c>
      <c r="H112" s="9">
        <f t="shared" si="103"/>
        <v>25.283827632258099</v>
      </c>
      <c r="I112" s="9">
        <f t="shared" si="104"/>
        <v>298.4338276322581</v>
      </c>
      <c r="J112" s="9">
        <f t="shared" si="105"/>
        <v>0.35709485919923367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1.1940497885485506</v>
      </c>
      <c r="P112" s="9">
        <f t="shared" si="108"/>
        <v>0.42638904111861942</v>
      </c>
      <c r="Q112" s="12">
        <f t="shared" si="109"/>
        <v>0.12791671233558582</v>
      </c>
      <c r="R112" s="9">
        <f t="shared" si="110"/>
        <v>0.156366</v>
      </c>
      <c r="S112" s="13">
        <f t="shared" si="111"/>
        <v>0.81805963147734051</v>
      </c>
      <c r="T112" s="2">
        <f t="shared" si="112"/>
        <v>0.01</v>
      </c>
      <c r="U112" s="14">
        <f t="shared" si="113"/>
        <v>8.1805963147734053E-3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2.3080596314773404E-2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35671</v>
      </c>
      <c r="AX112" s="1">
        <f t="shared" si="120"/>
        <v>86254038.629379973</v>
      </c>
    </row>
    <row r="113" spans="1:53" x14ac:dyDescent="0.15">
      <c r="C113" s="7">
        <v>8</v>
      </c>
      <c r="D113" s="8">
        <v>24.8068016819355</v>
      </c>
      <c r="E113" s="10">
        <f t="shared" si="121"/>
        <v>25.283827632258099</v>
      </c>
      <c r="F113" s="7" t="s">
        <v>83</v>
      </c>
      <c r="G113" s="1">
        <v>9</v>
      </c>
      <c r="H113" s="9">
        <f t="shared" si="103"/>
        <v>24.8068016819355</v>
      </c>
      <c r="I113" s="9">
        <f t="shared" si="104"/>
        <v>297.95680168193547</v>
      </c>
      <c r="J113" s="9">
        <f t="shared" si="105"/>
        <v>0.33892101352970933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1.2888807474299311</v>
      </c>
      <c r="P113" s="9">
        <f t="shared" si="108"/>
        <v>0.43682876923788155</v>
      </c>
      <c r="Q113" s="12">
        <f t="shared" si="109"/>
        <v>0.13104863077136447</v>
      </c>
      <c r="R113" s="9">
        <f t="shared" si="110"/>
        <v>0.156366</v>
      </c>
      <c r="S113" s="13">
        <f t="shared" si="111"/>
        <v>0.83808903963370851</v>
      </c>
      <c r="T113" s="2">
        <f t="shared" si="112"/>
        <v>0.01</v>
      </c>
      <c r="U113" s="14">
        <f t="shared" si="113"/>
        <v>8.3808903963370849E-3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2.3280890396337087E-2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35671</v>
      </c>
      <c r="AX113" s="1">
        <f t="shared" si="120"/>
        <v>87002553.668281808</v>
      </c>
    </row>
    <row r="114" spans="1:53" x14ac:dyDescent="0.15">
      <c r="C114" s="7">
        <v>9</v>
      </c>
      <c r="D114" s="8">
        <v>25.226157954333299</v>
      </c>
      <c r="E114" s="10">
        <f t="shared" si="121"/>
        <v>24.8068016819355</v>
      </c>
      <c r="F114" s="7" t="s">
        <v>83</v>
      </c>
      <c r="G114" s="1">
        <v>10</v>
      </c>
      <c r="H114" s="9">
        <f t="shared" si="103"/>
        <v>25.226157954333299</v>
      </c>
      <c r="I114" s="9">
        <f t="shared" si="104"/>
        <v>298.37615795433328</v>
      </c>
      <c r="J114" s="9">
        <f t="shared" si="105"/>
        <v>0.35485011881401041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1.3732719781920495</v>
      </c>
      <c r="P114" s="9">
        <f t="shared" si="108"/>
        <v>0.48730572462539989</v>
      </c>
      <c r="Q114" s="12">
        <f t="shared" si="109"/>
        <v>0.14619171738761996</v>
      </c>
      <c r="R114" s="9">
        <f t="shared" si="110"/>
        <v>0.156366</v>
      </c>
      <c r="S114" s="13">
        <f t="shared" si="111"/>
        <v>0.93493289709796223</v>
      </c>
      <c r="T114" s="2">
        <f t="shared" si="112"/>
        <v>0.01</v>
      </c>
      <c r="U114" s="14">
        <f t="shared" si="113"/>
        <v>9.3493289709796219E-3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2.4249328970979624E-2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35671</v>
      </c>
      <c r="AX114" s="1">
        <f t="shared" si="120"/>
        <v>90621686.254294425</v>
      </c>
    </row>
    <row r="115" spans="1:53" x14ac:dyDescent="0.15">
      <c r="C115" s="7">
        <v>10</v>
      </c>
      <c r="D115" s="8">
        <v>25.8047908341936</v>
      </c>
      <c r="E115" s="10">
        <f t="shared" si="121"/>
        <v>25.226157954333299</v>
      </c>
      <c r="F115" s="7" t="s">
        <v>83</v>
      </c>
      <c r="G115" s="1">
        <v>11</v>
      </c>
      <c r="H115" s="9">
        <f t="shared" si="103"/>
        <v>25.8047908341936</v>
      </c>
      <c r="I115" s="9">
        <f t="shared" si="104"/>
        <v>298.9547908341936</v>
      </c>
      <c r="J115" s="9">
        <f t="shared" si="105"/>
        <v>0.37798576445800774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0.84166794088831709</v>
      </c>
      <c r="O115" s="9">
        <f t="shared" si="122"/>
        <v>0.56551831267833264</v>
      </c>
      <c r="P115" s="9">
        <f t="shared" si="108"/>
        <v>0.2137578717327222</v>
      </c>
      <c r="Q115" s="12">
        <f t="shared" si="109"/>
        <v>6.4127361519816656E-2</v>
      </c>
      <c r="R115" s="9">
        <f t="shared" si="110"/>
        <v>0.156366</v>
      </c>
      <c r="S115" s="13">
        <f t="shared" si="111"/>
        <v>0.41011064758206167</v>
      </c>
      <c r="T115" s="2">
        <f t="shared" si="112"/>
        <v>0.01</v>
      </c>
      <c r="U115" s="14">
        <f t="shared" si="113"/>
        <v>4.1011064758206166E-3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1.9001106475820616E-2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35671</v>
      </c>
      <c r="AX115" s="1">
        <f t="shared" si="120"/>
        <v>71008658.078619644</v>
      </c>
    </row>
    <row r="116" spans="1:53" x14ac:dyDescent="0.15">
      <c r="C116" s="7">
        <v>11</v>
      </c>
      <c r="D116" s="8">
        <v>25.563542189</v>
      </c>
      <c r="E116" s="10">
        <f t="shared" si="121"/>
        <v>25.8047908341936</v>
      </c>
      <c r="F116" s="7" t="s">
        <v>85</v>
      </c>
      <c r="G116" s="1">
        <v>12</v>
      </c>
      <c r="H116" s="9">
        <f t="shared" si="103"/>
        <v>25.563542189</v>
      </c>
      <c r="I116" s="9">
        <f t="shared" si="104"/>
        <v>298.71354218899995</v>
      </c>
      <c r="J116" s="9">
        <f t="shared" si="105"/>
        <v>0.36817288729995257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0.87298044094561034</v>
      </c>
      <c r="P116" s="9">
        <f t="shared" si="108"/>
        <v>0.32140772949933111</v>
      </c>
      <c r="Q116" s="12">
        <f t="shared" si="109"/>
        <v>9.6422318849799335E-2</v>
      </c>
      <c r="R116" s="9">
        <f t="shared" si="110"/>
        <v>0.156366</v>
      </c>
      <c r="S116" s="13">
        <f t="shared" si="111"/>
        <v>0.61664504335852632</v>
      </c>
      <c r="T116" s="2">
        <f t="shared" si="112"/>
        <v>0.01</v>
      </c>
      <c r="U116" s="14">
        <f t="shared" si="113"/>
        <v>6.1664504335852636E-3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2.1066450433585265E-2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35671</v>
      </c>
      <c r="AX116" s="1">
        <f t="shared" si="120"/>
        <v>78727014.012169003</v>
      </c>
      <c r="AY116" s="1">
        <f>SUM(AX105:AX116)</f>
        <v>964068676.93849659</v>
      </c>
    </row>
    <row r="117" spans="1:53" x14ac:dyDescent="0.15">
      <c r="C117" s="7">
        <v>12</v>
      </c>
      <c r="D117" s="8">
        <v>25.3297314158064</v>
      </c>
      <c r="E117" s="10">
        <f t="shared" si="121"/>
        <v>25.563542189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25.259133497419398</v>
      </c>
      <c r="E121" s="7"/>
      <c r="F121" s="7"/>
      <c r="G121" s="1">
        <v>1</v>
      </c>
      <c r="H121" s="9">
        <f t="shared" ref="H121:H132" si="123">E122</f>
        <v>25.259133497419398</v>
      </c>
      <c r="I121" s="9">
        <f t="shared" ref="I121:I132" si="124">H121+273.15</f>
        <v>298.40913349741936</v>
      </c>
      <c r="J121" s="9">
        <f t="shared" ref="J121:J132" si="125">EXP(($C$15*(I121-$C$13))/($C$16*I121*$C$13))</f>
        <v>0.35613203527991966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0.10139079044419314</v>
      </c>
      <c r="Q121" s="12">
        <f t="shared" ref="Q121:Q132" si="129">P121*$B$123</f>
        <v>3.3458960846583737E-2</v>
      </c>
      <c r="R121" s="9">
        <f t="shared" ref="R121:R132" si="130">L121*$B$123</f>
        <v>9.3951000000000007E-2</v>
      </c>
      <c r="S121" s="13">
        <f t="shared" ref="S121:S132" si="131">Q121/R121</f>
        <v>0.35613203527991966</v>
      </c>
      <c r="T121" s="2">
        <f t="shared" ref="T121:T132" si="132">$B$122/100</f>
        <v>0.01</v>
      </c>
      <c r="U121" s="14">
        <f t="shared" ref="U121:U132" si="133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4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5">AR121*AQ121</f>
        <v>0.01</v>
      </c>
      <c r="AT121" s="1">
        <f t="shared" ref="AT121:AT132" si="136">(AS121+AM121+AD121+AA121+U121+X121+AG121+AJ121+AP121)</f>
        <v>1.8461320352799196E-2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24.881058557741898</v>
      </c>
      <c r="E122" s="10">
        <f t="shared" ref="E122:E133" si="143">D121</f>
        <v>25.259133497419398</v>
      </c>
      <c r="F122" s="7" t="s">
        <v>83</v>
      </c>
      <c r="G122" s="1">
        <v>2</v>
      </c>
      <c r="H122" s="9">
        <f t="shared" si="123"/>
        <v>24.881058557741898</v>
      </c>
      <c r="I122" s="9">
        <f t="shared" si="124"/>
        <v>298.03105855774186</v>
      </c>
      <c r="J122" s="9">
        <f t="shared" si="125"/>
        <v>0.3416918145833524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0.46800920955580688</v>
      </c>
      <c r="P122" s="9">
        <f t="shared" si="128"/>
        <v>0.15991491605484409</v>
      </c>
      <c r="Q122" s="12">
        <f t="shared" si="129"/>
        <v>5.2771922298098552E-2</v>
      </c>
      <c r="R122" s="9">
        <f t="shared" si="130"/>
        <v>9.3951000000000007E-2</v>
      </c>
      <c r="S122" s="13">
        <f t="shared" si="131"/>
        <v>0.56169622780064654</v>
      </c>
      <c r="T122" s="2">
        <f t="shared" si="132"/>
        <v>0.01</v>
      </c>
      <c r="U122" s="14">
        <f t="shared" si="133"/>
        <v>5.6169622780064656E-3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4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5"/>
        <v>0.01</v>
      </c>
      <c r="AT122" s="1">
        <f t="shared" si="136"/>
        <v>2.0516962278006465E-2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25.3266054025</v>
      </c>
      <c r="E123" s="10">
        <f t="shared" si="143"/>
        <v>24.881058557741898</v>
      </c>
      <c r="F123" s="7" t="s">
        <v>83</v>
      </c>
      <c r="G123" s="1">
        <v>3</v>
      </c>
      <c r="H123" s="9">
        <f t="shared" si="123"/>
        <v>25.3266054025</v>
      </c>
      <c r="I123" s="9">
        <f t="shared" si="124"/>
        <v>298.47660540249996</v>
      </c>
      <c r="J123" s="9">
        <f t="shared" si="125"/>
        <v>0.35876854888169118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0.5927942935009628</v>
      </c>
      <c r="P123" s="9">
        <f t="shared" si="128"/>
        <v>0.21267594846468776</v>
      </c>
      <c r="Q123" s="12">
        <f t="shared" si="129"/>
        <v>7.0183062993346965E-2</v>
      </c>
      <c r="R123" s="9">
        <f t="shared" si="130"/>
        <v>9.3951000000000007E-2</v>
      </c>
      <c r="S123" s="13">
        <f t="shared" si="131"/>
        <v>0.74701773257705573</v>
      </c>
      <c r="T123" s="2">
        <f t="shared" si="132"/>
        <v>0.01</v>
      </c>
      <c r="U123" s="14">
        <f t="shared" si="133"/>
        <v>7.4701773257705578E-3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4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5"/>
        <v>0.01</v>
      </c>
      <c r="AT123" s="1">
        <f t="shared" si="136"/>
        <v>2.2370177325770561E-2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8">
        <v>25.474021807096801</v>
      </c>
      <c r="E124" s="10">
        <f t="shared" si="143"/>
        <v>25.3266054025</v>
      </c>
      <c r="F124" s="7" t="s">
        <v>83</v>
      </c>
      <c r="G124" s="1">
        <v>4</v>
      </c>
      <c r="H124" s="9">
        <f t="shared" si="123"/>
        <v>25.474021807096801</v>
      </c>
      <c r="I124" s="9">
        <f t="shared" si="124"/>
        <v>298.62402180709677</v>
      </c>
      <c r="J124" s="9">
        <f t="shared" si="125"/>
        <v>0.36459283203081394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0.66481834503627513</v>
      </c>
      <c r="P124" s="9">
        <f t="shared" si="128"/>
        <v>0.24238800320281437</v>
      </c>
      <c r="Q124" s="12">
        <f t="shared" si="129"/>
        <v>7.9988041056928749E-2</v>
      </c>
      <c r="R124" s="9">
        <f t="shared" si="130"/>
        <v>9.3951000000000007E-2</v>
      </c>
      <c r="S124" s="13">
        <f t="shared" si="131"/>
        <v>0.85138041167128331</v>
      </c>
      <c r="T124" s="2">
        <f t="shared" si="132"/>
        <v>0.01</v>
      </c>
      <c r="U124" s="14">
        <f t="shared" si="133"/>
        <v>8.5138041167128337E-3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2.3413804116712837E-2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8">
        <v>25.5451255593333</v>
      </c>
      <c r="E125" s="10">
        <f t="shared" si="143"/>
        <v>25.474021807096801</v>
      </c>
      <c r="F125" s="7" t="s">
        <v>83</v>
      </c>
      <c r="G125" s="1">
        <v>5</v>
      </c>
      <c r="H125" s="9">
        <f t="shared" si="123"/>
        <v>25.5451255593333</v>
      </c>
      <c r="I125" s="9">
        <f t="shared" si="124"/>
        <v>298.69512555933329</v>
      </c>
      <c r="J125" s="9">
        <f t="shared" si="125"/>
        <v>0.36743369346441779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0.4013088247417877</v>
      </c>
      <c r="O125" s="9">
        <f t="shared" si="144"/>
        <v>0.3058215170916731</v>
      </c>
      <c r="P125" s="9">
        <f t="shared" si="128"/>
        <v>0.11236912956588502</v>
      </c>
      <c r="Q125" s="12">
        <f t="shared" si="129"/>
        <v>3.7081812756742057E-2</v>
      </c>
      <c r="R125" s="9">
        <f t="shared" si="130"/>
        <v>9.3951000000000007E-2</v>
      </c>
      <c r="S125" s="13">
        <f t="shared" si="131"/>
        <v>0.39469311403542329</v>
      </c>
      <c r="T125" s="2">
        <f t="shared" si="132"/>
        <v>0.01</v>
      </c>
      <c r="U125" s="14">
        <f t="shared" si="133"/>
        <v>3.9469311403542333E-3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1.8846931140354233E-2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8">
        <v>25.708131443225799</v>
      </c>
      <c r="E126" s="10">
        <f t="shared" si="143"/>
        <v>25.5451255593333</v>
      </c>
      <c r="F126" s="7" t="s">
        <v>85</v>
      </c>
      <c r="G126" s="1">
        <v>6</v>
      </c>
      <c r="H126" s="9">
        <f t="shared" si="123"/>
        <v>25.708131443225799</v>
      </c>
      <c r="I126" s="9">
        <f t="shared" si="124"/>
        <v>298.85813144322577</v>
      </c>
      <c r="J126" s="9">
        <f t="shared" si="125"/>
        <v>0.37402499769396641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0.47815238752578809</v>
      </c>
      <c r="P126" s="9">
        <f t="shared" si="128"/>
        <v>0.17884094564169742</v>
      </c>
      <c r="Q126" s="12">
        <f t="shared" si="129"/>
        <v>5.9017512061760154E-2</v>
      </c>
      <c r="R126" s="9">
        <f t="shared" si="130"/>
        <v>9.3951000000000007E-2</v>
      </c>
      <c r="S126" s="13">
        <f t="shared" si="131"/>
        <v>0.628173325049868</v>
      </c>
      <c r="T126" s="2">
        <f t="shared" si="132"/>
        <v>0.01</v>
      </c>
      <c r="U126" s="14">
        <f t="shared" si="133"/>
        <v>6.2817332504986802E-3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2.1181733250498679E-2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8">
        <v>25.626510902</v>
      </c>
      <c r="E127" s="10">
        <f t="shared" si="143"/>
        <v>25.708131443225799</v>
      </c>
      <c r="F127" s="7" t="s">
        <v>83</v>
      </c>
      <c r="G127" s="1">
        <v>7</v>
      </c>
      <c r="H127" s="9">
        <f t="shared" si="123"/>
        <v>25.626510902</v>
      </c>
      <c r="I127" s="9">
        <f t="shared" si="124"/>
        <v>298.77651090199998</v>
      </c>
      <c r="J127" s="9">
        <f t="shared" si="125"/>
        <v>0.37071084054514264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0.58401144188409071</v>
      </c>
      <c r="P127" s="9">
        <f t="shared" si="128"/>
        <v>0.216499372508832</v>
      </c>
      <c r="Q127" s="12">
        <f t="shared" si="129"/>
        <v>7.1444792927914558E-2</v>
      </c>
      <c r="R127" s="9">
        <f t="shared" si="130"/>
        <v>9.3951000000000007E-2</v>
      </c>
      <c r="S127" s="13">
        <f t="shared" si="131"/>
        <v>0.76044739202259215</v>
      </c>
      <c r="T127" s="2">
        <f t="shared" si="132"/>
        <v>0.01</v>
      </c>
      <c r="U127" s="14">
        <f t="shared" si="133"/>
        <v>7.604473920225922E-3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2.250447392022592E-2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8">
        <v>25.283827632258099</v>
      </c>
      <c r="E128" s="10">
        <f t="shared" si="143"/>
        <v>25.626510902</v>
      </c>
      <c r="F128" s="7" t="s">
        <v>83</v>
      </c>
      <c r="G128" s="1">
        <v>8</v>
      </c>
      <c r="H128" s="9">
        <f t="shared" si="123"/>
        <v>25.283827632258099</v>
      </c>
      <c r="I128" s="9">
        <f t="shared" si="124"/>
        <v>298.4338276322581</v>
      </c>
      <c r="J128" s="9">
        <f t="shared" si="125"/>
        <v>0.35709485919923367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0.65221206937525866</v>
      </c>
      <c r="P128" s="9">
        <f t="shared" si="128"/>
        <v>0.23290157708159881</v>
      </c>
      <c r="Q128" s="12">
        <f t="shared" si="129"/>
        <v>7.6857520436927618E-2</v>
      </c>
      <c r="R128" s="9">
        <f t="shared" si="130"/>
        <v>9.3951000000000007E-2</v>
      </c>
      <c r="S128" s="13">
        <f t="shared" si="131"/>
        <v>0.8180596314773404</v>
      </c>
      <c r="T128" s="2">
        <f t="shared" si="132"/>
        <v>0.01</v>
      </c>
      <c r="U128" s="14">
        <f t="shared" si="133"/>
        <v>8.1805963147734036E-3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2.3080596314773404E-2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8">
        <v>24.8068016819355</v>
      </c>
      <c r="E129" s="10">
        <f t="shared" si="143"/>
        <v>25.283827632258099</v>
      </c>
      <c r="F129" s="7" t="s">
        <v>83</v>
      </c>
      <c r="G129" s="1">
        <v>9</v>
      </c>
      <c r="H129" s="9">
        <f t="shared" si="123"/>
        <v>24.8068016819355</v>
      </c>
      <c r="I129" s="9">
        <f t="shared" si="124"/>
        <v>297.95680168193547</v>
      </c>
      <c r="J129" s="9">
        <f t="shared" si="125"/>
        <v>0.33892101352970933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0.70401049229365986</v>
      </c>
      <c r="P129" s="9">
        <f t="shared" si="128"/>
        <v>0.23860394958371681</v>
      </c>
      <c r="Q129" s="12">
        <f t="shared" si="129"/>
        <v>7.873930336262655E-2</v>
      </c>
      <c r="R129" s="9">
        <f t="shared" si="130"/>
        <v>9.3951000000000007E-2</v>
      </c>
      <c r="S129" s="13">
        <f t="shared" si="131"/>
        <v>0.83808903963370851</v>
      </c>
      <c r="T129" s="2">
        <f t="shared" si="132"/>
        <v>0.01</v>
      </c>
      <c r="U129" s="14">
        <f t="shared" si="133"/>
        <v>8.3808903963370849E-3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2.3280890396337087E-2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8">
        <v>25.226157954333299</v>
      </c>
      <c r="E130" s="10">
        <f t="shared" si="143"/>
        <v>24.8068016819355</v>
      </c>
      <c r="F130" s="7" t="s">
        <v>83</v>
      </c>
      <c r="G130" s="1">
        <v>10</v>
      </c>
      <c r="H130" s="9">
        <f t="shared" si="123"/>
        <v>25.226157954333299</v>
      </c>
      <c r="I130" s="9">
        <f t="shared" si="124"/>
        <v>298.37615795433328</v>
      </c>
      <c r="J130" s="9">
        <f t="shared" si="125"/>
        <v>0.35485011881401041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0.75010654270994304</v>
      </c>
      <c r="P130" s="9">
        <f t="shared" si="128"/>
        <v>0.26617539580378985</v>
      </c>
      <c r="Q130" s="12">
        <f t="shared" si="129"/>
        <v>8.7837880615250649E-2</v>
      </c>
      <c r="R130" s="9">
        <f t="shared" si="130"/>
        <v>9.3951000000000007E-2</v>
      </c>
      <c r="S130" s="13">
        <f t="shared" si="131"/>
        <v>0.93493289709796212</v>
      </c>
      <c r="T130" s="2">
        <f t="shared" si="132"/>
        <v>0.01</v>
      </c>
      <c r="U130" s="14">
        <f t="shared" si="133"/>
        <v>9.3493289709796219E-3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2.4249328970979624E-2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8">
        <v>25.8047908341936</v>
      </c>
      <c r="E131" s="10">
        <f t="shared" si="143"/>
        <v>25.226157954333299</v>
      </c>
      <c r="F131" s="7" t="s">
        <v>83</v>
      </c>
      <c r="G131" s="1">
        <v>11</v>
      </c>
      <c r="H131" s="9">
        <f t="shared" si="123"/>
        <v>25.8047908341936</v>
      </c>
      <c r="I131" s="9">
        <f t="shared" si="124"/>
        <v>298.9547908341936</v>
      </c>
      <c r="J131" s="9">
        <f t="shared" si="125"/>
        <v>0.37798576445800774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0.45973458956084551</v>
      </c>
      <c r="O131" s="9">
        <f t="shared" si="144"/>
        <v>0.3088965573453078</v>
      </c>
      <c r="P131" s="9">
        <f t="shared" si="128"/>
        <v>0.11675850136661299</v>
      </c>
      <c r="Q131" s="12">
        <f t="shared" si="129"/>
        <v>3.8530305450982287E-2</v>
      </c>
      <c r="R131" s="9">
        <f t="shared" si="130"/>
        <v>9.3951000000000007E-2</v>
      </c>
      <c r="S131" s="13">
        <f t="shared" si="131"/>
        <v>0.41011064758206178</v>
      </c>
      <c r="T131" s="2">
        <f t="shared" si="132"/>
        <v>0.01</v>
      </c>
      <c r="U131" s="14">
        <f t="shared" si="133"/>
        <v>4.1011064758206175E-3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1.9001106475820616E-2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8">
        <v>25.563542189</v>
      </c>
      <c r="E132" s="10">
        <f t="shared" si="143"/>
        <v>25.8047908341936</v>
      </c>
      <c r="F132" s="7" t="s">
        <v>85</v>
      </c>
      <c r="G132" s="1">
        <v>12</v>
      </c>
      <c r="H132" s="9">
        <f t="shared" si="123"/>
        <v>25.563542189</v>
      </c>
      <c r="I132" s="9">
        <f t="shared" si="124"/>
        <v>298.71354218899995</v>
      </c>
      <c r="J132" s="9">
        <f t="shared" si="125"/>
        <v>0.36817288729995257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0.47683805597869483</v>
      </c>
      <c r="P132" s="9">
        <f t="shared" si="128"/>
        <v>0.17555884384417247</v>
      </c>
      <c r="Q132" s="12">
        <f t="shared" si="129"/>
        <v>5.7934418468576922E-2</v>
      </c>
      <c r="R132" s="9">
        <f t="shared" si="130"/>
        <v>9.3951000000000007E-2</v>
      </c>
      <c r="S132" s="13">
        <f t="shared" si="131"/>
        <v>0.61664504335852643</v>
      </c>
      <c r="T132" s="2">
        <f t="shared" si="132"/>
        <v>0.01</v>
      </c>
      <c r="U132" s="14">
        <f t="shared" si="133"/>
        <v>6.1664504335852644E-3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2.1066450433585265E-2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15">
      <c r="C133" s="7">
        <v>12</v>
      </c>
      <c r="D133" s="8">
        <v>25.3297314158064</v>
      </c>
      <c r="E133" s="10">
        <f t="shared" si="143"/>
        <v>25.563542189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25.259133497419398</v>
      </c>
      <c r="E136" s="7"/>
      <c r="F136" s="7"/>
      <c r="G136" s="1">
        <v>1</v>
      </c>
      <c r="H136" s="9">
        <f t="shared" ref="H136:H147" si="145">E137</f>
        <v>25.259133497419398</v>
      </c>
      <c r="I136" s="9">
        <f t="shared" ref="I136:I147" si="146">H136+273.15</f>
        <v>298.40913349741936</v>
      </c>
      <c r="J136" s="9">
        <f t="shared" ref="J136:J147" si="147">EXP(($C$15*(I136-$C$13))/($C$16*I136*$C$13))</f>
        <v>0.35613203527991966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0.27032127943748285</v>
      </c>
      <c r="Q136" s="12">
        <f t="shared" ref="Q136:Q147" si="151">P136*$B$138</f>
        <v>7.028353265374554E-2</v>
      </c>
      <c r="R136" s="9">
        <f t="shared" ref="R136:R147" si="152">L136*$B$138</f>
        <v>0.19735245833333334</v>
      </c>
      <c r="S136" s="13">
        <f t="shared" ref="S136:S147" si="153">Q136/R136</f>
        <v>0.35613203527991966</v>
      </c>
      <c r="T136" s="2">
        <f t="shared" ref="T136:T147" si="154">$B$137/100</f>
        <v>0.01</v>
      </c>
      <c r="U136" s="14">
        <f t="shared" ref="U136:U147" si="155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6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7">AR136*AQ136</f>
        <v>0.01</v>
      </c>
      <c r="AT136" s="1">
        <f t="shared" ref="AT136:AT147" si="158">(AS136+AM136+AD136+AA136+U136+X136+AG136+AJ136+AP136)</f>
        <v>1.8461320352799196E-2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24.881058557741898</v>
      </c>
      <c r="E137" s="10">
        <f t="shared" ref="E137:E148" si="163">D136</f>
        <v>25.259133497419398</v>
      </c>
      <c r="F137" s="7" t="s">
        <v>83</v>
      </c>
      <c r="G137" s="1">
        <v>2</v>
      </c>
      <c r="H137" s="9">
        <f t="shared" si="145"/>
        <v>24.881058557741898</v>
      </c>
      <c r="I137" s="9">
        <f t="shared" si="146"/>
        <v>298.03105855774186</v>
      </c>
      <c r="J137" s="9">
        <f t="shared" si="147"/>
        <v>0.3416918145833524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1.2477745538958507</v>
      </c>
      <c r="P137" s="9">
        <f t="shared" si="150"/>
        <v>0.42635435151160628</v>
      </c>
      <c r="Q137" s="12">
        <f t="shared" si="151"/>
        <v>0.11085213139301764</v>
      </c>
      <c r="R137" s="9">
        <f t="shared" si="152"/>
        <v>0.19735245833333334</v>
      </c>
      <c r="S137" s="13">
        <f t="shared" si="153"/>
        <v>0.56169622780064665</v>
      </c>
      <c r="T137" s="2">
        <f t="shared" si="154"/>
        <v>0.01</v>
      </c>
      <c r="U137" s="14">
        <f t="shared" si="155"/>
        <v>5.6169622780064665E-3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6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7"/>
        <v>0.01</v>
      </c>
      <c r="AT137" s="1">
        <f t="shared" si="158"/>
        <v>2.0516962278006465E-2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25.3266054025</v>
      </c>
      <c r="E138" s="10">
        <f t="shared" si="163"/>
        <v>24.881058557741898</v>
      </c>
      <c r="F138" s="7" t="s">
        <v>83</v>
      </c>
      <c r="G138" s="1">
        <v>3</v>
      </c>
      <c r="H138" s="9">
        <f t="shared" si="145"/>
        <v>25.3266054025</v>
      </c>
      <c r="I138" s="9">
        <f t="shared" si="146"/>
        <v>298.47660540249996</v>
      </c>
      <c r="J138" s="9">
        <f t="shared" si="147"/>
        <v>0.35876854888169118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1.5804681190509111</v>
      </c>
      <c r="P138" s="9">
        <f t="shared" si="150"/>
        <v>0.56702225362567138</v>
      </c>
      <c r="Q138" s="12">
        <f t="shared" si="151"/>
        <v>0.14742578594267455</v>
      </c>
      <c r="R138" s="9">
        <f t="shared" si="152"/>
        <v>0.19735245833333334</v>
      </c>
      <c r="S138" s="13">
        <f t="shared" si="153"/>
        <v>0.74701773257705584</v>
      </c>
      <c r="T138" s="2">
        <f t="shared" si="154"/>
        <v>0.01</v>
      </c>
      <c r="U138" s="14">
        <f t="shared" si="155"/>
        <v>7.4701773257705587E-3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6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7"/>
        <v>0.01</v>
      </c>
      <c r="AT138" s="1">
        <f t="shared" si="158"/>
        <v>2.2370177325770561E-2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8">
        <v>25.474021807096801</v>
      </c>
      <c r="E139" s="10">
        <f t="shared" si="163"/>
        <v>25.3266054025</v>
      </c>
      <c r="F139" s="7" t="s">
        <v>83</v>
      </c>
      <c r="G139" s="1">
        <v>4</v>
      </c>
      <c r="H139" s="9">
        <f t="shared" si="145"/>
        <v>25.474021807096801</v>
      </c>
      <c r="I139" s="9">
        <f t="shared" si="146"/>
        <v>298.62402180709677</v>
      </c>
      <c r="J139" s="9">
        <f t="shared" si="147"/>
        <v>0.36459283203081394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1.7724937820919067</v>
      </c>
      <c r="P139" s="9">
        <f t="shared" si="150"/>
        <v>0.64623852776989665</v>
      </c>
      <c r="Q139" s="12">
        <f t="shared" si="151"/>
        <v>0.16802201722017313</v>
      </c>
      <c r="R139" s="9">
        <f t="shared" si="152"/>
        <v>0.19735245833333334</v>
      </c>
      <c r="S139" s="13">
        <f t="shared" si="153"/>
        <v>0.85138041167128331</v>
      </c>
      <c r="T139" s="2">
        <f t="shared" si="154"/>
        <v>0.01</v>
      </c>
      <c r="U139" s="14">
        <f t="shared" si="155"/>
        <v>8.5138041167128337E-3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2.3413804116712837E-2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8">
        <v>25.5451255593333</v>
      </c>
      <c r="E140" s="10">
        <f t="shared" si="163"/>
        <v>25.474021807096801</v>
      </c>
      <c r="F140" s="7" t="s">
        <v>83</v>
      </c>
      <c r="G140" s="1">
        <v>5</v>
      </c>
      <c r="H140" s="9">
        <f t="shared" si="145"/>
        <v>25.5451255593333</v>
      </c>
      <c r="I140" s="9">
        <f t="shared" si="146"/>
        <v>298.69512555933329</v>
      </c>
      <c r="J140" s="9">
        <f t="shared" si="147"/>
        <v>0.36743369346441779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1.8853031709886769</v>
      </c>
      <c r="P140" s="9">
        <f t="shared" si="150"/>
        <v>0.69272390741654832</v>
      </c>
      <c r="Q140" s="12">
        <f t="shared" si="151"/>
        <v>0.18010821592830256</v>
      </c>
      <c r="R140" s="9">
        <f t="shared" si="152"/>
        <v>0.19735245833333334</v>
      </c>
      <c r="S140" s="13">
        <f t="shared" si="153"/>
        <v>0.91262210488452689</v>
      </c>
      <c r="T140" s="2">
        <f t="shared" si="154"/>
        <v>0.01</v>
      </c>
      <c r="U140" s="14">
        <f t="shared" si="155"/>
        <v>9.1262210488452684E-3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2.4026221048845268E-2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8">
        <v>25.708131443225799</v>
      </c>
      <c r="E141" s="10">
        <f t="shared" si="163"/>
        <v>25.5451255593333</v>
      </c>
      <c r="F141" s="7" t="s">
        <v>85</v>
      </c>
      <c r="G141" s="1">
        <v>6</v>
      </c>
      <c r="H141" s="9">
        <f t="shared" si="145"/>
        <v>25.708131443225799</v>
      </c>
      <c r="I141" s="9">
        <f t="shared" si="146"/>
        <v>298.85813144322577</v>
      </c>
      <c r="J141" s="9">
        <f t="shared" si="147"/>
        <v>0.37402499769396641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1.9516271802387954</v>
      </c>
      <c r="P141" s="9">
        <f t="shared" si="150"/>
        <v>0.72995735158829766</v>
      </c>
      <c r="Q141" s="12">
        <f t="shared" si="151"/>
        <v>0.1897889114129574</v>
      </c>
      <c r="R141" s="9">
        <f t="shared" si="152"/>
        <v>0.19735245833333334</v>
      </c>
      <c r="S141" s="13">
        <f t="shared" si="153"/>
        <v>0.9616749292902097</v>
      </c>
      <c r="T141" s="2">
        <f t="shared" si="154"/>
        <v>0.01</v>
      </c>
      <c r="U141" s="14">
        <f t="shared" si="155"/>
        <v>9.6167492929020975E-3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2.4516749292902096E-2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8">
        <v>25.626510902</v>
      </c>
      <c r="E142" s="10">
        <f t="shared" si="163"/>
        <v>25.708131443225799</v>
      </c>
      <c r="F142" s="7" t="s">
        <v>83</v>
      </c>
      <c r="G142" s="1">
        <v>7</v>
      </c>
      <c r="H142" s="9">
        <f t="shared" si="145"/>
        <v>25.626510902</v>
      </c>
      <c r="I142" s="9">
        <f t="shared" si="146"/>
        <v>298.77651090199998</v>
      </c>
      <c r="J142" s="9">
        <f t="shared" si="147"/>
        <v>0.37071084054514264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1.9807177453171643</v>
      </c>
      <c r="P142" s="9">
        <f t="shared" si="150"/>
        <v>0.73427354024920577</v>
      </c>
      <c r="Q142" s="12">
        <f t="shared" si="151"/>
        <v>0.1909111204647935</v>
      </c>
      <c r="R142" s="9">
        <f t="shared" si="152"/>
        <v>0.19735245833333334</v>
      </c>
      <c r="S142" s="13">
        <f t="shared" si="153"/>
        <v>0.96736124838303128</v>
      </c>
      <c r="T142" s="2">
        <f t="shared" si="154"/>
        <v>0.01</v>
      </c>
      <c r="U142" s="14">
        <f t="shared" si="155"/>
        <v>9.6736124838303125E-3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2.4573612483830311E-2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8">
        <v>25.283827632258099</v>
      </c>
      <c r="E143" s="10">
        <f t="shared" si="163"/>
        <v>25.626510902</v>
      </c>
      <c r="F143" s="7" t="s">
        <v>83</v>
      </c>
      <c r="G143" s="1">
        <v>8</v>
      </c>
      <c r="H143" s="9">
        <f t="shared" si="145"/>
        <v>25.283827632258099</v>
      </c>
      <c r="I143" s="9">
        <f t="shared" si="146"/>
        <v>298.4338276322581</v>
      </c>
      <c r="J143" s="9">
        <f t="shared" si="147"/>
        <v>0.35709485919923367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2.0054921217346253</v>
      </c>
      <c r="P143" s="9">
        <f t="shared" si="150"/>
        <v>0.71615092683599846</v>
      </c>
      <c r="Q143" s="12">
        <f t="shared" si="151"/>
        <v>0.1861992409773596</v>
      </c>
      <c r="R143" s="9">
        <f t="shared" si="152"/>
        <v>0.19735245833333334</v>
      </c>
      <c r="S143" s="13">
        <f t="shared" si="153"/>
        <v>0.94348579465305837</v>
      </c>
      <c r="T143" s="2">
        <f t="shared" si="154"/>
        <v>0.01</v>
      </c>
      <c r="U143" s="14">
        <f t="shared" si="155"/>
        <v>9.4348579465305844E-3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2.4334857946530584E-2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8">
        <v>24.8068016819355</v>
      </c>
      <c r="E144" s="10">
        <f t="shared" si="163"/>
        <v>25.283827632258099</v>
      </c>
      <c r="F144" s="7" t="s">
        <v>83</v>
      </c>
      <c r="G144" s="1">
        <v>9</v>
      </c>
      <c r="H144" s="9">
        <f t="shared" si="145"/>
        <v>24.8068016819355</v>
      </c>
      <c r="I144" s="9">
        <f t="shared" si="146"/>
        <v>297.95680168193547</v>
      </c>
      <c r="J144" s="9">
        <f t="shared" si="147"/>
        <v>0.33892101352970933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2.0483891115652937</v>
      </c>
      <c r="P144" s="9">
        <f t="shared" si="150"/>
        <v>0.69424211379493017</v>
      </c>
      <c r="Q144" s="12">
        <f t="shared" si="151"/>
        <v>0.18050294958668184</v>
      </c>
      <c r="R144" s="9">
        <f t="shared" si="152"/>
        <v>0.19735245833333334</v>
      </c>
      <c r="S144" s="13">
        <f t="shared" si="153"/>
        <v>0.91462225052098289</v>
      </c>
      <c r="T144" s="2">
        <f t="shared" si="154"/>
        <v>0.01</v>
      </c>
      <c r="U144" s="14">
        <f t="shared" si="155"/>
        <v>9.1462225052098296E-3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2.4046222505209831E-2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8">
        <v>25.226157954333299</v>
      </c>
      <c r="E145" s="10">
        <f t="shared" si="163"/>
        <v>24.8068016819355</v>
      </c>
      <c r="F145" s="7" t="s">
        <v>83</v>
      </c>
      <c r="G145" s="1">
        <v>10</v>
      </c>
      <c r="H145" s="9">
        <f t="shared" si="145"/>
        <v>25.226157954333299</v>
      </c>
      <c r="I145" s="9">
        <f t="shared" si="146"/>
        <v>298.37615795433328</v>
      </c>
      <c r="J145" s="9">
        <f t="shared" si="147"/>
        <v>0.35485011881401041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2.1131949144370301</v>
      </c>
      <c r="P145" s="9">
        <f t="shared" si="150"/>
        <v>0.74986746646514268</v>
      </c>
      <c r="Q145" s="12">
        <f t="shared" si="151"/>
        <v>0.1949655412809371</v>
      </c>
      <c r="R145" s="9">
        <f t="shared" si="152"/>
        <v>0.19735245833333334</v>
      </c>
      <c r="S145" s="13">
        <f t="shared" si="153"/>
        <v>0.98790530874277394</v>
      </c>
      <c r="T145" s="2">
        <f t="shared" si="154"/>
        <v>0.01</v>
      </c>
      <c r="U145" s="14">
        <f t="shared" si="155"/>
        <v>9.8790530874277391E-3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2.4779053087427741E-2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8">
        <v>25.8047908341936</v>
      </c>
      <c r="E146" s="10">
        <f t="shared" si="163"/>
        <v>25.226157954333299</v>
      </c>
      <c r="F146" s="7" t="s">
        <v>83</v>
      </c>
      <c r="G146" s="1">
        <v>11</v>
      </c>
      <c r="H146" s="9">
        <f t="shared" si="145"/>
        <v>25.8047908341936</v>
      </c>
      <c r="I146" s="9">
        <f t="shared" si="146"/>
        <v>298.9547908341936</v>
      </c>
      <c r="J146" s="9">
        <f t="shared" si="147"/>
        <v>0.37798576445800774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2.1223753646385544</v>
      </c>
      <c r="P146" s="9">
        <f t="shared" si="150"/>
        <v>0.80222767466974687</v>
      </c>
      <c r="Q146" s="12">
        <f t="shared" si="151"/>
        <v>0.20857919541413419</v>
      </c>
      <c r="R146" s="9">
        <f t="shared" si="152"/>
        <v>0.19735245833333334</v>
      </c>
      <c r="S146" s="13">
        <f t="shared" si="153"/>
        <v>1.0568867354154698</v>
      </c>
      <c r="T146" s="2">
        <f t="shared" si="154"/>
        <v>0.01</v>
      </c>
      <c r="U146" s="14">
        <f t="shared" si="155"/>
        <v>1.05688673541547E-2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2.5468867354154698E-2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8">
        <v>25.563542189</v>
      </c>
      <c r="E147" s="10">
        <f t="shared" si="163"/>
        <v>25.8047908341936</v>
      </c>
      <c r="F147" s="7" t="s">
        <v>85</v>
      </c>
      <c r="G147" s="1">
        <v>12</v>
      </c>
      <c r="H147" s="9">
        <f t="shared" si="145"/>
        <v>25.563542189</v>
      </c>
      <c r="I147" s="9">
        <f t="shared" si="146"/>
        <v>298.71354218899995</v>
      </c>
      <c r="J147" s="9">
        <f t="shared" si="147"/>
        <v>0.36817288729995257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2.0791956066354742</v>
      </c>
      <c r="P147" s="9">
        <f t="shared" si="150"/>
        <v>0.76550344975635898</v>
      </c>
      <c r="Q147" s="12">
        <f t="shared" si="151"/>
        <v>0.19903089693665335</v>
      </c>
      <c r="R147" s="9">
        <f t="shared" si="152"/>
        <v>0.19735245833333334</v>
      </c>
      <c r="S147" s="13">
        <f t="shared" si="153"/>
        <v>1.0085047767709339</v>
      </c>
      <c r="T147" s="2">
        <f t="shared" si="154"/>
        <v>0.01</v>
      </c>
      <c r="U147" s="14">
        <f t="shared" si="155"/>
        <v>1.0085047767709339E-2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2.4985047767709337E-2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15">
      <c r="C148" s="7">
        <v>12</v>
      </c>
      <c r="D148" s="8">
        <v>25.3297314158064</v>
      </c>
      <c r="E148" s="10">
        <f t="shared" si="163"/>
        <v>25.563542189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1319478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212366132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8851879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17614454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37930307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5450601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927000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1256000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167146854.74056312</v>
      </c>
      <c r="J13" s="6" t="s">
        <v>37</v>
      </c>
      <c r="K13" s="6">
        <f>I13/(10000*1000)</f>
        <v>16.714685474056314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109956.5</v>
      </c>
      <c r="AU26" s="1">
        <f t="shared" ref="AU26:AU37" si="17">AT26*10000*AS26*0.67*AR26*AQ26</f>
        <v>282887947.64972782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25.547145570645199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25.547145570645199</v>
      </c>
      <c r="I27" s="9">
        <f t="shared" si="1"/>
        <v>298.69714557064515</v>
      </c>
      <c r="J27" s="9">
        <f t="shared" si="2"/>
        <v>0.36751470319869484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0.64350407064669879</v>
      </c>
      <c r="Q27" s="12">
        <f t="shared" si="6"/>
        <v>6.4350407064669879E-2</v>
      </c>
      <c r="R27" s="9">
        <f t="shared" si="7"/>
        <v>0.10731</v>
      </c>
      <c r="S27" s="13">
        <f t="shared" si="8"/>
        <v>0.59966831669620613</v>
      </c>
      <c r="T27" s="2">
        <f t="shared" si="9"/>
        <v>0.01</v>
      </c>
      <c r="U27" s="14">
        <f t="shared" si="10"/>
        <v>5.9966831669620614E-3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3.8096683166962061E-2</v>
      </c>
      <c r="AR27" s="9">
        <f t="shared" si="14"/>
        <v>107.31</v>
      </c>
      <c r="AS27" s="1">
        <f t="shared" si="15"/>
        <v>0.1</v>
      </c>
      <c r="AT27" s="1">
        <f t="shared" si="16"/>
        <v>109956.5</v>
      </c>
      <c r="AU27" s="1">
        <f t="shared" si="17"/>
        <v>301177879.42712772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25.329197279285701</v>
      </c>
      <c r="E28" s="10">
        <f t="shared" si="18"/>
        <v>25.547145570645199</v>
      </c>
      <c r="F28" s="7" t="s">
        <v>83</v>
      </c>
      <c r="G28" s="1">
        <v>3</v>
      </c>
      <c r="H28" s="9">
        <f t="shared" si="0"/>
        <v>25.329197279285701</v>
      </c>
      <c r="I28" s="9">
        <f t="shared" si="1"/>
        <v>298.4791972792857</v>
      </c>
      <c r="J28" s="9">
        <f t="shared" si="2"/>
        <v>0.35887019285397898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2.180557360408732</v>
      </c>
      <c r="P28" s="9">
        <f t="shared" si="5"/>
        <v>0.78253704045904504</v>
      </c>
      <c r="Q28" s="12">
        <f t="shared" si="6"/>
        <v>7.825370404590451E-2</v>
      </c>
      <c r="R28" s="9">
        <f t="shared" si="7"/>
        <v>0.10731</v>
      </c>
      <c r="S28" s="13">
        <f t="shared" si="8"/>
        <v>0.72923030515240428</v>
      </c>
      <c r="T28" s="2">
        <f t="shared" si="9"/>
        <v>0.01</v>
      </c>
      <c r="U28" s="14">
        <f t="shared" si="10"/>
        <v>7.2923030515240428E-3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3.9392303051524045E-2</v>
      </c>
      <c r="AR28" s="9">
        <f t="shared" si="14"/>
        <v>107.31</v>
      </c>
      <c r="AS28" s="1">
        <f t="shared" si="15"/>
        <v>0.1</v>
      </c>
      <c r="AT28" s="1">
        <f t="shared" si="16"/>
        <v>109956.5</v>
      </c>
      <c r="AU28" s="1">
        <f t="shared" si="17"/>
        <v>311420557.18639249</v>
      </c>
    </row>
    <row r="29" spans="1:47" x14ac:dyDescent="0.15">
      <c r="C29" s="7">
        <v>3</v>
      </c>
      <c r="D29" s="8">
        <v>25.102370600967699</v>
      </c>
      <c r="E29" s="10">
        <f t="shared" si="18"/>
        <v>25.329197279285701</v>
      </c>
      <c r="F29" s="7" t="s">
        <v>83</v>
      </c>
      <c r="G29" s="1">
        <v>4</v>
      </c>
      <c r="H29" s="9">
        <f t="shared" si="0"/>
        <v>25.102370600967699</v>
      </c>
      <c r="I29" s="9">
        <f t="shared" si="1"/>
        <v>298.25237060096765</v>
      </c>
      <c r="J29" s="9">
        <f t="shared" si="2"/>
        <v>0.35007646113441171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2.4711203199496867</v>
      </c>
      <c r="P29" s="9">
        <f t="shared" si="5"/>
        <v>0.86508105664532153</v>
      </c>
      <c r="Q29" s="12">
        <f t="shared" si="6"/>
        <v>8.6508105664532153E-2</v>
      </c>
      <c r="R29" s="9">
        <f t="shared" si="7"/>
        <v>0.10731</v>
      </c>
      <c r="S29" s="13">
        <f t="shared" si="8"/>
        <v>0.80615139003384728</v>
      </c>
      <c r="T29" s="2">
        <f t="shared" si="9"/>
        <v>0.01</v>
      </c>
      <c r="U29" s="14">
        <f t="shared" si="10"/>
        <v>8.0615139003384732E-3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4.016151390033848E-2</v>
      </c>
      <c r="AR29" s="9">
        <f t="shared" si="14"/>
        <v>107.31</v>
      </c>
      <c r="AS29" s="1">
        <f t="shared" si="15"/>
        <v>0.1</v>
      </c>
      <c r="AT29" s="1">
        <f t="shared" si="16"/>
        <v>109956.5</v>
      </c>
      <c r="AU29" s="1">
        <f t="shared" si="17"/>
        <v>317501645.43396932</v>
      </c>
    </row>
    <row r="30" spans="1:47" x14ac:dyDescent="0.15">
      <c r="C30" s="7">
        <v>4</v>
      </c>
      <c r="D30" s="8">
        <v>24.923233641666702</v>
      </c>
      <c r="E30" s="10">
        <f t="shared" si="18"/>
        <v>25.102370600967699</v>
      </c>
      <c r="F30" s="7" t="s">
        <v>83</v>
      </c>
      <c r="G30" s="1">
        <v>5</v>
      </c>
      <c r="H30" s="9">
        <f t="shared" si="0"/>
        <v>24.923233641666702</v>
      </c>
      <c r="I30" s="9">
        <f t="shared" si="1"/>
        <v>298.07323364166666</v>
      </c>
      <c r="J30" s="9">
        <f t="shared" si="2"/>
        <v>0.34327497879704016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1.5257373001391468</v>
      </c>
      <c r="O30" s="9">
        <f t="shared" si="19"/>
        <v>1.1534019631652184</v>
      </c>
      <c r="P30" s="9">
        <f t="shared" si="5"/>
        <v>0.39593403445000486</v>
      </c>
      <c r="Q30" s="12">
        <f t="shared" si="6"/>
        <v>3.9593403445000487E-2</v>
      </c>
      <c r="R30" s="9">
        <f t="shared" si="7"/>
        <v>0.10731</v>
      </c>
      <c r="S30" s="13">
        <f t="shared" si="8"/>
        <v>0.36896285010717067</v>
      </c>
      <c r="T30" s="2">
        <f t="shared" si="9"/>
        <v>0.01</v>
      </c>
      <c r="U30" s="14">
        <f t="shared" si="10"/>
        <v>3.6896285010717066E-3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3.5789628501071709E-2</v>
      </c>
      <c r="AR30" s="9">
        <f t="shared" si="14"/>
        <v>107.31</v>
      </c>
      <c r="AS30" s="1">
        <f t="shared" si="15"/>
        <v>0.1</v>
      </c>
      <c r="AT30" s="1">
        <f t="shared" si="16"/>
        <v>109956.5</v>
      </c>
      <c r="AU30" s="1">
        <f t="shared" si="17"/>
        <v>282939183.18813634</v>
      </c>
    </row>
    <row r="31" spans="1:47" x14ac:dyDescent="0.15">
      <c r="C31" s="7">
        <v>5</v>
      </c>
      <c r="D31" s="8">
        <v>24.100115583548401</v>
      </c>
      <c r="E31" s="10">
        <f t="shared" si="18"/>
        <v>24.923233641666702</v>
      </c>
      <c r="F31" s="7" t="s">
        <v>85</v>
      </c>
      <c r="G31" s="1">
        <v>6</v>
      </c>
      <c r="H31" s="9">
        <f t="shared" si="0"/>
        <v>24.100115583548401</v>
      </c>
      <c r="I31" s="9">
        <f t="shared" si="1"/>
        <v>297.25011558354839</v>
      </c>
      <c r="J31" s="9">
        <f t="shared" si="2"/>
        <v>0.31358697377687683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1.8305679287152137</v>
      </c>
      <c r="P31" s="9">
        <f t="shared" si="5"/>
        <v>0.5740422570588094</v>
      </c>
      <c r="Q31" s="12">
        <f t="shared" si="6"/>
        <v>5.740422570588094E-2</v>
      </c>
      <c r="R31" s="9">
        <f t="shared" si="7"/>
        <v>0.10731</v>
      </c>
      <c r="S31" s="13">
        <f t="shared" si="8"/>
        <v>0.53493826955438395</v>
      </c>
      <c r="T31" s="2">
        <f t="shared" si="9"/>
        <v>0.01</v>
      </c>
      <c r="U31" s="14">
        <f t="shared" si="10"/>
        <v>5.3493826955438393E-3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3.7449382695543841E-2</v>
      </c>
      <c r="AR31" s="9">
        <f t="shared" si="14"/>
        <v>107.31</v>
      </c>
      <c r="AS31" s="1">
        <f t="shared" si="15"/>
        <v>0.1</v>
      </c>
      <c r="AT31" s="1">
        <f t="shared" si="16"/>
        <v>109956.5</v>
      </c>
      <c r="AU31" s="1">
        <f t="shared" si="17"/>
        <v>296060568.23025727</v>
      </c>
    </row>
    <row r="32" spans="1:47" x14ac:dyDescent="0.15">
      <c r="C32" s="7">
        <v>6</v>
      </c>
      <c r="D32" s="8">
        <v>23.950445845333299</v>
      </c>
      <c r="E32" s="10">
        <f t="shared" si="18"/>
        <v>24.100115583548401</v>
      </c>
      <c r="F32" s="7" t="s">
        <v>83</v>
      </c>
      <c r="G32" s="1">
        <v>7</v>
      </c>
      <c r="H32" s="9">
        <f t="shared" si="0"/>
        <v>23.950445845333299</v>
      </c>
      <c r="I32" s="9">
        <f t="shared" si="1"/>
        <v>297.1004458453333</v>
      </c>
      <c r="J32" s="9">
        <f t="shared" si="2"/>
        <v>0.30845476747162653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2.3296256716564043</v>
      </c>
      <c r="P32" s="9">
        <f t="shared" si="5"/>
        <v>0.71858414484670796</v>
      </c>
      <c r="Q32" s="12">
        <f t="shared" si="6"/>
        <v>7.1858414484670799E-2</v>
      </c>
      <c r="R32" s="9">
        <f t="shared" si="7"/>
        <v>0.10731</v>
      </c>
      <c r="S32" s="13">
        <f t="shared" si="8"/>
        <v>0.66963390629643837</v>
      </c>
      <c r="T32" s="2">
        <f t="shared" si="9"/>
        <v>0.01</v>
      </c>
      <c r="U32" s="14">
        <f t="shared" si="10"/>
        <v>6.6963390629643836E-3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3.879633906296439E-2</v>
      </c>
      <c r="AR32" s="9">
        <f t="shared" si="14"/>
        <v>107.31</v>
      </c>
      <c r="AS32" s="1">
        <f t="shared" si="15"/>
        <v>0.1</v>
      </c>
      <c r="AT32" s="1">
        <f t="shared" si="16"/>
        <v>109956.5</v>
      </c>
      <c r="AU32" s="1">
        <f t="shared" si="17"/>
        <v>306709092.68690586</v>
      </c>
    </row>
    <row r="33" spans="1:48" x14ac:dyDescent="0.15">
      <c r="C33" s="7">
        <v>7</v>
      </c>
      <c r="D33" s="8">
        <v>23.7120697477419</v>
      </c>
      <c r="E33" s="10">
        <f t="shared" si="18"/>
        <v>23.950445845333299</v>
      </c>
      <c r="F33" s="7" t="s">
        <v>83</v>
      </c>
      <c r="G33" s="1">
        <v>8</v>
      </c>
      <c r="H33" s="9">
        <f t="shared" si="0"/>
        <v>23.7120697477419</v>
      </c>
      <c r="I33" s="9">
        <f t="shared" si="1"/>
        <v>296.86206974774188</v>
      </c>
      <c r="J33" s="9">
        <f t="shared" si="2"/>
        <v>0.30044333788227306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2.6841415268096966</v>
      </c>
      <c r="P33" s="9">
        <f t="shared" si="5"/>
        <v>0.80643243966312594</v>
      </c>
      <c r="Q33" s="12">
        <f t="shared" si="6"/>
        <v>8.0643243966312603E-2</v>
      </c>
      <c r="R33" s="9">
        <f t="shared" si="7"/>
        <v>0.10731</v>
      </c>
      <c r="S33" s="13">
        <f t="shared" si="8"/>
        <v>0.75149794023215544</v>
      </c>
      <c r="T33" s="2">
        <f t="shared" si="9"/>
        <v>0.01</v>
      </c>
      <c r="U33" s="14">
        <f t="shared" si="10"/>
        <v>7.5149794023215543E-3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3.961497940232156E-2</v>
      </c>
      <c r="AR33" s="9">
        <f t="shared" si="14"/>
        <v>107.31</v>
      </c>
      <c r="AS33" s="1">
        <f t="shared" si="15"/>
        <v>0.1</v>
      </c>
      <c r="AT33" s="1">
        <f t="shared" si="16"/>
        <v>109956.5</v>
      </c>
      <c r="AU33" s="1">
        <f t="shared" si="17"/>
        <v>313180951.67632347</v>
      </c>
    </row>
    <row r="34" spans="1:48" x14ac:dyDescent="0.15">
      <c r="C34" s="7">
        <v>8</v>
      </c>
      <c r="D34" s="8">
        <v>24.876136195161301</v>
      </c>
      <c r="E34" s="10">
        <f t="shared" si="18"/>
        <v>23.7120697477419</v>
      </c>
      <c r="F34" s="7" t="s">
        <v>83</v>
      </c>
      <c r="G34" s="1">
        <v>9</v>
      </c>
      <c r="H34" s="9">
        <f t="shared" si="0"/>
        <v>24.876136195161301</v>
      </c>
      <c r="I34" s="9">
        <f t="shared" si="1"/>
        <v>298.02613619516126</v>
      </c>
      <c r="J34" s="9">
        <f t="shared" si="2"/>
        <v>0.34150748675995507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2.9508090871465709</v>
      </c>
      <c r="P34" s="9">
        <f t="shared" si="5"/>
        <v>1.0077233952598628</v>
      </c>
      <c r="Q34" s="12">
        <f t="shared" si="6"/>
        <v>0.10077233952598628</v>
      </c>
      <c r="R34" s="9">
        <f t="shared" si="7"/>
        <v>0.10731</v>
      </c>
      <c r="S34" s="13">
        <f t="shared" si="8"/>
        <v>0.9390768756498582</v>
      </c>
      <c r="T34" s="2">
        <f t="shared" si="9"/>
        <v>0.01</v>
      </c>
      <c r="U34" s="14">
        <f t="shared" si="10"/>
        <v>9.3907687564985815E-3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4.1490768756498583E-2</v>
      </c>
      <c r="AR34" s="9">
        <f t="shared" si="14"/>
        <v>107.31</v>
      </c>
      <c r="AS34" s="1">
        <f t="shared" si="15"/>
        <v>0.1</v>
      </c>
      <c r="AT34" s="1">
        <f t="shared" si="16"/>
        <v>109956.5</v>
      </c>
      <c r="AU34" s="1">
        <f t="shared" si="17"/>
        <v>328010228.47890204</v>
      </c>
    </row>
    <row r="35" spans="1:48" x14ac:dyDescent="0.15">
      <c r="C35" s="7">
        <v>9</v>
      </c>
      <c r="D35" s="8">
        <v>26.181485974333299</v>
      </c>
      <c r="E35" s="10">
        <f t="shared" si="18"/>
        <v>24.876136195161301</v>
      </c>
      <c r="F35" s="7" t="s">
        <v>83</v>
      </c>
      <c r="G35" s="1">
        <v>10</v>
      </c>
      <c r="H35" s="9">
        <f t="shared" si="0"/>
        <v>26.181485974333299</v>
      </c>
      <c r="I35" s="9">
        <f t="shared" si="1"/>
        <v>299.3314859743333</v>
      </c>
      <c r="J35" s="9">
        <f t="shared" si="2"/>
        <v>0.39380020946133748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3.016185691886708</v>
      </c>
      <c r="P35" s="9">
        <f t="shared" si="5"/>
        <v>1.1877745572392748</v>
      </c>
      <c r="Q35" s="12">
        <f t="shared" si="6"/>
        <v>0.11877745572392749</v>
      </c>
      <c r="R35" s="9">
        <f t="shared" si="7"/>
        <v>0.10731</v>
      </c>
      <c r="S35" s="13">
        <f t="shared" si="8"/>
        <v>1.1068628806628225</v>
      </c>
      <c r="T35" s="2">
        <f t="shared" si="9"/>
        <v>0.01</v>
      </c>
      <c r="U35" s="14">
        <f t="shared" si="10"/>
        <v>1.1068628806628225E-2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4.316862880662823E-2</v>
      </c>
      <c r="AR35" s="9">
        <f t="shared" si="14"/>
        <v>107.31</v>
      </c>
      <c r="AS35" s="1">
        <f t="shared" si="15"/>
        <v>0.1</v>
      </c>
      <c r="AT35" s="1">
        <f t="shared" si="16"/>
        <v>109956.5</v>
      </c>
      <c r="AU35" s="1">
        <f t="shared" si="17"/>
        <v>341274751.52566886</v>
      </c>
    </row>
    <row r="36" spans="1:48" x14ac:dyDescent="0.15">
      <c r="C36" s="7">
        <v>10</v>
      </c>
      <c r="D36" s="8">
        <v>26.318590237741901</v>
      </c>
      <c r="E36" s="10">
        <f t="shared" si="18"/>
        <v>26.181485974333299</v>
      </c>
      <c r="F36" s="7" t="s">
        <v>83</v>
      </c>
      <c r="G36" s="1">
        <v>11</v>
      </c>
      <c r="H36" s="9">
        <f t="shared" si="0"/>
        <v>26.318590237741901</v>
      </c>
      <c r="I36" s="9">
        <f t="shared" si="1"/>
        <v>299.46859023774186</v>
      </c>
      <c r="J36" s="9">
        <f t="shared" si="2"/>
        <v>0.39970870391227786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1.7369905779150616</v>
      </c>
      <c r="O36" s="9">
        <f t="shared" si="19"/>
        <v>1.1645205567323718</v>
      </c>
      <c r="P36" s="9">
        <f t="shared" si="5"/>
        <v>0.46546900241070055</v>
      </c>
      <c r="Q36" s="12">
        <f t="shared" si="6"/>
        <v>4.6546900241070055E-2</v>
      </c>
      <c r="R36" s="9">
        <f t="shared" si="7"/>
        <v>0.10731</v>
      </c>
      <c r="S36" s="13">
        <f t="shared" si="8"/>
        <v>0.43376106831674638</v>
      </c>
      <c r="T36" s="2">
        <f t="shared" si="9"/>
        <v>0.01</v>
      </c>
      <c r="U36" s="14">
        <f t="shared" si="10"/>
        <v>4.337610683167464E-3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3.6437610683167469E-2</v>
      </c>
      <c r="AR36" s="9">
        <f t="shared" si="14"/>
        <v>107.31</v>
      </c>
      <c r="AS36" s="1">
        <f t="shared" si="15"/>
        <v>0.1</v>
      </c>
      <c r="AT36" s="1">
        <f t="shared" si="16"/>
        <v>109956.5</v>
      </c>
      <c r="AU36" s="1">
        <f t="shared" si="17"/>
        <v>288061883.73019844</v>
      </c>
    </row>
    <row r="37" spans="1:48" x14ac:dyDescent="0.15">
      <c r="C37" s="7">
        <v>11</v>
      </c>
      <c r="D37" s="8">
        <v>25.830920273666699</v>
      </c>
      <c r="E37" s="10">
        <f t="shared" si="18"/>
        <v>26.318590237741901</v>
      </c>
      <c r="F37" s="7" t="s">
        <v>85</v>
      </c>
      <c r="G37" s="1">
        <v>12</v>
      </c>
      <c r="H37" s="9">
        <f t="shared" si="0"/>
        <v>25.830920273666699</v>
      </c>
      <c r="I37" s="9">
        <f t="shared" si="1"/>
        <v>298.9809202736667</v>
      </c>
      <c r="J37" s="9">
        <f t="shared" si="2"/>
        <v>0.37906319813460509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1.7721515543216713</v>
      </c>
      <c r="P37" s="9">
        <f t="shared" si="5"/>
        <v>0.67175743576038405</v>
      </c>
      <c r="Q37" s="12">
        <f t="shared" si="6"/>
        <v>6.7175743576038408E-2</v>
      </c>
      <c r="R37" s="9">
        <f t="shared" si="7"/>
        <v>0.10731</v>
      </c>
      <c r="S37" s="13">
        <f t="shared" si="8"/>
        <v>0.62599705130964878</v>
      </c>
      <c r="T37" s="2">
        <f t="shared" si="9"/>
        <v>0.01</v>
      </c>
      <c r="U37" s="14">
        <f t="shared" si="10"/>
        <v>6.2599705130964882E-3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3.8359970513096489E-2</v>
      </c>
      <c r="AR37" s="9">
        <f t="shared" si="14"/>
        <v>107.31</v>
      </c>
      <c r="AS37" s="1">
        <f t="shared" si="15"/>
        <v>0.1</v>
      </c>
      <c r="AT37" s="1">
        <f t="shared" si="16"/>
        <v>109956.5</v>
      </c>
      <c r="AU37" s="1">
        <f t="shared" si="17"/>
        <v>303259328.99168009</v>
      </c>
      <c r="AV37" s="1">
        <f>SUM(AU26:AU37)</f>
        <v>3672484018.2052894</v>
      </c>
    </row>
    <row r="38" spans="1:48" x14ac:dyDescent="0.15">
      <c r="C38" s="7">
        <v>12</v>
      </c>
      <c r="D38" s="8">
        <v>25.6705609135484</v>
      </c>
      <c r="E38" s="10">
        <f t="shared" si="18"/>
        <v>25.830920273666699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8"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17697177.666666668</v>
      </c>
      <c r="AU42" s="1">
        <f t="shared" ref="AU42:AU53" si="38">AT42*10000*AS42*0.67*AR42*AQ42</f>
        <v>81920811630.812302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25.547145570645199</v>
      </c>
      <c r="E43" s="10">
        <f t="shared" ref="E43:E54" si="39">D42</f>
        <v>25.567072902903199</v>
      </c>
      <c r="F43" s="7" t="s">
        <v>83</v>
      </c>
      <c r="G43" s="1">
        <v>2</v>
      </c>
      <c r="H43" s="9">
        <f t="shared" si="20"/>
        <v>25.547145570645199</v>
      </c>
      <c r="I43" s="9">
        <f t="shared" si="21"/>
        <v>298.69714557064515</v>
      </c>
      <c r="J43" s="9">
        <f t="shared" si="22"/>
        <v>0.36751470319869484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0">L43+O42-P42-N43</f>
        <v>1.9917682582516034</v>
      </c>
      <c r="P43" s="9">
        <f t="shared" si="25"/>
        <v>0.73200412027191941</v>
      </c>
      <c r="Q43" s="12">
        <f t="shared" si="26"/>
        <v>0.17568098886526065</v>
      </c>
      <c r="R43" s="9">
        <f t="shared" si="27"/>
        <v>0.29296359999999999</v>
      </c>
      <c r="S43" s="13">
        <f t="shared" si="28"/>
        <v>0.59966831669620613</v>
      </c>
      <c r="T43" s="2">
        <f t="shared" si="29"/>
        <v>0.01</v>
      </c>
      <c r="U43" s="14">
        <f t="shared" si="30"/>
        <v>5.9966831669620614E-3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2.5896683166962059E-2</v>
      </c>
      <c r="AR43" s="9">
        <f t="shared" si="35"/>
        <v>122.06816666666667</v>
      </c>
      <c r="AS43" s="1">
        <f t="shared" si="36"/>
        <v>0.24</v>
      </c>
      <c r="AT43" s="1">
        <f t="shared" si="37"/>
        <v>17697177.666666668</v>
      </c>
      <c r="AU43" s="1">
        <f t="shared" si="38"/>
        <v>89957343251.038712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25.329197279285701</v>
      </c>
      <c r="E44" s="10">
        <f t="shared" si="39"/>
        <v>25.547145570645199</v>
      </c>
      <c r="F44" s="7" t="s">
        <v>83</v>
      </c>
      <c r="G44" s="1">
        <v>3</v>
      </c>
      <c r="H44" s="9">
        <f t="shared" si="20"/>
        <v>25.329197279285701</v>
      </c>
      <c r="I44" s="9">
        <f t="shared" si="21"/>
        <v>298.4791972792857</v>
      </c>
      <c r="J44" s="9">
        <f t="shared" si="22"/>
        <v>0.35887019285397898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0"/>
        <v>2.4804458046463509</v>
      </c>
      <c r="P44" s="9">
        <f t="shared" si="25"/>
        <v>0.89015806427727895</v>
      </c>
      <c r="Q44" s="12">
        <f t="shared" si="26"/>
        <v>0.21363793542654694</v>
      </c>
      <c r="R44" s="9">
        <f t="shared" si="27"/>
        <v>0.29296359999999999</v>
      </c>
      <c r="S44" s="13">
        <f t="shared" si="28"/>
        <v>0.72923030515240439</v>
      </c>
      <c r="T44" s="2">
        <f t="shared" si="29"/>
        <v>0.01</v>
      </c>
      <c r="U44" s="14">
        <f t="shared" si="30"/>
        <v>7.2923030515240437E-3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2.7192303051524043E-2</v>
      </c>
      <c r="AR44" s="9">
        <f t="shared" si="35"/>
        <v>122.06816666666667</v>
      </c>
      <c r="AS44" s="1">
        <f t="shared" si="36"/>
        <v>0.24</v>
      </c>
      <c r="AT44" s="1">
        <f t="shared" si="37"/>
        <v>17697177.666666668</v>
      </c>
      <c r="AU44" s="1">
        <f t="shared" si="38"/>
        <v>94457939791.799728</v>
      </c>
    </row>
    <row r="45" spans="1:48" x14ac:dyDescent="0.15">
      <c r="C45" s="7">
        <v>3</v>
      </c>
      <c r="D45" s="8">
        <v>25.102370600967699</v>
      </c>
      <c r="E45" s="10">
        <f t="shared" si="39"/>
        <v>25.329197279285701</v>
      </c>
      <c r="F45" s="7" t="s">
        <v>83</v>
      </c>
      <c r="G45" s="1">
        <v>4</v>
      </c>
      <c r="H45" s="9">
        <f t="shared" si="20"/>
        <v>25.102370600967699</v>
      </c>
      <c r="I45" s="9">
        <f t="shared" si="21"/>
        <v>298.25237060096765</v>
      </c>
      <c r="J45" s="9">
        <f t="shared" si="22"/>
        <v>0.35007646113441171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0"/>
        <v>2.8109694070357385</v>
      </c>
      <c r="P45" s="9">
        <f t="shared" si="25"/>
        <v>0.984054222372167</v>
      </c>
      <c r="Q45" s="12">
        <f t="shared" si="26"/>
        <v>0.23617301336932006</v>
      </c>
      <c r="R45" s="9">
        <f t="shared" si="27"/>
        <v>0.29296359999999999</v>
      </c>
      <c r="S45" s="13">
        <f t="shared" si="28"/>
        <v>0.80615139003384739</v>
      </c>
      <c r="T45" s="2">
        <f t="shared" si="29"/>
        <v>0.01</v>
      </c>
      <c r="U45" s="14">
        <f t="shared" si="30"/>
        <v>8.0615139003384732E-3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2.7961513900338471E-2</v>
      </c>
      <c r="AR45" s="9">
        <f t="shared" si="35"/>
        <v>122.06816666666667</v>
      </c>
      <c r="AS45" s="1">
        <f t="shared" si="36"/>
        <v>0.24</v>
      </c>
      <c r="AT45" s="1">
        <f t="shared" si="37"/>
        <v>17697177.666666668</v>
      </c>
      <c r="AU45" s="1">
        <f t="shared" si="38"/>
        <v>97129948554.972153</v>
      </c>
    </row>
    <row r="46" spans="1:48" x14ac:dyDescent="0.15">
      <c r="C46" s="7">
        <v>4</v>
      </c>
      <c r="D46" s="8">
        <v>24.923233641666702</v>
      </c>
      <c r="E46" s="10">
        <f t="shared" si="39"/>
        <v>25.102370600967699</v>
      </c>
      <c r="F46" s="7" t="s">
        <v>83</v>
      </c>
      <c r="G46" s="1">
        <v>5</v>
      </c>
      <c r="H46" s="9">
        <f t="shared" si="20"/>
        <v>24.923233641666702</v>
      </c>
      <c r="I46" s="9">
        <f t="shared" si="21"/>
        <v>298.07323364166666</v>
      </c>
      <c r="J46" s="9">
        <f t="shared" si="22"/>
        <v>0.34327497879704016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1.7355694254303931</v>
      </c>
      <c r="O46" s="9">
        <f t="shared" si="40"/>
        <v>1.3120274258998452</v>
      </c>
      <c r="P46" s="9">
        <f t="shared" si="25"/>
        <v>0.45038618680690456</v>
      </c>
      <c r="Q46" s="12">
        <f t="shared" si="26"/>
        <v>0.1080926848336571</v>
      </c>
      <c r="R46" s="9">
        <f t="shared" si="27"/>
        <v>0.29296359999999999</v>
      </c>
      <c r="S46" s="13">
        <f t="shared" si="28"/>
        <v>0.36896285010717067</v>
      </c>
      <c r="T46" s="2">
        <f t="shared" si="29"/>
        <v>0.01</v>
      </c>
      <c r="U46" s="14">
        <f t="shared" si="30"/>
        <v>3.6896285010717066E-3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2.3589628501071703E-2</v>
      </c>
      <c r="AR46" s="9">
        <f t="shared" si="35"/>
        <v>122.06816666666667</v>
      </c>
      <c r="AS46" s="1">
        <f t="shared" si="36"/>
        <v>0.24</v>
      </c>
      <c r="AT46" s="1">
        <f t="shared" si="37"/>
        <v>17697177.666666668</v>
      </c>
      <c r="AU46" s="1">
        <f t="shared" si="38"/>
        <v>81943324345.977707</v>
      </c>
    </row>
    <row r="47" spans="1:48" x14ac:dyDescent="0.15">
      <c r="C47" s="7">
        <v>5</v>
      </c>
      <c r="D47" s="8">
        <v>24.100115583548401</v>
      </c>
      <c r="E47" s="10">
        <f t="shared" si="39"/>
        <v>24.923233641666702</v>
      </c>
      <c r="F47" s="7" t="s">
        <v>85</v>
      </c>
      <c r="G47" s="1">
        <v>6</v>
      </c>
      <c r="H47" s="9">
        <f t="shared" si="20"/>
        <v>24.100115583548401</v>
      </c>
      <c r="I47" s="9">
        <f t="shared" si="21"/>
        <v>297.25011558354839</v>
      </c>
      <c r="J47" s="9">
        <f t="shared" si="22"/>
        <v>0.31358697377687683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0"/>
        <v>2.0823229057596073</v>
      </c>
      <c r="P47" s="9">
        <f t="shared" si="25"/>
        <v>0.65298933844342799</v>
      </c>
      <c r="Q47" s="12">
        <f t="shared" si="26"/>
        <v>0.1567174412264227</v>
      </c>
      <c r="R47" s="9">
        <f t="shared" si="27"/>
        <v>0.29296359999999999</v>
      </c>
      <c r="S47" s="13">
        <f t="shared" si="28"/>
        <v>0.53493826955438395</v>
      </c>
      <c r="T47" s="2">
        <f t="shared" si="29"/>
        <v>0.01</v>
      </c>
      <c r="U47" s="14">
        <f t="shared" si="30"/>
        <v>5.3493826955438393E-3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2.5249382695543839E-2</v>
      </c>
      <c r="AR47" s="9">
        <f t="shared" si="35"/>
        <v>122.06816666666667</v>
      </c>
      <c r="AS47" s="1">
        <f t="shared" si="36"/>
        <v>0.24</v>
      </c>
      <c r="AT47" s="1">
        <f t="shared" si="37"/>
        <v>17697177.666666668</v>
      </c>
      <c r="AU47" s="1">
        <f t="shared" si="38"/>
        <v>87708814730.281479</v>
      </c>
    </row>
    <row r="48" spans="1:48" x14ac:dyDescent="0.15">
      <c r="C48" s="7">
        <v>6</v>
      </c>
      <c r="D48" s="8">
        <v>23.950445845333299</v>
      </c>
      <c r="E48" s="10">
        <f t="shared" si="39"/>
        <v>24.100115583548401</v>
      </c>
      <c r="F48" s="7" t="s">
        <v>83</v>
      </c>
      <c r="G48" s="1">
        <v>7</v>
      </c>
      <c r="H48" s="9">
        <f t="shared" si="20"/>
        <v>23.950445845333299</v>
      </c>
      <c r="I48" s="9">
        <f t="shared" si="21"/>
        <v>297.1004458453333</v>
      </c>
      <c r="J48" s="9">
        <f t="shared" si="22"/>
        <v>0.30845476747162653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0"/>
        <v>2.6500152339828462</v>
      </c>
      <c r="P48" s="9">
        <f t="shared" si="25"/>
        <v>0.81740983279444679</v>
      </c>
      <c r="Q48" s="12">
        <f t="shared" si="26"/>
        <v>0.19617835987066723</v>
      </c>
      <c r="R48" s="9">
        <f t="shared" si="27"/>
        <v>0.29296359999999999</v>
      </c>
      <c r="S48" s="13">
        <f t="shared" si="28"/>
        <v>0.66963390629643826</v>
      </c>
      <c r="T48" s="2">
        <f t="shared" si="29"/>
        <v>0.01</v>
      </c>
      <c r="U48" s="14">
        <f t="shared" si="30"/>
        <v>6.6963390629643828E-3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2.659633906296438E-2</v>
      </c>
      <c r="AR48" s="9">
        <f t="shared" si="35"/>
        <v>122.06816666666667</v>
      </c>
      <c r="AS48" s="1">
        <f t="shared" si="36"/>
        <v>0.24</v>
      </c>
      <c r="AT48" s="1">
        <f t="shared" si="37"/>
        <v>17697177.666666668</v>
      </c>
      <c r="AU48" s="1">
        <f t="shared" si="38"/>
        <v>92387738880.799866</v>
      </c>
    </row>
    <row r="49" spans="1:48" x14ac:dyDescent="0.15">
      <c r="C49" s="7">
        <v>7</v>
      </c>
      <c r="D49" s="8">
        <v>23.7120697477419</v>
      </c>
      <c r="E49" s="10">
        <f t="shared" si="39"/>
        <v>23.950445845333299</v>
      </c>
      <c r="F49" s="7" t="s">
        <v>83</v>
      </c>
      <c r="G49" s="1">
        <v>8</v>
      </c>
      <c r="H49" s="9">
        <f t="shared" si="20"/>
        <v>23.7120697477419</v>
      </c>
      <c r="I49" s="9">
        <f t="shared" si="21"/>
        <v>296.86206974774188</v>
      </c>
      <c r="J49" s="9">
        <f t="shared" si="22"/>
        <v>0.30044333788227306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0"/>
        <v>3.0532870678550661</v>
      </c>
      <c r="P49" s="9">
        <f t="shared" si="25"/>
        <v>0.91733975817915447</v>
      </c>
      <c r="Q49" s="12">
        <f t="shared" si="26"/>
        <v>0.22016154196299706</v>
      </c>
      <c r="R49" s="9">
        <f t="shared" si="27"/>
        <v>0.29296359999999999</v>
      </c>
      <c r="S49" s="13">
        <f t="shared" si="28"/>
        <v>0.75149794023215533</v>
      </c>
      <c r="T49" s="2">
        <f t="shared" si="29"/>
        <v>0.01</v>
      </c>
      <c r="U49" s="14">
        <f t="shared" si="30"/>
        <v>7.5149794023215534E-3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2.741497940232155E-2</v>
      </c>
      <c r="AR49" s="9">
        <f t="shared" si="35"/>
        <v>122.06816666666667</v>
      </c>
      <c r="AS49" s="1">
        <f t="shared" si="36"/>
        <v>0.24</v>
      </c>
      <c r="AT49" s="1">
        <f t="shared" si="37"/>
        <v>17697177.666666668</v>
      </c>
      <c r="AU49" s="1">
        <f t="shared" si="38"/>
        <v>95231450931.949722</v>
      </c>
    </row>
    <row r="50" spans="1:48" x14ac:dyDescent="0.15">
      <c r="C50" s="7">
        <v>8</v>
      </c>
      <c r="D50" s="8">
        <v>24.876136195161301</v>
      </c>
      <c r="E50" s="10">
        <f t="shared" si="39"/>
        <v>23.7120697477419</v>
      </c>
      <c r="F50" s="7" t="s">
        <v>83</v>
      </c>
      <c r="G50" s="1">
        <v>9</v>
      </c>
      <c r="H50" s="9">
        <f t="shared" si="20"/>
        <v>24.876136195161301</v>
      </c>
      <c r="I50" s="9">
        <f t="shared" si="21"/>
        <v>298.02613619516126</v>
      </c>
      <c r="J50" s="9">
        <f t="shared" si="22"/>
        <v>0.34150748675995507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0"/>
        <v>3.3566289763425781</v>
      </c>
      <c r="P50" s="9">
        <f t="shared" si="25"/>
        <v>1.1463139256963946</v>
      </c>
      <c r="Q50" s="12">
        <f t="shared" si="26"/>
        <v>0.27511534216713468</v>
      </c>
      <c r="R50" s="9">
        <f t="shared" si="27"/>
        <v>0.29296359999999999</v>
      </c>
      <c r="S50" s="13">
        <f t="shared" si="28"/>
        <v>0.93907687564985787</v>
      </c>
      <c r="T50" s="2">
        <f t="shared" si="29"/>
        <v>0.01</v>
      </c>
      <c r="U50" s="14">
        <f t="shared" si="30"/>
        <v>9.390768756498578E-3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2.9290768756498574E-2</v>
      </c>
      <c r="AR50" s="9">
        <f t="shared" si="35"/>
        <v>122.06816666666667</v>
      </c>
      <c r="AS50" s="1">
        <f t="shared" si="36"/>
        <v>0.24</v>
      </c>
      <c r="AT50" s="1">
        <f t="shared" si="37"/>
        <v>17697177.666666668</v>
      </c>
      <c r="AU50" s="1">
        <f t="shared" si="38"/>
        <v>101747382941.94627</v>
      </c>
    </row>
    <row r="51" spans="1:48" x14ac:dyDescent="0.15">
      <c r="C51" s="7">
        <v>9</v>
      </c>
      <c r="D51" s="8">
        <v>26.181485974333299</v>
      </c>
      <c r="E51" s="10">
        <f t="shared" si="39"/>
        <v>24.876136195161301</v>
      </c>
      <c r="F51" s="7" t="s">
        <v>83</v>
      </c>
      <c r="G51" s="1">
        <v>10</v>
      </c>
      <c r="H51" s="9">
        <f t="shared" si="20"/>
        <v>26.181485974333299</v>
      </c>
      <c r="I51" s="9">
        <f t="shared" si="21"/>
        <v>299.3314859743333</v>
      </c>
      <c r="J51" s="9">
        <f t="shared" si="22"/>
        <v>0.39380020946133748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0"/>
        <v>3.4309967173128504</v>
      </c>
      <c r="P51" s="9">
        <f t="shared" si="25"/>
        <v>1.3511272259389617</v>
      </c>
      <c r="Q51" s="12">
        <f t="shared" si="26"/>
        <v>0.32427053422535079</v>
      </c>
      <c r="R51" s="9">
        <f t="shared" si="27"/>
        <v>0.29296359999999999</v>
      </c>
      <c r="S51" s="13">
        <f t="shared" si="28"/>
        <v>1.1068628806628222</v>
      </c>
      <c r="T51" s="2">
        <f t="shared" si="29"/>
        <v>0.01</v>
      </c>
      <c r="U51" s="14">
        <f t="shared" si="30"/>
        <v>1.1068628806628223E-2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3.0968628806628221E-2</v>
      </c>
      <c r="AR51" s="9">
        <f t="shared" si="35"/>
        <v>122.06816666666667</v>
      </c>
      <c r="AS51" s="1">
        <f t="shared" si="36"/>
        <v>0.24</v>
      </c>
      <c r="AT51" s="1">
        <f t="shared" si="37"/>
        <v>17697177.666666668</v>
      </c>
      <c r="AU51" s="1">
        <f t="shared" si="38"/>
        <v>107575767661.47188</v>
      </c>
    </row>
    <row r="52" spans="1:48" x14ac:dyDescent="0.15">
      <c r="C52" s="7">
        <v>10</v>
      </c>
      <c r="D52" s="8">
        <v>26.318590237741901</v>
      </c>
      <c r="E52" s="10">
        <f t="shared" si="39"/>
        <v>26.181485974333299</v>
      </c>
      <c r="F52" s="7" t="s">
        <v>83</v>
      </c>
      <c r="G52" s="1">
        <v>11</v>
      </c>
      <c r="H52" s="9">
        <f t="shared" si="20"/>
        <v>26.318590237741901</v>
      </c>
      <c r="I52" s="9">
        <f t="shared" si="21"/>
        <v>299.46859023774186</v>
      </c>
      <c r="J52" s="9">
        <f t="shared" si="22"/>
        <v>0.39970870391227786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1.9758760168051941</v>
      </c>
      <c r="O52" s="9">
        <f t="shared" si="40"/>
        <v>1.3246751412353612</v>
      </c>
      <c r="P52" s="9">
        <f t="shared" si="25"/>
        <v>0.52948418380799989</v>
      </c>
      <c r="Q52" s="12">
        <f t="shared" si="26"/>
        <v>0.12707620411391995</v>
      </c>
      <c r="R52" s="9">
        <f t="shared" si="27"/>
        <v>0.29296359999999999</v>
      </c>
      <c r="S52" s="13">
        <f t="shared" si="28"/>
        <v>0.43376106831674638</v>
      </c>
      <c r="T52" s="2">
        <f t="shared" si="29"/>
        <v>0.01</v>
      </c>
      <c r="U52" s="14">
        <f t="shared" si="30"/>
        <v>4.337610683167464E-3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2.423761068316746E-2</v>
      </c>
      <c r="AR52" s="9">
        <f t="shared" si="35"/>
        <v>122.06816666666667</v>
      </c>
      <c r="AS52" s="1">
        <f t="shared" si="36"/>
        <v>0.24</v>
      </c>
      <c r="AT52" s="1">
        <f t="shared" si="37"/>
        <v>17697177.666666668</v>
      </c>
      <c r="AU52" s="1">
        <f t="shared" si="38"/>
        <v>84194220926.03511</v>
      </c>
    </row>
    <row r="53" spans="1:48" x14ac:dyDescent="0.15">
      <c r="C53" s="7">
        <v>11</v>
      </c>
      <c r="D53" s="8">
        <v>25.830920273666699</v>
      </c>
      <c r="E53" s="10">
        <f t="shared" si="39"/>
        <v>26.318590237741901</v>
      </c>
      <c r="F53" s="7" t="s">
        <v>85</v>
      </c>
      <c r="G53" s="1">
        <v>12</v>
      </c>
      <c r="H53" s="9">
        <f t="shared" si="20"/>
        <v>25.830920273666699</v>
      </c>
      <c r="I53" s="9">
        <f t="shared" si="21"/>
        <v>298.9809202736667</v>
      </c>
      <c r="J53" s="9">
        <f t="shared" si="22"/>
        <v>0.37906319813460509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0"/>
        <v>2.0158726240940279</v>
      </c>
      <c r="P53" s="9">
        <f t="shared" si="25"/>
        <v>0.76414312392108075</v>
      </c>
      <c r="Q53" s="12">
        <f t="shared" si="26"/>
        <v>0.18339434974105936</v>
      </c>
      <c r="R53" s="9">
        <f t="shared" si="27"/>
        <v>0.29296359999999999</v>
      </c>
      <c r="S53" s="13">
        <f t="shared" si="28"/>
        <v>0.62599705130964856</v>
      </c>
      <c r="T53" s="2">
        <f t="shared" si="29"/>
        <v>0.01</v>
      </c>
      <c r="U53" s="14">
        <f t="shared" si="30"/>
        <v>6.2599705130964856E-3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2.6159970513096483E-2</v>
      </c>
      <c r="AR53" s="9">
        <f t="shared" si="35"/>
        <v>122.06816666666667</v>
      </c>
      <c r="AS53" s="1">
        <f t="shared" si="36"/>
        <v>0.24</v>
      </c>
      <c r="AT53" s="1">
        <f t="shared" si="37"/>
        <v>17697177.666666668</v>
      </c>
      <c r="AU53" s="1">
        <f t="shared" si="38"/>
        <v>90871924860.473755</v>
      </c>
      <c r="AV53" s="1">
        <f>SUM(AU42:AU53)</f>
        <v>1105126668507.5588</v>
      </c>
    </row>
    <row r="54" spans="1:48" x14ac:dyDescent="0.15">
      <c r="C54" s="7">
        <v>12</v>
      </c>
      <c r="D54" s="8">
        <v>25.6705609135484</v>
      </c>
      <c r="E54" s="10">
        <f t="shared" si="39"/>
        <v>25.830920273666699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25.567072902903199</v>
      </c>
      <c r="E58" s="7"/>
      <c r="F58" s="7"/>
      <c r="G58" s="1">
        <v>1</v>
      </c>
      <c r="H58" s="9">
        <f t="shared" ref="H58:H69" si="41">E59</f>
        <v>25.567072902903199</v>
      </c>
      <c r="I58" s="9">
        <f t="shared" ref="I58:I69" si="42">H58+273.15</f>
        <v>298.71707290290317</v>
      </c>
      <c r="J58" s="9">
        <f t="shared" ref="J58:J69" si="43">EXP(($C$15*(I58-$C$13))/($C$16*I58*$C$13))</f>
        <v>0.36831475998934737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2.8825080439182974E-2</v>
      </c>
      <c r="Q58" s="12">
        <f t="shared" ref="Q58:Q69" si="47">P58*$B$60</f>
        <v>5.4767652834447648E-3</v>
      </c>
      <c r="R58" s="9">
        <f t="shared" ref="R58:R69" si="48">L58*$B$60</f>
        <v>1.4869795833333335E-2</v>
      </c>
      <c r="S58" s="13">
        <f t="shared" ref="S58:S69" si="49">Q58/R58</f>
        <v>0.36831475998934737</v>
      </c>
      <c r="T58" s="2">
        <f t="shared" ref="T58:T69" si="50">$B$59/100</f>
        <v>0.01</v>
      </c>
      <c r="U58" s="14">
        <f t="shared" ref="U58:U69" si="51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2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3">AO58*AN58</f>
        <v>1.5600000000000001E-2</v>
      </c>
      <c r="AQ58" s="1">
        <f t="shared" ref="AQ58:AQ69" si="54">(AP58+AM58+AD58+AA58+U58+X58+AG58+AJ58)</f>
        <v>2.9783147599893475E-2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1467871.1666666667</v>
      </c>
      <c r="AU58" s="1">
        <f t="shared" ref="AU58:AU69" si="58">AT58*10000*AS58*0.67*AR58*AQ58</f>
        <v>435550324.65456003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25.547145570645199</v>
      </c>
      <c r="E59" s="10">
        <f t="shared" ref="E59:E70" si="59">D58</f>
        <v>25.567072902903199</v>
      </c>
      <c r="F59" s="7" t="s">
        <v>83</v>
      </c>
      <c r="G59" s="1">
        <v>2</v>
      </c>
      <c r="H59" s="9">
        <f t="shared" si="41"/>
        <v>25.547145570645199</v>
      </c>
      <c r="I59" s="9">
        <f t="shared" si="42"/>
        <v>298.69714557064515</v>
      </c>
      <c r="J59" s="9">
        <f t="shared" si="43"/>
        <v>0.36751470319869484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0.12769908622748372</v>
      </c>
      <c r="P59" s="9">
        <f t="shared" si="46"/>
        <v>4.6931291773638216E-2</v>
      </c>
      <c r="Q59" s="12">
        <f t="shared" si="47"/>
        <v>8.9169454369912617E-3</v>
      </c>
      <c r="R59" s="9">
        <f t="shared" si="48"/>
        <v>1.4869795833333335E-2</v>
      </c>
      <c r="S59" s="13">
        <f t="shared" si="49"/>
        <v>0.59966831669620624</v>
      </c>
      <c r="T59" s="2">
        <f t="shared" si="50"/>
        <v>0.01</v>
      </c>
      <c r="U59" s="14">
        <f t="shared" si="51"/>
        <v>5.9966831669620623E-3</v>
      </c>
      <c r="V59" s="13"/>
      <c r="W59" s="2"/>
      <c r="X59" s="14"/>
      <c r="Y59" s="2">
        <v>0.05</v>
      </c>
      <c r="Z59" s="2">
        <v>0.21</v>
      </c>
      <c r="AA59" s="2">
        <f t="shared" si="52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3"/>
        <v>1.5600000000000001E-2</v>
      </c>
      <c r="AQ59" s="1">
        <f t="shared" si="54"/>
        <v>3.2096683166962063E-2</v>
      </c>
      <c r="AR59" s="9">
        <f t="shared" si="55"/>
        <v>7.8262083333333337</v>
      </c>
      <c r="AS59" s="1">
        <f t="shared" si="56"/>
        <v>0.19</v>
      </c>
      <c r="AT59" s="1">
        <f t="shared" si="57"/>
        <v>1467871.1666666667</v>
      </c>
      <c r="AU59" s="1">
        <f t="shared" si="58"/>
        <v>469383591.06660974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25.329197279285701</v>
      </c>
      <c r="E60" s="10">
        <f t="shared" si="59"/>
        <v>25.547145570645199</v>
      </c>
      <c r="F60" s="7" t="s">
        <v>83</v>
      </c>
      <c r="G60" s="1">
        <v>3</v>
      </c>
      <c r="H60" s="9">
        <f t="shared" si="41"/>
        <v>25.329197279285701</v>
      </c>
      <c r="I60" s="9">
        <f t="shared" si="42"/>
        <v>298.4791972792857</v>
      </c>
      <c r="J60" s="9">
        <f t="shared" si="43"/>
        <v>0.35887019285397898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0.15902987778717884</v>
      </c>
      <c r="P60" s="9">
        <f t="shared" si="46"/>
        <v>5.7071082911029573E-2</v>
      </c>
      <c r="Q60" s="12">
        <f t="shared" si="47"/>
        <v>1.0843505753095619E-2</v>
      </c>
      <c r="R60" s="9">
        <f t="shared" si="48"/>
        <v>1.4869795833333335E-2</v>
      </c>
      <c r="S60" s="13">
        <f t="shared" si="49"/>
        <v>0.72923030515240439</v>
      </c>
      <c r="T60" s="2">
        <f t="shared" si="50"/>
        <v>0.01</v>
      </c>
      <c r="U60" s="14">
        <f t="shared" si="51"/>
        <v>7.2923030515240437E-3</v>
      </c>
      <c r="V60" s="13"/>
      <c r="W60" s="2"/>
      <c r="X60" s="14"/>
      <c r="Y60" s="2">
        <v>0.05</v>
      </c>
      <c r="Z60" s="2">
        <v>0.21</v>
      </c>
      <c r="AA60" s="2">
        <f t="shared" si="52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3"/>
        <v>1.5600000000000001E-2</v>
      </c>
      <c r="AQ60" s="1">
        <f t="shared" si="54"/>
        <v>3.3392303051524047E-2</v>
      </c>
      <c r="AR60" s="9">
        <f t="shared" si="55"/>
        <v>7.8262083333333337</v>
      </c>
      <c r="AS60" s="1">
        <f t="shared" si="56"/>
        <v>0.19</v>
      </c>
      <c r="AT60" s="1">
        <f t="shared" si="57"/>
        <v>1467871.1666666667</v>
      </c>
      <c r="AU60" s="1">
        <f t="shared" si="58"/>
        <v>488330804.73693025</v>
      </c>
    </row>
    <row r="61" spans="1:48" x14ac:dyDescent="0.15">
      <c r="C61" s="7">
        <v>3</v>
      </c>
      <c r="D61" s="8">
        <v>25.102370600967699</v>
      </c>
      <c r="E61" s="10">
        <f t="shared" si="59"/>
        <v>25.329197279285701</v>
      </c>
      <c r="F61" s="7" t="s">
        <v>83</v>
      </c>
      <c r="G61" s="1">
        <v>4</v>
      </c>
      <c r="H61" s="9">
        <f t="shared" si="41"/>
        <v>25.102370600967699</v>
      </c>
      <c r="I61" s="9">
        <f t="shared" si="42"/>
        <v>298.25237060096765</v>
      </c>
      <c r="J61" s="9">
        <f t="shared" si="43"/>
        <v>0.35007646113441171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0.1802208782094826</v>
      </c>
      <c r="P61" s="9">
        <f t="shared" si="46"/>
        <v>6.3091087266111484E-2</v>
      </c>
      <c r="Q61" s="12">
        <f t="shared" si="47"/>
        <v>1.1987306580561182E-2</v>
      </c>
      <c r="R61" s="9">
        <f t="shared" si="48"/>
        <v>1.4869795833333335E-2</v>
      </c>
      <c r="S61" s="13">
        <f t="shared" si="49"/>
        <v>0.8061513900338475</v>
      </c>
      <c r="T61" s="2">
        <f t="shared" si="50"/>
        <v>0.01</v>
      </c>
      <c r="U61" s="14">
        <f t="shared" si="51"/>
        <v>8.061513900338475E-3</v>
      </c>
      <c r="V61" s="13"/>
      <c r="W61" s="2"/>
      <c r="X61" s="14"/>
      <c r="Y61" s="2">
        <v>0.05</v>
      </c>
      <c r="Z61" s="2">
        <v>0.21</v>
      </c>
      <c r="AA61" s="2">
        <f t="shared" si="52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3"/>
        <v>1.5600000000000001E-2</v>
      </c>
      <c r="AQ61" s="1">
        <f t="shared" si="54"/>
        <v>3.4161513900338475E-2</v>
      </c>
      <c r="AR61" s="9">
        <f t="shared" si="55"/>
        <v>7.8262083333333337</v>
      </c>
      <c r="AS61" s="1">
        <f t="shared" si="56"/>
        <v>0.19</v>
      </c>
      <c r="AT61" s="1">
        <f t="shared" si="57"/>
        <v>1467871.1666666667</v>
      </c>
      <c r="AU61" s="1">
        <f t="shared" si="58"/>
        <v>499579784.8457396</v>
      </c>
    </row>
    <row r="62" spans="1:48" x14ac:dyDescent="0.15">
      <c r="C62" s="7">
        <v>4</v>
      </c>
      <c r="D62" s="8">
        <v>24.923233641666702</v>
      </c>
      <c r="E62" s="10">
        <f t="shared" si="59"/>
        <v>25.102370600967699</v>
      </c>
      <c r="F62" s="7" t="s">
        <v>83</v>
      </c>
      <c r="G62" s="1">
        <v>5</v>
      </c>
      <c r="H62" s="9">
        <f t="shared" si="41"/>
        <v>24.923233641666702</v>
      </c>
      <c r="I62" s="9">
        <f t="shared" si="42"/>
        <v>298.07323364166666</v>
      </c>
      <c r="J62" s="9">
        <f t="shared" si="43"/>
        <v>0.34327497879704016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0.11127330139620256</v>
      </c>
      <c r="O62" s="9">
        <f t="shared" si="60"/>
        <v>8.4118572880501868E-2</v>
      </c>
      <c r="P62" s="9">
        <f t="shared" si="46"/>
        <v>2.8875801321991558E-2</v>
      </c>
      <c r="Q62" s="12">
        <f t="shared" si="47"/>
        <v>5.4864022511783963E-3</v>
      </c>
      <c r="R62" s="9">
        <f t="shared" si="48"/>
        <v>1.4869795833333335E-2</v>
      </c>
      <c r="S62" s="13">
        <f t="shared" si="49"/>
        <v>0.36896285010717056</v>
      </c>
      <c r="T62" s="2">
        <f t="shared" si="50"/>
        <v>0.01</v>
      </c>
      <c r="U62" s="14">
        <f t="shared" si="51"/>
        <v>3.6896285010717057E-3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2.9789628501071707E-2</v>
      </c>
      <c r="AR62" s="9">
        <f t="shared" si="55"/>
        <v>7.8262083333333337</v>
      </c>
      <c r="AS62" s="1">
        <f t="shared" si="56"/>
        <v>0.19</v>
      </c>
      <c r="AT62" s="1">
        <f t="shared" si="57"/>
        <v>1467871.1666666667</v>
      </c>
      <c r="AU62" s="1">
        <f t="shared" si="58"/>
        <v>435645101.69593102</v>
      </c>
    </row>
    <row r="63" spans="1:48" x14ac:dyDescent="0.15">
      <c r="C63" s="7">
        <v>5</v>
      </c>
      <c r="D63" s="8">
        <v>24.100115583548401</v>
      </c>
      <c r="E63" s="10">
        <f t="shared" si="59"/>
        <v>24.923233641666702</v>
      </c>
      <c r="F63" s="7" t="s">
        <v>85</v>
      </c>
      <c r="G63" s="1">
        <v>6</v>
      </c>
      <c r="H63" s="9">
        <f t="shared" si="41"/>
        <v>24.100115583548401</v>
      </c>
      <c r="I63" s="9">
        <f t="shared" si="42"/>
        <v>297.25011558354839</v>
      </c>
      <c r="J63" s="9">
        <f t="shared" si="43"/>
        <v>0.31358697377687683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0.13350485489184366</v>
      </c>
      <c r="P63" s="9">
        <f t="shared" si="46"/>
        <v>4.1865383430054325E-2</v>
      </c>
      <c r="Q63" s="12">
        <f t="shared" si="47"/>
        <v>7.9544228517103212E-3</v>
      </c>
      <c r="R63" s="9">
        <f t="shared" si="48"/>
        <v>1.4869795833333335E-2</v>
      </c>
      <c r="S63" s="13">
        <f t="shared" si="49"/>
        <v>0.53493826955438384</v>
      </c>
      <c r="T63" s="2">
        <f t="shared" si="50"/>
        <v>0.01</v>
      </c>
      <c r="U63" s="14">
        <f t="shared" si="51"/>
        <v>5.3493826955438384E-3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3.1449382695543843E-2</v>
      </c>
      <c r="AR63" s="9">
        <f t="shared" si="55"/>
        <v>7.8262083333333337</v>
      </c>
      <c r="AS63" s="1">
        <f t="shared" si="56"/>
        <v>0.19</v>
      </c>
      <c r="AT63" s="1">
        <f t="shared" si="57"/>
        <v>1467871.1666666667</v>
      </c>
      <c r="AU63" s="1">
        <f t="shared" si="58"/>
        <v>459917434.76027411</v>
      </c>
    </row>
    <row r="64" spans="1:48" x14ac:dyDescent="0.15">
      <c r="C64" s="7">
        <v>6</v>
      </c>
      <c r="D64" s="8">
        <v>23.950445845333299</v>
      </c>
      <c r="E64" s="10">
        <f t="shared" si="59"/>
        <v>24.100115583548401</v>
      </c>
      <c r="F64" s="7" t="s">
        <v>83</v>
      </c>
      <c r="G64" s="1">
        <v>7</v>
      </c>
      <c r="H64" s="9">
        <f t="shared" si="41"/>
        <v>23.950445845333299</v>
      </c>
      <c r="I64" s="9">
        <f t="shared" si="42"/>
        <v>297.1004458453333</v>
      </c>
      <c r="J64" s="9">
        <f t="shared" si="43"/>
        <v>0.30845476747162653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0.16990155479512267</v>
      </c>
      <c r="P64" s="9">
        <f t="shared" si="46"/>
        <v>5.2406944577397377E-2</v>
      </c>
      <c r="Q64" s="12">
        <f t="shared" si="47"/>
        <v>9.9573194697055011E-3</v>
      </c>
      <c r="R64" s="9">
        <f t="shared" si="48"/>
        <v>1.4869795833333335E-2</v>
      </c>
      <c r="S64" s="13">
        <f t="shared" si="49"/>
        <v>0.66963390629643815</v>
      </c>
      <c r="T64" s="2">
        <f t="shared" si="50"/>
        <v>0.01</v>
      </c>
      <c r="U64" s="14">
        <f t="shared" si="51"/>
        <v>6.6963390629643819E-3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3.2796339062964384E-2</v>
      </c>
      <c r="AR64" s="9">
        <f t="shared" si="55"/>
        <v>7.8262083333333337</v>
      </c>
      <c r="AS64" s="1">
        <f t="shared" si="56"/>
        <v>0.19</v>
      </c>
      <c r="AT64" s="1">
        <f t="shared" si="57"/>
        <v>1467871.1666666667</v>
      </c>
      <c r="AU64" s="1">
        <f t="shared" si="58"/>
        <v>479615395.86924845</v>
      </c>
    </row>
    <row r="65" spans="1:48" x14ac:dyDescent="0.15">
      <c r="C65" s="7">
        <v>7</v>
      </c>
      <c r="D65" s="8">
        <v>23.7120697477419</v>
      </c>
      <c r="E65" s="10">
        <f t="shared" si="59"/>
        <v>23.950445845333299</v>
      </c>
      <c r="F65" s="7" t="s">
        <v>83</v>
      </c>
      <c r="G65" s="1">
        <v>8</v>
      </c>
      <c r="H65" s="9">
        <f t="shared" si="41"/>
        <v>23.7120697477419</v>
      </c>
      <c r="I65" s="9">
        <f t="shared" si="42"/>
        <v>296.86206974774188</v>
      </c>
      <c r="J65" s="9">
        <f t="shared" si="43"/>
        <v>0.30044333788227306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0.19575669355105862</v>
      </c>
      <c r="P65" s="9">
        <f t="shared" si="46"/>
        <v>5.8813794423277291E-2</v>
      </c>
      <c r="Q65" s="12">
        <f t="shared" si="47"/>
        <v>1.1174620940422686E-2</v>
      </c>
      <c r="R65" s="9">
        <f t="shared" si="48"/>
        <v>1.4869795833333335E-2</v>
      </c>
      <c r="S65" s="13">
        <f t="shared" si="49"/>
        <v>0.75149794023215521</v>
      </c>
      <c r="T65" s="2">
        <f t="shared" si="50"/>
        <v>0.01</v>
      </c>
      <c r="U65" s="14">
        <f t="shared" si="51"/>
        <v>7.5149794023215526E-3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3.3614979402321554E-2</v>
      </c>
      <c r="AR65" s="9">
        <f t="shared" si="55"/>
        <v>7.8262083333333337</v>
      </c>
      <c r="AS65" s="1">
        <f t="shared" si="56"/>
        <v>0.19</v>
      </c>
      <c r="AT65" s="1">
        <f t="shared" si="57"/>
        <v>1467871.1666666667</v>
      </c>
      <c r="AU65" s="1">
        <f t="shared" si="58"/>
        <v>491587235.46029323</v>
      </c>
    </row>
    <row r="66" spans="1:48" x14ac:dyDescent="0.15">
      <c r="C66" s="7">
        <v>8</v>
      </c>
      <c r="D66" s="8">
        <v>24.876136195161301</v>
      </c>
      <c r="E66" s="10">
        <f t="shared" si="59"/>
        <v>23.7120697477419</v>
      </c>
      <c r="F66" s="7" t="s">
        <v>83</v>
      </c>
      <c r="G66" s="1">
        <v>9</v>
      </c>
      <c r="H66" s="9">
        <f t="shared" si="41"/>
        <v>24.876136195161301</v>
      </c>
      <c r="I66" s="9">
        <f t="shared" si="42"/>
        <v>298.02613619516126</v>
      </c>
      <c r="J66" s="9">
        <f t="shared" si="43"/>
        <v>0.34150748675995507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0.21520498246111469</v>
      </c>
      <c r="P66" s="9">
        <f t="shared" si="46"/>
        <v>7.3494112698515482E-2</v>
      </c>
      <c r="Q66" s="12">
        <f t="shared" si="47"/>
        <v>1.3963881412717942E-2</v>
      </c>
      <c r="R66" s="9">
        <f t="shared" si="48"/>
        <v>1.4869795833333335E-2</v>
      </c>
      <c r="S66" s="13">
        <f t="shared" si="49"/>
        <v>0.93907687564985787</v>
      </c>
      <c r="T66" s="2">
        <f t="shared" si="50"/>
        <v>0.01</v>
      </c>
      <c r="U66" s="14">
        <f t="shared" si="51"/>
        <v>9.390768756498578E-3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3.5490768756498578E-2</v>
      </c>
      <c r="AR66" s="9">
        <f t="shared" si="55"/>
        <v>7.8262083333333337</v>
      </c>
      <c r="AS66" s="1">
        <f t="shared" si="56"/>
        <v>0.19</v>
      </c>
      <c r="AT66" s="1">
        <f t="shared" si="57"/>
        <v>1467871.1666666667</v>
      </c>
      <c r="AU66" s="1">
        <f t="shared" si="58"/>
        <v>519018878.11844844</v>
      </c>
    </row>
    <row r="67" spans="1:48" x14ac:dyDescent="0.15">
      <c r="C67" s="7">
        <v>9</v>
      </c>
      <c r="D67" s="8">
        <v>26.181485974333299</v>
      </c>
      <c r="E67" s="10">
        <f t="shared" si="59"/>
        <v>24.876136195161301</v>
      </c>
      <c r="F67" s="7" t="s">
        <v>83</v>
      </c>
      <c r="G67" s="1">
        <v>10</v>
      </c>
      <c r="H67" s="9">
        <f t="shared" si="41"/>
        <v>26.181485974333299</v>
      </c>
      <c r="I67" s="9">
        <f t="shared" si="42"/>
        <v>299.3314859743333</v>
      </c>
      <c r="J67" s="9">
        <f t="shared" si="43"/>
        <v>0.39380020946133748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0.21997295309593257</v>
      </c>
      <c r="P67" s="9">
        <f t="shared" si="46"/>
        <v>8.6625395005007211E-2</v>
      </c>
      <c r="Q67" s="12">
        <f t="shared" si="47"/>
        <v>1.6458825050951371E-2</v>
      </c>
      <c r="R67" s="9">
        <f t="shared" si="48"/>
        <v>1.4869795833333335E-2</v>
      </c>
      <c r="S67" s="13">
        <f t="shared" si="49"/>
        <v>1.1068628806628227</v>
      </c>
      <c r="T67" s="2">
        <f t="shared" si="50"/>
        <v>0.01</v>
      </c>
      <c r="U67" s="14">
        <f t="shared" si="51"/>
        <v>1.1068628806628227E-2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3.7168628806628232E-2</v>
      </c>
      <c r="AR67" s="9">
        <f t="shared" si="55"/>
        <v>7.8262083333333337</v>
      </c>
      <c r="AS67" s="1">
        <f t="shared" si="56"/>
        <v>0.19</v>
      </c>
      <c r="AT67" s="1">
        <f t="shared" si="57"/>
        <v>1467871.1666666667</v>
      </c>
      <c r="AU67" s="1">
        <f t="shared" si="58"/>
        <v>543555992.17289114</v>
      </c>
    </row>
    <row r="68" spans="1:48" x14ac:dyDescent="0.15">
      <c r="C68" s="7">
        <v>10</v>
      </c>
      <c r="D68" s="8">
        <v>26.318590237741901</v>
      </c>
      <c r="E68" s="10">
        <f t="shared" si="59"/>
        <v>26.181485974333299</v>
      </c>
      <c r="F68" s="7" t="s">
        <v>83</v>
      </c>
      <c r="G68" s="1">
        <v>11</v>
      </c>
      <c r="H68" s="9">
        <f t="shared" si="41"/>
        <v>26.318590237741901</v>
      </c>
      <c r="I68" s="9">
        <f t="shared" si="42"/>
        <v>299.46859023774186</v>
      </c>
      <c r="J68" s="9">
        <f t="shared" si="43"/>
        <v>0.39970870391227786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0.12668018018637908</v>
      </c>
      <c r="O68" s="9">
        <f t="shared" si="60"/>
        <v>8.4929461237879617E-2</v>
      </c>
      <c r="P68" s="9">
        <f t="shared" si="46"/>
        <v>3.3947044875360904E-2</v>
      </c>
      <c r="Q68" s="12">
        <f t="shared" si="47"/>
        <v>6.4499385263185717E-3</v>
      </c>
      <c r="R68" s="9">
        <f t="shared" si="48"/>
        <v>1.4869795833333335E-2</v>
      </c>
      <c r="S68" s="13">
        <f t="shared" si="49"/>
        <v>0.43376106831674643</v>
      </c>
      <c r="T68" s="2">
        <f t="shared" si="50"/>
        <v>0.01</v>
      </c>
      <c r="U68" s="14">
        <f t="shared" si="51"/>
        <v>4.3376106831674649E-3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3.0437610683167467E-2</v>
      </c>
      <c r="AR68" s="9">
        <f t="shared" si="55"/>
        <v>7.8262083333333337</v>
      </c>
      <c r="AS68" s="1">
        <f t="shared" si="56"/>
        <v>0.19</v>
      </c>
      <c r="AT68" s="1">
        <f t="shared" si="57"/>
        <v>1467871.1666666667</v>
      </c>
      <c r="AU68" s="1">
        <f t="shared" si="58"/>
        <v>445121227.37524599</v>
      </c>
    </row>
    <row r="69" spans="1:48" x14ac:dyDescent="0.15">
      <c r="C69" s="7">
        <v>11</v>
      </c>
      <c r="D69" s="8">
        <v>25.830920273666699</v>
      </c>
      <c r="E69" s="10">
        <f t="shared" si="59"/>
        <v>26.318590237741901</v>
      </c>
      <c r="F69" s="7" t="s">
        <v>85</v>
      </c>
      <c r="G69" s="1">
        <v>12</v>
      </c>
      <c r="H69" s="9">
        <f t="shared" si="41"/>
        <v>25.830920273666699</v>
      </c>
      <c r="I69" s="9">
        <f t="shared" si="42"/>
        <v>298.9809202736667</v>
      </c>
      <c r="J69" s="9">
        <f t="shared" si="43"/>
        <v>0.37906319813460509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0.12924449969585206</v>
      </c>
      <c r="P69" s="9">
        <f t="shared" si="46"/>
        <v>4.8991833396016676E-2</v>
      </c>
      <c r="Q69" s="12">
        <f t="shared" si="47"/>
        <v>9.3084483452431678E-3</v>
      </c>
      <c r="R69" s="9">
        <f t="shared" si="48"/>
        <v>1.4869795833333335E-2</v>
      </c>
      <c r="S69" s="13">
        <f t="shared" si="49"/>
        <v>0.62599705130964867</v>
      </c>
      <c r="T69" s="2">
        <f t="shared" si="50"/>
        <v>0.01</v>
      </c>
      <c r="U69" s="14">
        <f t="shared" si="51"/>
        <v>6.2599705130964864E-3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3.2359970513096491E-2</v>
      </c>
      <c r="AR69" s="9">
        <f t="shared" si="55"/>
        <v>7.8262083333333337</v>
      </c>
      <c r="AS69" s="1">
        <f t="shared" si="56"/>
        <v>0.19</v>
      </c>
      <c r="AT69" s="1">
        <f t="shared" si="57"/>
        <v>1467871.1666666667</v>
      </c>
      <c r="AU69" s="1">
        <f t="shared" si="58"/>
        <v>473233919.13222688</v>
      </c>
      <c r="AV69" s="1">
        <f>SUM(AU58:AU69)</f>
        <v>5740539689.8883991</v>
      </c>
    </row>
    <row r="70" spans="1:48" x14ac:dyDescent="0.15">
      <c r="C70" s="7">
        <v>12</v>
      </c>
      <c r="D70" s="8">
        <v>25.6705609135484</v>
      </c>
      <c r="E70" s="10">
        <f t="shared" si="59"/>
        <v>25.830920273666699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25.567072902903199</v>
      </c>
      <c r="E73" s="7"/>
      <c r="F73" s="7"/>
      <c r="G73" s="1">
        <v>1</v>
      </c>
      <c r="H73" s="9">
        <f t="shared" ref="H73:H84" si="61">E74</f>
        <v>25.567072902903199</v>
      </c>
      <c r="I73" s="9">
        <f t="shared" ref="I73:I84" si="62">H73+273.15</f>
        <v>298.71707290290317</v>
      </c>
      <c r="J73" s="9">
        <f t="shared" ref="J73:J84" si="63">EXP(($C$15*(I73-$C$13))/($C$16*I73*$C$13))</f>
        <v>0.36831475998934737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2.7962456578391252E-2</v>
      </c>
      <c r="Q73" s="12">
        <f t="shared" ref="Q73:Q84" si="67">P73*$B$75</f>
        <v>5.0332421841104251E-3</v>
      </c>
      <c r="R73" s="9">
        <f t="shared" ref="R73:R84" si="68">L73*$B$75</f>
        <v>1.36656E-2</v>
      </c>
      <c r="S73" s="13">
        <f t="shared" ref="S73:S84" si="69">Q73/R73</f>
        <v>0.36831475998934737</v>
      </c>
      <c r="T73" s="2">
        <f t="shared" ref="T73:T84" si="70">$B$74/100</f>
        <v>0.01</v>
      </c>
      <c r="U73" s="14">
        <f t="shared" ref="U73:U84" si="71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2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3">AO73*AN73</f>
        <v>1.44E-2</v>
      </c>
      <c r="AQ73" s="1">
        <f t="shared" ref="AQ73:AQ84" si="74">(AP73+AM73+AD73+AA73+U73+X73+AG73+AJ73)</f>
        <v>3.1583147599893474E-2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737656.58333333337</v>
      </c>
      <c r="AU73" s="1">
        <f t="shared" ref="AU73:AU84" si="78">AT73*10000*AS73*0.67*AR73*AQ73</f>
        <v>213310945.07715824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25.547145570645199</v>
      </c>
      <c r="E74" s="10">
        <f t="shared" ref="E74:E85" si="79">D73</f>
        <v>25.567072902903199</v>
      </c>
      <c r="F74" s="7" t="s">
        <v>83</v>
      </c>
      <c r="G74" s="1">
        <v>2</v>
      </c>
      <c r="H74" s="9">
        <f t="shared" si="61"/>
        <v>25.547145570645199</v>
      </c>
      <c r="I74" s="9">
        <f t="shared" si="62"/>
        <v>298.69714557064515</v>
      </c>
      <c r="J74" s="9">
        <f t="shared" si="63"/>
        <v>0.36751470319869484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0.12387754342160875</v>
      </c>
      <c r="P74" s="9">
        <f t="shared" si="66"/>
        <v>4.5526818603575971E-2</v>
      </c>
      <c r="Q74" s="12">
        <f t="shared" si="67"/>
        <v>8.1948273486436747E-3</v>
      </c>
      <c r="R74" s="9">
        <f t="shared" si="68"/>
        <v>1.36656E-2</v>
      </c>
      <c r="S74" s="13">
        <f t="shared" si="69"/>
        <v>0.59966831669620613</v>
      </c>
      <c r="T74" s="2">
        <f t="shared" si="70"/>
        <v>0.01</v>
      </c>
      <c r="U74" s="14">
        <f t="shared" si="71"/>
        <v>5.9966831669620614E-3</v>
      </c>
      <c r="V74" s="13"/>
      <c r="W74" s="2"/>
      <c r="X74" s="14"/>
      <c r="Y74" s="2">
        <v>0.05</v>
      </c>
      <c r="Z74" s="2">
        <v>0.27</v>
      </c>
      <c r="AA74" s="2">
        <f t="shared" si="72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3"/>
        <v>1.44E-2</v>
      </c>
      <c r="AQ74" s="1">
        <f t="shared" si="74"/>
        <v>3.3896683166962066E-2</v>
      </c>
      <c r="AR74" s="9">
        <f t="shared" si="75"/>
        <v>7.5919999999999996</v>
      </c>
      <c r="AS74" s="1">
        <f t="shared" si="76"/>
        <v>0.18</v>
      </c>
      <c r="AT74" s="1">
        <f t="shared" si="77"/>
        <v>737656.58333333337</v>
      </c>
      <c r="AU74" s="1">
        <f t="shared" si="78"/>
        <v>228936444.61675087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25.329197279285701</v>
      </c>
      <c r="E75" s="10">
        <f t="shared" si="79"/>
        <v>25.547145570645199</v>
      </c>
      <c r="F75" s="7" t="s">
        <v>83</v>
      </c>
      <c r="G75" s="1">
        <v>3</v>
      </c>
      <c r="H75" s="9">
        <f t="shared" si="61"/>
        <v>25.329197279285701</v>
      </c>
      <c r="I75" s="9">
        <f t="shared" si="62"/>
        <v>298.4791972792857</v>
      </c>
      <c r="J75" s="9">
        <f t="shared" si="63"/>
        <v>0.35887019285397898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0.15427072481803281</v>
      </c>
      <c r="P75" s="9">
        <f t="shared" si="66"/>
        <v>5.5363164767170556E-2</v>
      </c>
      <c r="Q75" s="12">
        <f t="shared" si="67"/>
        <v>9.9653696580907E-3</v>
      </c>
      <c r="R75" s="9">
        <f t="shared" si="68"/>
        <v>1.36656E-2</v>
      </c>
      <c r="S75" s="13">
        <f t="shared" si="69"/>
        <v>0.72923030515240461</v>
      </c>
      <c r="T75" s="2">
        <f t="shared" si="70"/>
        <v>0.01</v>
      </c>
      <c r="U75" s="14">
        <f t="shared" si="71"/>
        <v>7.2923030515240463E-3</v>
      </c>
      <c r="V75" s="13"/>
      <c r="W75" s="2"/>
      <c r="X75" s="14"/>
      <c r="Y75" s="2">
        <v>0.05</v>
      </c>
      <c r="Z75" s="2">
        <v>0.27</v>
      </c>
      <c r="AA75" s="2">
        <f t="shared" si="72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3"/>
        <v>1.44E-2</v>
      </c>
      <c r="AQ75" s="1">
        <f t="shared" si="74"/>
        <v>3.519230305152405E-2</v>
      </c>
      <c r="AR75" s="9">
        <f t="shared" si="75"/>
        <v>7.5919999999999996</v>
      </c>
      <c r="AS75" s="1">
        <f t="shared" si="76"/>
        <v>0.18</v>
      </c>
      <c r="AT75" s="1">
        <f t="shared" si="77"/>
        <v>737656.58333333337</v>
      </c>
      <c r="AU75" s="1">
        <f t="shared" si="78"/>
        <v>237686994.29399732</v>
      </c>
    </row>
    <row r="76" spans="1:48" x14ac:dyDescent="0.15">
      <c r="C76" s="7">
        <v>3</v>
      </c>
      <c r="D76" s="8">
        <v>25.102370600967699</v>
      </c>
      <c r="E76" s="10">
        <f t="shared" si="79"/>
        <v>25.329197279285701</v>
      </c>
      <c r="F76" s="7" t="s">
        <v>83</v>
      </c>
      <c r="G76" s="1">
        <v>4</v>
      </c>
      <c r="H76" s="9">
        <f t="shared" si="61"/>
        <v>25.102370600967699</v>
      </c>
      <c r="I76" s="9">
        <f t="shared" si="62"/>
        <v>298.25237060096765</v>
      </c>
      <c r="J76" s="9">
        <f t="shared" si="63"/>
        <v>0.35007646113441171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0.17482756005086225</v>
      </c>
      <c r="P76" s="9">
        <f t="shared" si="66"/>
        <v>6.1203013531369706E-2</v>
      </c>
      <c r="Q76" s="12">
        <f t="shared" si="67"/>
        <v>1.1016542435646547E-2</v>
      </c>
      <c r="R76" s="9">
        <f t="shared" si="68"/>
        <v>1.36656E-2</v>
      </c>
      <c r="S76" s="13">
        <f t="shared" si="69"/>
        <v>0.80615139003384761</v>
      </c>
      <c r="T76" s="2">
        <f t="shared" si="70"/>
        <v>0.01</v>
      </c>
      <c r="U76" s="14">
        <f t="shared" si="71"/>
        <v>8.0615139003384767E-3</v>
      </c>
      <c r="V76" s="13"/>
      <c r="W76" s="2"/>
      <c r="X76" s="14"/>
      <c r="Y76" s="2">
        <v>0.05</v>
      </c>
      <c r="Z76" s="2">
        <v>0.27</v>
      </c>
      <c r="AA76" s="2">
        <f t="shared" si="72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3"/>
        <v>1.44E-2</v>
      </c>
      <c r="AQ76" s="1">
        <f t="shared" si="74"/>
        <v>3.5961513900338478E-2</v>
      </c>
      <c r="AR76" s="9">
        <f t="shared" si="75"/>
        <v>7.5919999999999996</v>
      </c>
      <c r="AS76" s="1">
        <f t="shared" si="76"/>
        <v>0.18</v>
      </c>
      <c r="AT76" s="1">
        <f t="shared" si="77"/>
        <v>737656.58333333337</v>
      </c>
      <c r="AU76" s="1">
        <f t="shared" si="78"/>
        <v>242882204.57521585</v>
      </c>
    </row>
    <row r="77" spans="1:48" x14ac:dyDescent="0.15">
      <c r="C77" s="7">
        <v>4</v>
      </c>
      <c r="D77" s="8">
        <v>24.923233641666702</v>
      </c>
      <c r="E77" s="10">
        <f t="shared" si="79"/>
        <v>25.102370600967699</v>
      </c>
      <c r="F77" s="7" t="s">
        <v>83</v>
      </c>
      <c r="G77" s="1">
        <v>5</v>
      </c>
      <c r="H77" s="9">
        <f t="shared" si="61"/>
        <v>24.923233641666702</v>
      </c>
      <c r="I77" s="9">
        <f t="shared" si="62"/>
        <v>298.07323364166666</v>
      </c>
      <c r="J77" s="9">
        <f t="shared" si="63"/>
        <v>0.34327497879704016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0.10794331919351792</v>
      </c>
      <c r="O77" s="9">
        <f t="shared" si="80"/>
        <v>8.1601227325974621E-2</v>
      </c>
      <c r="P77" s="9">
        <f t="shared" si="66"/>
        <v>2.8011659580136392E-2</v>
      </c>
      <c r="Q77" s="12">
        <f t="shared" si="67"/>
        <v>5.0420987244245499E-3</v>
      </c>
      <c r="R77" s="9">
        <f t="shared" si="68"/>
        <v>1.36656E-2</v>
      </c>
      <c r="S77" s="13">
        <f t="shared" si="69"/>
        <v>0.36896285010717056</v>
      </c>
      <c r="T77" s="2">
        <f t="shared" si="70"/>
        <v>0.01</v>
      </c>
      <c r="U77" s="14">
        <f t="shared" si="71"/>
        <v>3.6896285010717057E-3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3.1589628501071707E-2</v>
      </c>
      <c r="AR77" s="9">
        <f t="shared" si="75"/>
        <v>7.5919999999999996</v>
      </c>
      <c r="AS77" s="1">
        <f t="shared" si="76"/>
        <v>0.18</v>
      </c>
      <c r="AT77" s="1">
        <f t="shared" si="77"/>
        <v>737656.58333333337</v>
      </c>
      <c r="AU77" s="1">
        <f t="shared" si="78"/>
        <v>213354716.74845567</v>
      </c>
    </row>
    <row r="78" spans="1:48" x14ac:dyDescent="0.15">
      <c r="C78" s="7">
        <v>5</v>
      </c>
      <c r="D78" s="8">
        <v>24.100115583548401</v>
      </c>
      <c r="E78" s="10">
        <f t="shared" si="79"/>
        <v>24.923233641666702</v>
      </c>
      <c r="F78" s="7" t="s">
        <v>85</v>
      </c>
      <c r="G78" s="1">
        <v>6</v>
      </c>
      <c r="H78" s="9">
        <f t="shared" si="61"/>
        <v>24.100115583548401</v>
      </c>
      <c r="I78" s="9">
        <f t="shared" si="62"/>
        <v>297.25011558354839</v>
      </c>
      <c r="J78" s="9">
        <f t="shared" si="63"/>
        <v>0.31358697377687683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0.12950956774583822</v>
      </c>
      <c r="P78" s="9">
        <f t="shared" si="66"/>
        <v>4.061251342456882E-2</v>
      </c>
      <c r="Q78" s="12">
        <f t="shared" si="67"/>
        <v>7.3102524164223876E-3</v>
      </c>
      <c r="R78" s="9">
        <f t="shared" si="68"/>
        <v>1.36656E-2</v>
      </c>
      <c r="S78" s="13">
        <f t="shared" si="69"/>
        <v>0.53493826955438384</v>
      </c>
      <c r="T78" s="2">
        <f t="shared" si="70"/>
        <v>0.01</v>
      </c>
      <c r="U78" s="14">
        <f t="shared" si="71"/>
        <v>5.3493826955438384E-3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3.3249382695543839E-2</v>
      </c>
      <c r="AR78" s="9">
        <f t="shared" si="75"/>
        <v>7.5919999999999996</v>
      </c>
      <c r="AS78" s="1">
        <f t="shared" si="76"/>
        <v>0.18</v>
      </c>
      <c r="AT78" s="1">
        <f t="shared" si="77"/>
        <v>737656.58333333337</v>
      </c>
      <c r="AU78" s="1">
        <f t="shared" si="78"/>
        <v>224564610.71797955</v>
      </c>
    </row>
    <row r="79" spans="1:48" x14ac:dyDescent="0.15">
      <c r="C79" s="7">
        <v>6</v>
      </c>
      <c r="D79" s="8">
        <v>23.950445845333299</v>
      </c>
      <c r="E79" s="10">
        <f t="shared" si="79"/>
        <v>24.100115583548401</v>
      </c>
      <c r="F79" s="7" t="s">
        <v>83</v>
      </c>
      <c r="G79" s="1">
        <v>7</v>
      </c>
      <c r="H79" s="9">
        <f t="shared" si="61"/>
        <v>23.950445845333299</v>
      </c>
      <c r="I79" s="9">
        <f t="shared" si="62"/>
        <v>297.1004458453333</v>
      </c>
      <c r="J79" s="9">
        <f t="shared" si="63"/>
        <v>0.30845476747162653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0.16481705432126939</v>
      </c>
      <c r="P79" s="9">
        <f t="shared" si="66"/>
        <v>5.0838606166025591E-2</v>
      </c>
      <c r="Q79" s="12">
        <f t="shared" si="67"/>
        <v>9.1509491098846051E-3</v>
      </c>
      <c r="R79" s="9">
        <f t="shared" si="68"/>
        <v>1.36656E-2</v>
      </c>
      <c r="S79" s="13">
        <f t="shared" si="69"/>
        <v>0.66963390629643815</v>
      </c>
      <c r="T79" s="2">
        <f t="shared" si="70"/>
        <v>0.01</v>
      </c>
      <c r="U79" s="14">
        <f t="shared" si="71"/>
        <v>6.6963390629643819E-3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3.459633906296438E-2</v>
      </c>
      <c r="AR79" s="9">
        <f t="shared" si="75"/>
        <v>7.5919999999999996</v>
      </c>
      <c r="AS79" s="1">
        <f t="shared" si="76"/>
        <v>0.18</v>
      </c>
      <c r="AT79" s="1">
        <f t="shared" si="77"/>
        <v>737656.58333333337</v>
      </c>
      <c r="AU79" s="1">
        <f t="shared" si="78"/>
        <v>233661884.34478995</v>
      </c>
    </row>
    <row r="80" spans="1:48" x14ac:dyDescent="0.15">
      <c r="C80" s="7">
        <v>7</v>
      </c>
      <c r="D80" s="8">
        <v>23.7120697477419</v>
      </c>
      <c r="E80" s="10">
        <f t="shared" si="79"/>
        <v>23.950445845333299</v>
      </c>
      <c r="F80" s="7" t="s">
        <v>83</v>
      </c>
      <c r="G80" s="1">
        <v>8</v>
      </c>
      <c r="H80" s="9">
        <f t="shared" si="61"/>
        <v>23.7120697477419</v>
      </c>
      <c r="I80" s="9">
        <f t="shared" si="62"/>
        <v>296.86206974774188</v>
      </c>
      <c r="J80" s="9">
        <f t="shared" si="63"/>
        <v>0.30044333788227306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0.18989844815524382</v>
      </c>
      <c r="P80" s="9">
        <f t="shared" si="66"/>
        <v>5.705372362242523E-2</v>
      </c>
      <c r="Q80" s="12">
        <f t="shared" si="67"/>
        <v>1.0269670252036541E-2</v>
      </c>
      <c r="R80" s="9">
        <f t="shared" si="68"/>
        <v>1.36656E-2</v>
      </c>
      <c r="S80" s="13">
        <f t="shared" si="69"/>
        <v>0.75149794023215521</v>
      </c>
      <c r="T80" s="2">
        <f t="shared" si="70"/>
        <v>0.01</v>
      </c>
      <c r="U80" s="14">
        <f t="shared" si="71"/>
        <v>7.5149794023215526E-3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3.541497940232155E-2</v>
      </c>
      <c r="AR80" s="9">
        <f t="shared" si="75"/>
        <v>7.5919999999999996</v>
      </c>
      <c r="AS80" s="1">
        <f t="shared" si="76"/>
        <v>0.18</v>
      </c>
      <c r="AT80" s="1">
        <f t="shared" si="77"/>
        <v>737656.58333333337</v>
      </c>
      <c r="AU80" s="1">
        <f t="shared" si="78"/>
        <v>239190938.84812111</v>
      </c>
    </row>
    <row r="81" spans="1:48" x14ac:dyDescent="0.15">
      <c r="C81" s="7">
        <v>8</v>
      </c>
      <c r="D81" s="8">
        <v>24.876136195161301</v>
      </c>
      <c r="E81" s="10">
        <f t="shared" si="79"/>
        <v>23.7120697477419</v>
      </c>
      <c r="F81" s="7" t="s">
        <v>83</v>
      </c>
      <c r="G81" s="1">
        <v>9</v>
      </c>
      <c r="H81" s="9">
        <f t="shared" si="61"/>
        <v>24.876136195161301</v>
      </c>
      <c r="I81" s="9">
        <f t="shared" si="62"/>
        <v>298.02613619516126</v>
      </c>
      <c r="J81" s="9">
        <f t="shared" si="63"/>
        <v>0.34150748675995507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0.20876472453281858</v>
      </c>
      <c r="P81" s="9">
        <f t="shared" si="66"/>
        <v>7.129471639933721E-2</v>
      </c>
      <c r="Q81" s="12">
        <f t="shared" si="67"/>
        <v>1.2833048951880697E-2</v>
      </c>
      <c r="R81" s="9">
        <f t="shared" si="68"/>
        <v>1.36656E-2</v>
      </c>
      <c r="S81" s="13">
        <f t="shared" si="69"/>
        <v>0.93907687564985787</v>
      </c>
      <c r="T81" s="2">
        <f t="shared" si="70"/>
        <v>0.01</v>
      </c>
      <c r="U81" s="14">
        <f t="shared" si="71"/>
        <v>9.390768756498578E-3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3.7290768756498581E-2</v>
      </c>
      <c r="AR81" s="9">
        <f t="shared" si="75"/>
        <v>7.5919999999999996</v>
      </c>
      <c r="AS81" s="1">
        <f t="shared" si="76"/>
        <v>0.18</v>
      </c>
      <c r="AT81" s="1">
        <f t="shared" si="77"/>
        <v>737656.58333333337</v>
      </c>
      <c r="AU81" s="1">
        <f t="shared" si="78"/>
        <v>251859923.11068156</v>
      </c>
    </row>
    <row r="82" spans="1:48" x14ac:dyDescent="0.15">
      <c r="C82" s="7">
        <v>9</v>
      </c>
      <c r="D82" s="8">
        <v>26.181485974333299</v>
      </c>
      <c r="E82" s="10">
        <f t="shared" si="79"/>
        <v>24.876136195161301</v>
      </c>
      <c r="F82" s="7" t="s">
        <v>83</v>
      </c>
      <c r="G82" s="1">
        <v>10</v>
      </c>
      <c r="H82" s="9">
        <f t="shared" si="61"/>
        <v>26.181485974333299</v>
      </c>
      <c r="I82" s="9">
        <f t="shared" si="62"/>
        <v>299.3314859743333</v>
      </c>
      <c r="J82" s="9">
        <f t="shared" si="63"/>
        <v>0.39380020946133748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0.21339000813348136</v>
      </c>
      <c r="P82" s="9">
        <f t="shared" si="66"/>
        <v>8.4033029899921466E-2</v>
      </c>
      <c r="Q82" s="12">
        <f t="shared" si="67"/>
        <v>1.5125945381985863E-2</v>
      </c>
      <c r="R82" s="9">
        <f t="shared" si="68"/>
        <v>1.36656E-2</v>
      </c>
      <c r="S82" s="13">
        <f t="shared" si="69"/>
        <v>1.1068628806628222</v>
      </c>
      <c r="T82" s="2">
        <f t="shared" si="70"/>
        <v>0.01</v>
      </c>
      <c r="U82" s="14">
        <f t="shared" si="71"/>
        <v>1.1068628806628223E-2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3.8968628806628228E-2</v>
      </c>
      <c r="AR82" s="9">
        <f t="shared" si="75"/>
        <v>7.5919999999999996</v>
      </c>
      <c r="AS82" s="1">
        <f t="shared" si="76"/>
        <v>0.18</v>
      </c>
      <c r="AT82" s="1">
        <f t="shared" si="77"/>
        <v>737656.58333333337</v>
      </c>
      <c r="AU82" s="1">
        <f t="shared" si="78"/>
        <v>263192103.09269103</v>
      </c>
    </row>
    <row r="83" spans="1:48" x14ac:dyDescent="0.15">
      <c r="C83" s="7">
        <v>10</v>
      </c>
      <c r="D83" s="8">
        <v>26.318590237741901</v>
      </c>
      <c r="E83" s="10">
        <f t="shared" si="79"/>
        <v>26.181485974333299</v>
      </c>
      <c r="F83" s="7" t="s">
        <v>83</v>
      </c>
      <c r="G83" s="1">
        <v>11</v>
      </c>
      <c r="H83" s="9">
        <f t="shared" si="61"/>
        <v>26.318590237741901</v>
      </c>
      <c r="I83" s="9">
        <f t="shared" si="62"/>
        <v>299.46859023774186</v>
      </c>
      <c r="J83" s="9">
        <f t="shared" si="63"/>
        <v>0.39970870391227786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0.12288912932188191</v>
      </c>
      <c r="O83" s="9">
        <f t="shared" si="80"/>
        <v>8.2387848911677983E-2</v>
      </c>
      <c r="P83" s="9">
        <f t="shared" si="66"/>
        <v>3.2931140306607376E-2</v>
      </c>
      <c r="Q83" s="12">
        <f t="shared" si="67"/>
        <v>5.9276052551893279E-3</v>
      </c>
      <c r="R83" s="9">
        <f t="shared" si="68"/>
        <v>1.36656E-2</v>
      </c>
      <c r="S83" s="13">
        <f t="shared" si="69"/>
        <v>0.43376106831674627</v>
      </c>
      <c r="T83" s="2">
        <f t="shared" si="70"/>
        <v>0.01</v>
      </c>
      <c r="U83" s="14">
        <f t="shared" si="71"/>
        <v>4.3376106831674631E-3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3.2237610683167467E-2</v>
      </c>
      <c r="AR83" s="9">
        <f t="shared" si="75"/>
        <v>7.5919999999999996</v>
      </c>
      <c r="AS83" s="1">
        <f t="shared" si="76"/>
        <v>0.18</v>
      </c>
      <c r="AT83" s="1">
        <f t="shared" si="77"/>
        <v>737656.58333333337</v>
      </c>
      <c r="AU83" s="1">
        <f t="shared" si="78"/>
        <v>217731154.88587779</v>
      </c>
    </row>
    <row r="84" spans="1:48" x14ac:dyDescent="0.15">
      <c r="C84" s="7">
        <v>11</v>
      </c>
      <c r="D84" s="8">
        <v>25.830920273666699</v>
      </c>
      <c r="E84" s="10">
        <f t="shared" si="79"/>
        <v>26.318590237741901</v>
      </c>
      <c r="F84" s="7" t="s">
        <v>85</v>
      </c>
      <c r="G84" s="1">
        <v>12</v>
      </c>
      <c r="H84" s="9">
        <f t="shared" si="61"/>
        <v>25.830920273666699</v>
      </c>
      <c r="I84" s="9">
        <f t="shared" si="62"/>
        <v>298.9809202736667</v>
      </c>
      <c r="J84" s="9">
        <f t="shared" si="63"/>
        <v>0.37906319813460509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0.12537670860507061</v>
      </c>
      <c r="P84" s="9">
        <f t="shared" si="66"/>
        <v>4.7525696135428529E-2</v>
      </c>
      <c r="Q84" s="12">
        <f t="shared" si="67"/>
        <v>8.5546253043771343E-3</v>
      </c>
      <c r="R84" s="9">
        <f t="shared" si="68"/>
        <v>1.36656E-2</v>
      </c>
      <c r="S84" s="13">
        <f t="shared" si="69"/>
        <v>0.62599705130964867</v>
      </c>
      <c r="T84" s="2">
        <f t="shared" si="70"/>
        <v>0.01</v>
      </c>
      <c r="U84" s="14">
        <f t="shared" si="71"/>
        <v>6.2599705130964864E-3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3.4159970513096487E-2</v>
      </c>
      <c r="AR84" s="9">
        <f t="shared" si="75"/>
        <v>7.5919999999999996</v>
      </c>
      <c r="AS84" s="1">
        <f t="shared" si="76"/>
        <v>0.18</v>
      </c>
      <c r="AT84" s="1">
        <f t="shared" si="77"/>
        <v>737656.58333333337</v>
      </c>
      <c r="AU84" s="1">
        <f t="shared" si="78"/>
        <v>230714673.73255247</v>
      </c>
      <c r="AV84" s="1">
        <f>SUM(AU73:AU84)</f>
        <v>2797086594.0442715</v>
      </c>
    </row>
    <row r="85" spans="1:48" x14ac:dyDescent="0.15">
      <c r="C85" s="7">
        <v>12</v>
      </c>
      <c r="D85" s="8">
        <v>25.6705609135484</v>
      </c>
      <c r="E85" s="10">
        <f t="shared" si="79"/>
        <v>25.830920273666699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8">
        <v>25.567072902903199</v>
      </c>
      <c r="E89" s="7"/>
      <c r="F89" s="7"/>
      <c r="G89" s="1">
        <v>1</v>
      </c>
      <c r="H89" s="9">
        <f t="shared" ref="H89:H100" si="81">E90</f>
        <v>25.567072902903199</v>
      </c>
      <c r="I89" s="9">
        <f t="shared" ref="I89:I100" si="82">H89+273.15</f>
        <v>298.71707290290317</v>
      </c>
      <c r="J89" s="9">
        <f t="shared" ref="J89:J100" si="83">EXP(($C$15*(I89-$C$13))/($C$16*I89*$C$13))</f>
        <v>0.36831475998934737</v>
      </c>
      <c r="K89" s="9">
        <f t="shared" ref="K89:K100" si="84">$B$89/12</f>
        <v>9.8854166666666661</v>
      </c>
      <c r="L89" s="9">
        <f t="shared" ref="L89:L100" si="85">K89*$B$90/100</f>
        <v>3.3610416666666665</v>
      </c>
      <c r="M89" s="1" t="s">
        <v>83</v>
      </c>
      <c r="O89" s="9">
        <f>L89</f>
        <v>3.3610416666666665</v>
      </c>
      <c r="P89" s="9">
        <f t="shared" ref="P89:P100" si="86">O89*J89</f>
        <v>1.2379212547725293</v>
      </c>
      <c r="Q89" s="12">
        <f t="shared" ref="Q89:Q100" si="87">P89*$B$91</f>
        <v>0.55706456464763821</v>
      </c>
      <c r="R89" s="9">
        <f t="shared" ref="R89:R100" si="88">L89*$B$91</f>
        <v>1.51246875</v>
      </c>
      <c r="S89" s="13">
        <f t="shared" ref="S89:S100" si="89">Q89/R89</f>
        <v>0.36831475998934737</v>
      </c>
      <c r="T89" s="2">
        <f t="shared" ref="T89:T100" si="90">$B$90/100</f>
        <v>0.34</v>
      </c>
      <c r="U89" s="14">
        <f t="shared" ref="U89:U100" si="91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0.11369994604650802</v>
      </c>
      <c r="AK89" s="9">
        <f t="shared" ref="AK89:AK100" si="93">$B$89/12</f>
        <v>9.8854166666666661</v>
      </c>
      <c r="AL89" s="1">
        <f t="shared" ref="AL89:AL100" si="94">$B$91</f>
        <v>0.45</v>
      </c>
      <c r="AM89" s="17">
        <f t="shared" ref="AM89:AM100" si="95">$E$6/12</f>
        <v>3160858.9166666665</v>
      </c>
      <c r="AN89" s="1">
        <f t="shared" ref="AN89:AN100" si="96">AM89*10000*AK89*AJ89</f>
        <v>35527148373.2351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8">
        <v>25.547145570645199</v>
      </c>
      <c r="E90" s="10">
        <f t="shared" ref="E90:E101" si="97">D89</f>
        <v>25.567072902903199</v>
      </c>
      <c r="F90" s="7" t="s">
        <v>83</v>
      </c>
      <c r="G90" s="1">
        <v>2</v>
      </c>
      <c r="H90" s="9">
        <f t="shared" si="81"/>
        <v>25.547145570645199</v>
      </c>
      <c r="I90" s="9">
        <f t="shared" si="82"/>
        <v>298.69714557064515</v>
      </c>
      <c r="J90" s="9">
        <f t="shared" si="83"/>
        <v>0.36751470319869484</v>
      </c>
      <c r="K90" s="9">
        <f t="shared" si="84"/>
        <v>9.8854166666666661</v>
      </c>
      <c r="L90" s="9">
        <f t="shared" si="85"/>
        <v>3.3610416666666665</v>
      </c>
      <c r="M90" s="1" t="s">
        <v>83</v>
      </c>
      <c r="O90" s="9">
        <f t="shared" ref="O90:O100" si="98">L90+O89-P89-N90</f>
        <v>5.4841620785608036</v>
      </c>
      <c r="P90" s="9">
        <f t="shared" si="86"/>
        <v>2.0155101985958113</v>
      </c>
      <c r="Q90" s="12">
        <f t="shared" si="87"/>
        <v>0.90697958936811507</v>
      </c>
      <c r="R90" s="9">
        <f t="shared" si="88"/>
        <v>1.51246875</v>
      </c>
      <c r="S90" s="13">
        <f t="shared" si="89"/>
        <v>0.59966831669620613</v>
      </c>
      <c r="T90" s="2">
        <f t="shared" si="90"/>
        <v>0.34</v>
      </c>
      <c r="U90" s="14">
        <f t="shared" si="91"/>
        <v>0.20388722767671011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2"/>
        <v>0.13741599914452812</v>
      </c>
      <c r="AK90" s="9">
        <f t="shared" si="93"/>
        <v>9.8854166666666661</v>
      </c>
      <c r="AL90" s="1">
        <f t="shared" si="94"/>
        <v>0.45</v>
      </c>
      <c r="AM90" s="17">
        <f t="shared" si="95"/>
        <v>3160858.9166666665</v>
      </c>
      <c r="AN90" s="1">
        <f t="shared" si="96"/>
        <v>42937562947.18959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25.329197279285701</v>
      </c>
      <c r="E91" s="10">
        <f t="shared" si="97"/>
        <v>25.547145570645199</v>
      </c>
      <c r="F91" s="7" t="s">
        <v>83</v>
      </c>
      <c r="G91" s="1">
        <v>3</v>
      </c>
      <c r="H91" s="9">
        <f t="shared" si="81"/>
        <v>25.329197279285701</v>
      </c>
      <c r="I91" s="9">
        <f t="shared" si="82"/>
        <v>298.4791972792857</v>
      </c>
      <c r="J91" s="9">
        <f t="shared" si="83"/>
        <v>0.35887019285397898</v>
      </c>
      <c r="K91" s="9">
        <f t="shared" si="84"/>
        <v>9.8854166666666661</v>
      </c>
      <c r="L91" s="9">
        <f t="shared" si="85"/>
        <v>3.3610416666666665</v>
      </c>
      <c r="M91" s="1" t="s">
        <v>83</v>
      </c>
      <c r="O91" s="9">
        <f t="shared" si="98"/>
        <v>6.8296935466316597</v>
      </c>
      <c r="P91" s="9">
        <f t="shared" si="86"/>
        <v>2.4509734402132795</v>
      </c>
      <c r="Q91" s="12">
        <f t="shared" si="87"/>
        <v>1.1029380480959758</v>
      </c>
      <c r="R91" s="9">
        <f t="shared" si="88"/>
        <v>1.51246875</v>
      </c>
      <c r="S91" s="13">
        <f t="shared" si="89"/>
        <v>0.7292303051524045</v>
      </c>
      <c r="T91" s="2">
        <f t="shared" si="90"/>
        <v>0.34</v>
      </c>
      <c r="U91" s="14">
        <f t="shared" si="91"/>
        <v>0.24793830375181755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2"/>
        <v>0.15069739858117298</v>
      </c>
      <c r="AK91" s="9">
        <f t="shared" si="93"/>
        <v>9.8854166666666661</v>
      </c>
      <c r="AL91" s="1">
        <f t="shared" si="94"/>
        <v>0.45</v>
      </c>
      <c r="AM91" s="17">
        <f t="shared" si="95"/>
        <v>3160858.9166666665</v>
      </c>
      <c r="AN91" s="1">
        <f t="shared" si="96"/>
        <v>47087523125.68322</v>
      </c>
    </row>
    <row r="92" spans="1:48" x14ac:dyDescent="0.15">
      <c r="C92" s="7">
        <v>3</v>
      </c>
      <c r="D92" s="8">
        <v>25.102370600967699</v>
      </c>
      <c r="E92" s="10">
        <f t="shared" si="97"/>
        <v>25.329197279285701</v>
      </c>
      <c r="F92" s="7" t="s">
        <v>83</v>
      </c>
      <c r="G92" s="1">
        <v>4</v>
      </c>
      <c r="H92" s="9">
        <f t="shared" si="81"/>
        <v>25.102370600967699</v>
      </c>
      <c r="I92" s="9">
        <f t="shared" si="82"/>
        <v>298.25237060096765</v>
      </c>
      <c r="J92" s="9">
        <f t="shared" si="83"/>
        <v>0.35007646113441171</v>
      </c>
      <c r="K92" s="9">
        <f t="shared" si="84"/>
        <v>9.8854166666666661</v>
      </c>
      <c r="L92" s="9">
        <f t="shared" si="85"/>
        <v>3.3610416666666665</v>
      </c>
      <c r="M92" s="1" t="s">
        <v>83</v>
      </c>
      <c r="O92" s="9">
        <f t="shared" si="98"/>
        <v>7.7397617730850472</v>
      </c>
      <c r="P92" s="9">
        <f t="shared" si="86"/>
        <v>2.7095084115450132</v>
      </c>
      <c r="Q92" s="12">
        <f t="shared" si="87"/>
        <v>1.219278785195256</v>
      </c>
      <c r="R92" s="9">
        <f t="shared" si="88"/>
        <v>1.51246875</v>
      </c>
      <c r="S92" s="13">
        <f t="shared" si="89"/>
        <v>0.80615139003384761</v>
      </c>
      <c r="T92" s="2">
        <f t="shared" si="90"/>
        <v>0.34</v>
      </c>
      <c r="U92" s="14">
        <f t="shared" si="91"/>
        <v>0.27409147261150824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2"/>
        <v>0.15858257899236972</v>
      </c>
      <c r="AK92" s="9">
        <f t="shared" si="93"/>
        <v>9.8854166666666661</v>
      </c>
      <c r="AL92" s="1">
        <f t="shared" si="94"/>
        <v>0.45</v>
      </c>
      <c r="AM92" s="17">
        <f t="shared" si="95"/>
        <v>3160858.9166666665</v>
      </c>
      <c r="AN92" s="1">
        <f t="shared" si="96"/>
        <v>49551358722.436501</v>
      </c>
    </row>
    <row r="93" spans="1:48" x14ac:dyDescent="0.15">
      <c r="C93" s="7">
        <v>4</v>
      </c>
      <c r="D93" s="8">
        <v>24.923233641666702</v>
      </c>
      <c r="E93" s="10">
        <f t="shared" si="97"/>
        <v>25.102370600967699</v>
      </c>
      <c r="F93" s="7" t="s">
        <v>83</v>
      </c>
      <c r="G93" s="1">
        <v>5</v>
      </c>
      <c r="H93" s="9">
        <f t="shared" si="81"/>
        <v>24.923233641666702</v>
      </c>
      <c r="I93" s="9">
        <f t="shared" si="82"/>
        <v>298.07323364166666</v>
      </c>
      <c r="J93" s="9">
        <f t="shared" si="83"/>
        <v>0.34327497879704016</v>
      </c>
      <c r="K93" s="9">
        <f t="shared" si="84"/>
        <v>9.8854166666666661</v>
      </c>
      <c r="L93" s="9">
        <f t="shared" si="85"/>
        <v>3.3610416666666665</v>
      </c>
      <c r="M93" s="1" t="s">
        <v>85</v>
      </c>
      <c r="N93" s="9">
        <f>(O92-P92)*$C$21/100</f>
        <v>4.7787406934630319</v>
      </c>
      <c r="O93" s="9">
        <f t="shared" si="98"/>
        <v>3.6125543347436686</v>
      </c>
      <c r="P93" s="9">
        <f t="shared" si="86"/>
        <v>1.2400995126622885</v>
      </c>
      <c r="Q93" s="12">
        <f t="shared" si="87"/>
        <v>0.55804478069802987</v>
      </c>
      <c r="R93" s="9">
        <f t="shared" si="88"/>
        <v>1.51246875</v>
      </c>
      <c r="S93" s="13">
        <f t="shared" si="89"/>
        <v>0.36896285010717073</v>
      </c>
      <c r="T93" s="2">
        <f t="shared" si="90"/>
        <v>0.34</v>
      </c>
      <c r="U93" s="14">
        <f t="shared" si="91"/>
        <v>0.12544736903643805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0.11376638176448609</v>
      </c>
      <c r="AK93" s="9">
        <f t="shared" si="93"/>
        <v>9.8854166666666661</v>
      </c>
      <c r="AL93" s="1">
        <f t="shared" si="94"/>
        <v>0.45</v>
      </c>
      <c r="AM93" s="17">
        <f t="shared" si="95"/>
        <v>3160858.9166666665</v>
      </c>
      <c r="AN93" s="1">
        <f t="shared" si="96"/>
        <v>35547907148.344139</v>
      </c>
    </row>
    <row r="94" spans="1:48" x14ac:dyDescent="0.15">
      <c r="C94" s="7">
        <v>5</v>
      </c>
      <c r="D94" s="8">
        <v>24.100115583548401</v>
      </c>
      <c r="E94" s="10">
        <f t="shared" si="97"/>
        <v>24.923233641666702</v>
      </c>
      <c r="F94" s="7" t="s">
        <v>85</v>
      </c>
      <c r="G94" s="1">
        <v>6</v>
      </c>
      <c r="H94" s="9">
        <f t="shared" si="81"/>
        <v>24.100115583548401</v>
      </c>
      <c r="I94" s="9">
        <f t="shared" si="82"/>
        <v>297.25011558354839</v>
      </c>
      <c r="J94" s="9">
        <f t="shared" si="83"/>
        <v>0.31358697377687683</v>
      </c>
      <c r="K94" s="9">
        <f t="shared" si="84"/>
        <v>9.8854166666666661</v>
      </c>
      <c r="L94" s="9">
        <f t="shared" si="85"/>
        <v>3.3610416666666665</v>
      </c>
      <c r="M94" s="1" t="s">
        <v>83</v>
      </c>
      <c r="O94" s="9">
        <f t="shared" si="98"/>
        <v>5.7334964887480471</v>
      </c>
      <c r="P94" s="9">
        <f t="shared" si="86"/>
        <v>1.7979498130668492</v>
      </c>
      <c r="Q94" s="12">
        <f t="shared" si="87"/>
        <v>0.8090774158800822</v>
      </c>
      <c r="R94" s="9">
        <f t="shared" si="88"/>
        <v>1.51246875</v>
      </c>
      <c r="S94" s="13">
        <f t="shared" si="89"/>
        <v>0.53493826955438395</v>
      </c>
      <c r="T94" s="2">
        <f t="shared" si="90"/>
        <v>0.34</v>
      </c>
      <c r="U94" s="14">
        <f t="shared" si="91"/>
        <v>0.18187901164849055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0.1307805220120199</v>
      </c>
      <c r="AK94" s="9">
        <f t="shared" si="93"/>
        <v>9.8854166666666661</v>
      </c>
      <c r="AL94" s="1">
        <f t="shared" si="94"/>
        <v>0.45</v>
      </c>
      <c r="AM94" s="17">
        <f t="shared" si="95"/>
        <v>3160858.9166666665</v>
      </c>
      <c r="AN94" s="1">
        <f t="shared" si="96"/>
        <v>40864214728.383919</v>
      </c>
    </row>
    <row r="95" spans="1:48" x14ac:dyDescent="0.15">
      <c r="C95" s="7">
        <v>6</v>
      </c>
      <c r="D95" s="8">
        <v>23.950445845333299</v>
      </c>
      <c r="E95" s="10">
        <f t="shared" si="97"/>
        <v>24.100115583548401</v>
      </c>
      <c r="F95" s="7" t="s">
        <v>83</v>
      </c>
      <c r="G95" s="1">
        <v>7</v>
      </c>
      <c r="H95" s="9">
        <f t="shared" si="81"/>
        <v>23.950445845333299</v>
      </c>
      <c r="I95" s="9">
        <f t="shared" si="82"/>
        <v>297.1004458453333</v>
      </c>
      <c r="J95" s="9">
        <f t="shared" si="83"/>
        <v>0.30845476747162653</v>
      </c>
      <c r="K95" s="9">
        <f t="shared" si="84"/>
        <v>9.8854166666666661</v>
      </c>
      <c r="L95" s="9">
        <f t="shared" si="85"/>
        <v>3.3610416666666665</v>
      </c>
      <c r="M95" s="1" t="s">
        <v>83</v>
      </c>
      <c r="O95" s="9">
        <f t="shared" si="98"/>
        <v>7.2965883423478646</v>
      </c>
      <c r="P95" s="9">
        <f t="shared" si="86"/>
        <v>2.2506674604750914</v>
      </c>
      <c r="Q95" s="12">
        <f t="shared" si="87"/>
        <v>1.0128003572137911</v>
      </c>
      <c r="R95" s="9">
        <f t="shared" si="88"/>
        <v>1.51246875</v>
      </c>
      <c r="S95" s="13">
        <f t="shared" si="89"/>
        <v>0.66963390629643826</v>
      </c>
      <c r="T95" s="2">
        <f t="shared" si="90"/>
        <v>0.34</v>
      </c>
      <c r="U95" s="14">
        <f t="shared" si="91"/>
        <v>0.22767552814078904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0.14458817173444788</v>
      </c>
      <c r="AK95" s="9">
        <f t="shared" si="93"/>
        <v>9.8854166666666661</v>
      </c>
      <c r="AL95" s="1">
        <f t="shared" si="94"/>
        <v>0.45</v>
      </c>
      <c r="AM95" s="17">
        <f t="shared" si="95"/>
        <v>3160858.9166666665</v>
      </c>
      <c r="AN95" s="1">
        <f t="shared" si="96"/>
        <v>45178609215.20015</v>
      </c>
    </row>
    <row r="96" spans="1:48" x14ac:dyDescent="0.15">
      <c r="C96" s="7">
        <v>7</v>
      </c>
      <c r="D96" s="8">
        <v>23.7120697477419</v>
      </c>
      <c r="E96" s="10">
        <f t="shared" si="97"/>
        <v>23.950445845333299</v>
      </c>
      <c r="F96" s="7" t="s">
        <v>83</v>
      </c>
      <c r="G96" s="1">
        <v>8</v>
      </c>
      <c r="H96" s="9">
        <f t="shared" si="81"/>
        <v>23.7120697477419</v>
      </c>
      <c r="I96" s="9">
        <f t="shared" si="82"/>
        <v>296.86206974774188</v>
      </c>
      <c r="J96" s="9">
        <f t="shared" si="83"/>
        <v>0.30044333788227306</v>
      </c>
      <c r="K96" s="9">
        <f t="shared" si="84"/>
        <v>9.8854166666666661</v>
      </c>
      <c r="L96" s="9">
        <f t="shared" si="85"/>
        <v>3.3610416666666665</v>
      </c>
      <c r="M96" s="1" t="s">
        <v>83</v>
      </c>
      <c r="O96" s="9">
        <f t="shared" si="98"/>
        <v>8.4069625485394397</v>
      </c>
      <c r="P96" s="9">
        <f t="shared" si="86"/>
        <v>2.5258158895344502</v>
      </c>
      <c r="Q96" s="12">
        <f t="shared" si="87"/>
        <v>1.1366171502905027</v>
      </c>
      <c r="R96" s="9">
        <f t="shared" si="88"/>
        <v>1.51246875</v>
      </c>
      <c r="S96" s="13">
        <f t="shared" si="89"/>
        <v>0.75149794023215533</v>
      </c>
      <c r="T96" s="2">
        <f t="shared" si="90"/>
        <v>0.34</v>
      </c>
      <c r="U96" s="14">
        <f t="shared" si="91"/>
        <v>0.25550929967893282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0.15298005385319824</v>
      </c>
      <c r="AK96" s="9">
        <f t="shared" si="93"/>
        <v>9.8854166666666661</v>
      </c>
      <c r="AL96" s="1">
        <f t="shared" si="94"/>
        <v>0.45</v>
      </c>
      <c r="AM96" s="17">
        <f t="shared" si="95"/>
        <v>3160858.9166666665</v>
      </c>
      <c r="AN96" s="1">
        <f t="shared" si="96"/>
        <v>47800770891.878441</v>
      </c>
    </row>
    <row r="97" spans="1:50" x14ac:dyDescent="0.15">
      <c r="C97" s="7">
        <v>8</v>
      </c>
      <c r="D97" s="8">
        <v>24.876136195161301</v>
      </c>
      <c r="E97" s="10">
        <f t="shared" si="97"/>
        <v>23.7120697477419</v>
      </c>
      <c r="F97" s="7" t="s">
        <v>83</v>
      </c>
      <c r="G97" s="1">
        <v>9</v>
      </c>
      <c r="H97" s="9">
        <f t="shared" si="81"/>
        <v>24.876136195161301</v>
      </c>
      <c r="I97" s="9">
        <f t="shared" si="82"/>
        <v>298.02613619516126</v>
      </c>
      <c r="J97" s="9">
        <f t="shared" si="83"/>
        <v>0.34150748675995507</v>
      </c>
      <c r="K97" s="9">
        <f t="shared" si="84"/>
        <v>9.8854166666666661</v>
      </c>
      <c r="L97" s="9">
        <f t="shared" si="85"/>
        <v>3.3610416666666665</v>
      </c>
      <c r="M97" s="1" t="s">
        <v>83</v>
      </c>
      <c r="O97" s="9">
        <f t="shared" si="98"/>
        <v>9.2421883256716555</v>
      </c>
      <c r="P97" s="9">
        <f t="shared" si="86"/>
        <v>3.1562765072623242</v>
      </c>
      <c r="Q97" s="12">
        <f t="shared" si="87"/>
        <v>1.4203244282680458</v>
      </c>
      <c r="R97" s="9">
        <f t="shared" si="88"/>
        <v>1.51246875</v>
      </c>
      <c r="S97" s="13">
        <f t="shared" si="89"/>
        <v>0.93907687564985776</v>
      </c>
      <c r="T97" s="2">
        <f t="shared" si="90"/>
        <v>0.34</v>
      </c>
      <c r="U97" s="14">
        <f t="shared" si="91"/>
        <v>0.31928613772095166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0.17220877052286693</v>
      </c>
      <c r="AK97" s="9">
        <f t="shared" si="93"/>
        <v>9.8854166666666661</v>
      </c>
      <c r="AL97" s="1">
        <f t="shared" si="94"/>
        <v>0.45</v>
      </c>
      <c r="AM97" s="17">
        <f t="shared" si="95"/>
        <v>3160858.9166666665</v>
      </c>
      <c r="AN97" s="1">
        <f t="shared" si="96"/>
        <v>53809054043.312698</v>
      </c>
    </row>
    <row r="98" spans="1:50" x14ac:dyDescent="0.15">
      <c r="C98" s="7">
        <v>9</v>
      </c>
      <c r="D98" s="8">
        <v>26.181485974333299</v>
      </c>
      <c r="E98" s="10">
        <f t="shared" si="97"/>
        <v>24.876136195161301</v>
      </c>
      <c r="F98" s="7" t="s">
        <v>83</v>
      </c>
      <c r="G98" s="1">
        <v>10</v>
      </c>
      <c r="H98" s="9">
        <f t="shared" si="81"/>
        <v>26.181485974333299</v>
      </c>
      <c r="I98" s="9">
        <f t="shared" si="82"/>
        <v>299.3314859743333</v>
      </c>
      <c r="J98" s="9">
        <f t="shared" si="83"/>
        <v>0.39380020946133748</v>
      </c>
      <c r="K98" s="9">
        <f t="shared" si="84"/>
        <v>9.8854166666666661</v>
      </c>
      <c r="L98" s="9">
        <f t="shared" si="85"/>
        <v>3.3610416666666665</v>
      </c>
      <c r="M98" s="1" t="s">
        <v>83</v>
      </c>
      <c r="O98" s="9">
        <f t="shared" si="98"/>
        <v>9.4469534850759977</v>
      </c>
      <c r="P98" s="9">
        <f t="shared" si="86"/>
        <v>3.7202122611944399</v>
      </c>
      <c r="Q98" s="12">
        <f t="shared" si="87"/>
        <v>1.6740955175374981</v>
      </c>
      <c r="R98" s="9">
        <f t="shared" si="88"/>
        <v>1.51246875</v>
      </c>
      <c r="S98" s="13">
        <f t="shared" si="89"/>
        <v>1.1068628806628222</v>
      </c>
      <c r="T98" s="2">
        <f t="shared" si="90"/>
        <v>0.34</v>
      </c>
      <c r="U98" s="14">
        <f t="shared" si="91"/>
        <v>0.3763333794253596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0.18940851389674593</v>
      </c>
      <c r="AK98" s="9">
        <f t="shared" si="93"/>
        <v>9.8854166666666661</v>
      </c>
      <c r="AL98" s="1">
        <f t="shared" si="94"/>
        <v>0.45</v>
      </c>
      <c r="AM98" s="17">
        <f t="shared" si="95"/>
        <v>3160858.9166666665</v>
      </c>
      <c r="AN98" s="1">
        <f t="shared" si="96"/>
        <v>59183355932.386757</v>
      </c>
    </row>
    <row r="99" spans="1:50" x14ac:dyDescent="0.15">
      <c r="C99" s="7">
        <v>10</v>
      </c>
      <c r="D99" s="8">
        <v>26.318590237741901</v>
      </c>
      <c r="E99" s="10">
        <f t="shared" si="97"/>
        <v>26.181485974333299</v>
      </c>
      <c r="F99" s="7" t="s">
        <v>83</v>
      </c>
      <c r="G99" s="1">
        <v>11</v>
      </c>
      <c r="H99" s="9">
        <f t="shared" si="81"/>
        <v>26.318590237741901</v>
      </c>
      <c r="I99" s="9">
        <f t="shared" si="82"/>
        <v>299.46859023774186</v>
      </c>
      <c r="J99" s="9">
        <f t="shared" si="83"/>
        <v>0.39970870391227786</v>
      </c>
      <c r="K99" s="9">
        <f t="shared" si="84"/>
        <v>9.8854166666666661</v>
      </c>
      <c r="L99" s="9">
        <f t="shared" si="85"/>
        <v>3.3610416666666665</v>
      </c>
      <c r="M99" s="1" t="s">
        <v>85</v>
      </c>
      <c r="N99" s="9">
        <f>(O98-P98)*$C$21/100</f>
        <v>5.4404041626874804</v>
      </c>
      <c r="O99" s="9">
        <f t="shared" si="98"/>
        <v>3.6473787278607439</v>
      </c>
      <c r="P99" s="9">
        <f t="shared" si="86"/>
        <v>1.4578890239904307</v>
      </c>
      <c r="Q99" s="12">
        <f t="shared" si="87"/>
        <v>0.65605006079569383</v>
      </c>
      <c r="R99" s="9">
        <f t="shared" si="88"/>
        <v>1.51246875</v>
      </c>
      <c r="S99" s="13">
        <f t="shared" si="89"/>
        <v>0.43376106831674627</v>
      </c>
      <c r="T99" s="2">
        <f t="shared" si="90"/>
        <v>0.34</v>
      </c>
      <c r="U99" s="14">
        <f t="shared" si="91"/>
        <v>0.14747876322769374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0.12040884711314967</v>
      </c>
      <c r="AK99" s="9">
        <f t="shared" si="93"/>
        <v>9.8854166666666661</v>
      </c>
      <c r="AL99" s="1">
        <f t="shared" si="94"/>
        <v>0.45</v>
      </c>
      <c r="AM99" s="17">
        <f t="shared" si="95"/>
        <v>3160858.9166666665</v>
      </c>
      <c r="AN99" s="1">
        <f t="shared" si="96"/>
        <v>37623438933.640808</v>
      </c>
    </row>
    <row r="100" spans="1:50" x14ac:dyDescent="0.15">
      <c r="C100" s="7">
        <v>11</v>
      </c>
      <c r="D100" s="8">
        <v>25.830920273666699</v>
      </c>
      <c r="E100" s="10">
        <f t="shared" si="97"/>
        <v>26.318590237741901</v>
      </c>
      <c r="F100" s="7" t="s">
        <v>85</v>
      </c>
      <c r="G100" s="1">
        <v>12</v>
      </c>
      <c r="H100" s="9">
        <f t="shared" si="81"/>
        <v>25.830920273666699</v>
      </c>
      <c r="I100" s="9">
        <f t="shared" si="82"/>
        <v>298.9809202736667</v>
      </c>
      <c r="J100" s="9">
        <f t="shared" si="83"/>
        <v>0.37906319813460509</v>
      </c>
      <c r="K100" s="9">
        <f t="shared" si="84"/>
        <v>9.8854166666666661</v>
      </c>
      <c r="L100" s="9">
        <f t="shared" si="85"/>
        <v>3.3610416666666665</v>
      </c>
      <c r="M100" s="1" t="s">
        <v>83</v>
      </c>
      <c r="O100" s="9">
        <f t="shared" si="98"/>
        <v>5.5505313705369801</v>
      </c>
      <c r="P100" s="9">
        <f t="shared" si="86"/>
        <v>2.1040021726622005</v>
      </c>
      <c r="Q100" s="12">
        <f t="shared" si="87"/>
        <v>0.94680097769799021</v>
      </c>
      <c r="R100" s="9">
        <f t="shared" si="88"/>
        <v>1.51246875</v>
      </c>
      <c r="S100" s="13">
        <f t="shared" si="89"/>
        <v>0.62599705130964867</v>
      </c>
      <c r="T100" s="2">
        <f t="shared" si="90"/>
        <v>0.34</v>
      </c>
      <c r="U100" s="14">
        <f t="shared" si="91"/>
        <v>0.21283899744528056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0.14011495772975208</v>
      </c>
      <c r="AK100" s="9">
        <f t="shared" si="93"/>
        <v>9.8854166666666661</v>
      </c>
      <c r="AL100" s="1">
        <f t="shared" si="94"/>
        <v>0.45</v>
      </c>
      <c r="AM100" s="17">
        <f t="shared" si="95"/>
        <v>3160858.9166666665</v>
      </c>
      <c r="AN100" s="1">
        <f t="shared" si="96"/>
        <v>43780890542.712341</v>
      </c>
      <c r="AO100" s="1">
        <f>SUM(AN89:AN100)</f>
        <v>538891834604.40363</v>
      </c>
    </row>
    <row r="101" spans="1:50" x14ac:dyDescent="0.15">
      <c r="C101" s="7">
        <v>12</v>
      </c>
      <c r="D101" s="8">
        <v>25.6705609135484</v>
      </c>
      <c r="E101" s="10">
        <f t="shared" si="97"/>
        <v>25.830920273666699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25.567072902903199</v>
      </c>
      <c r="E105" s="7"/>
      <c r="F105" s="7"/>
      <c r="G105" s="1">
        <v>1</v>
      </c>
      <c r="H105" s="9">
        <f t="shared" ref="H105:H116" si="99">E106</f>
        <v>25.567072902903199</v>
      </c>
      <c r="I105" s="9">
        <f t="shared" ref="I105:I116" si="100">H105+273.15</f>
        <v>298.71707290290317</v>
      </c>
      <c r="J105" s="9">
        <f t="shared" ref="J105:J116" si="101">EXP(($C$15*(I105-$C$13))/($C$16*I105*$C$13))</f>
        <v>0.36831475998934737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0.19197301920164764</v>
      </c>
      <c r="Q105" s="12">
        <f t="shared" ref="Q105:Q116" si="105">P105*$B$107</f>
        <v>5.7591905760494291E-2</v>
      </c>
      <c r="R105" s="9">
        <f t="shared" ref="R105:R116" si="106">L105*$B$107</f>
        <v>0.156366</v>
      </c>
      <c r="S105" s="13">
        <f t="shared" ref="S105:S116" si="107">Q105/R105</f>
        <v>0.36831475998934737</v>
      </c>
      <c r="T105" s="2">
        <f t="shared" ref="T105:T116" si="108">$B$106/100</f>
        <v>0.01</v>
      </c>
      <c r="U105" s="14">
        <f t="shared" ref="U105:U116" si="109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0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1">AR105*AQ105</f>
        <v>0.01</v>
      </c>
      <c r="AT105" s="1">
        <f t="shared" ref="AT105:AT116" si="112">(AS105+AM105+AD105+AA105+U105+X105+AG105+AJ105+AP105)</f>
        <v>1.8583147599893476E-2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454216.75</v>
      </c>
      <c r="AX105" s="1">
        <f t="shared" ref="AX105:AX116" si="116">AW105*10000*AV105*0.67*AU105*AT105</f>
        <v>884299849.69499624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25.547145570645199</v>
      </c>
      <c r="E106" s="10">
        <f t="shared" ref="E106:E117" si="117">D105</f>
        <v>25.567072902903199</v>
      </c>
      <c r="F106" s="7" t="s">
        <v>83</v>
      </c>
      <c r="G106" s="1">
        <v>2</v>
      </c>
      <c r="H106" s="9">
        <f t="shared" si="99"/>
        <v>25.547145570645199</v>
      </c>
      <c r="I106" s="9">
        <f t="shared" si="100"/>
        <v>298.69714557064515</v>
      </c>
      <c r="J106" s="9">
        <f t="shared" si="101"/>
        <v>0.36751470319869484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0.85046698079835237</v>
      </c>
      <c r="P106" s="9">
        <f t="shared" si="104"/>
        <v>0.31255912002839659</v>
      </c>
      <c r="Q106" s="12">
        <f t="shared" si="105"/>
        <v>9.3767736008518968E-2</v>
      </c>
      <c r="R106" s="9">
        <f t="shared" si="106"/>
        <v>0.156366</v>
      </c>
      <c r="S106" s="13">
        <f t="shared" si="107"/>
        <v>0.59966831669620613</v>
      </c>
      <c r="T106" s="2">
        <f t="shared" si="108"/>
        <v>0.01</v>
      </c>
      <c r="U106" s="14">
        <f t="shared" si="109"/>
        <v>5.9966831669620614E-3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0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1"/>
        <v>0.01</v>
      </c>
      <c r="AT106" s="1">
        <f t="shared" si="112"/>
        <v>2.0896683166962061E-2</v>
      </c>
      <c r="AU106" s="9">
        <f t="shared" si="113"/>
        <v>52.122000000000007</v>
      </c>
      <c r="AV106" s="1">
        <f t="shared" si="114"/>
        <v>0.3</v>
      </c>
      <c r="AW106" s="1">
        <f t="shared" si="115"/>
        <v>454216.75</v>
      </c>
      <c r="AX106" s="1">
        <f t="shared" si="116"/>
        <v>994392025.58851957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25.329197279285701</v>
      </c>
      <c r="E107" s="10">
        <f t="shared" si="117"/>
        <v>25.547145570645199</v>
      </c>
      <c r="F107" s="7" t="s">
        <v>83</v>
      </c>
      <c r="G107" s="1">
        <v>3</v>
      </c>
      <c r="H107" s="9">
        <f t="shared" si="99"/>
        <v>25.329197279285701</v>
      </c>
      <c r="I107" s="9">
        <f t="shared" si="100"/>
        <v>298.4791972792857</v>
      </c>
      <c r="J107" s="9">
        <f t="shared" si="101"/>
        <v>0.35887019285397898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1.0591278607699557</v>
      </c>
      <c r="P107" s="9">
        <f t="shared" si="104"/>
        <v>0.3800894196515362</v>
      </c>
      <c r="Q107" s="12">
        <f t="shared" si="105"/>
        <v>0.11402682589546086</v>
      </c>
      <c r="R107" s="9">
        <f t="shared" si="106"/>
        <v>0.156366</v>
      </c>
      <c r="S107" s="13">
        <f t="shared" si="107"/>
        <v>0.72923030515240428</v>
      </c>
      <c r="T107" s="2">
        <f t="shared" si="108"/>
        <v>0.01</v>
      </c>
      <c r="U107" s="14">
        <f t="shared" si="109"/>
        <v>7.2923030515240428E-3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0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1"/>
        <v>0.01</v>
      </c>
      <c r="AT107" s="1">
        <f t="shared" si="112"/>
        <v>2.2192303051524045E-2</v>
      </c>
      <c r="AU107" s="9">
        <f t="shared" si="113"/>
        <v>52.122000000000007</v>
      </c>
      <c r="AV107" s="1">
        <f t="shared" si="114"/>
        <v>0.3</v>
      </c>
      <c r="AW107" s="1">
        <f t="shared" si="115"/>
        <v>454216.75</v>
      </c>
      <c r="AX107" s="1">
        <f t="shared" si="116"/>
        <v>1056045545.9634306</v>
      </c>
    </row>
    <row r="108" spans="1:50" x14ac:dyDescent="0.15">
      <c r="C108" s="7">
        <v>3</v>
      </c>
      <c r="D108" s="8">
        <v>25.102370600967699</v>
      </c>
      <c r="E108" s="10">
        <f t="shared" si="117"/>
        <v>25.329197279285701</v>
      </c>
      <c r="F108" s="7" t="s">
        <v>83</v>
      </c>
      <c r="G108" s="1">
        <v>4</v>
      </c>
      <c r="H108" s="9">
        <f t="shared" si="99"/>
        <v>25.102370600967699</v>
      </c>
      <c r="I108" s="9">
        <f t="shared" si="100"/>
        <v>298.25237060096765</v>
      </c>
      <c r="J108" s="9">
        <f t="shared" si="101"/>
        <v>0.35007646113441171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1.2002584411184194</v>
      </c>
      <c r="P108" s="9">
        <f t="shared" si="104"/>
        <v>0.42018222751344192</v>
      </c>
      <c r="Q108" s="12">
        <f t="shared" si="105"/>
        <v>0.12605466825403258</v>
      </c>
      <c r="R108" s="9">
        <f t="shared" si="106"/>
        <v>0.156366</v>
      </c>
      <c r="S108" s="13">
        <f t="shared" si="107"/>
        <v>0.80615139003384739</v>
      </c>
      <c r="T108" s="2">
        <f t="shared" si="108"/>
        <v>0.01</v>
      </c>
      <c r="U108" s="14">
        <f t="shared" si="109"/>
        <v>8.0615139003384732E-3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0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1"/>
        <v>0.01</v>
      </c>
      <c r="AT108" s="1">
        <f t="shared" si="112"/>
        <v>2.2961513900338473E-2</v>
      </c>
      <c r="AU108" s="9">
        <f t="shared" si="113"/>
        <v>52.122000000000007</v>
      </c>
      <c r="AV108" s="1">
        <f t="shared" si="114"/>
        <v>0.3</v>
      </c>
      <c r="AW108" s="1">
        <f t="shared" si="115"/>
        <v>454216.75</v>
      </c>
      <c r="AX108" s="1">
        <f t="shared" si="116"/>
        <v>1092649303.983103</v>
      </c>
    </row>
    <row r="109" spans="1:50" x14ac:dyDescent="0.15">
      <c r="C109" s="7">
        <v>4</v>
      </c>
      <c r="D109" s="8">
        <v>24.923233641666702</v>
      </c>
      <c r="E109" s="10">
        <f t="shared" si="117"/>
        <v>25.102370600967699</v>
      </c>
      <c r="F109" s="7" t="s">
        <v>83</v>
      </c>
      <c r="G109" s="1">
        <v>5</v>
      </c>
      <c r="H109" s="9">
        <f t="shared" si="99"/>
        <v>24.923233641666702</v>
      </c>
      <c r="I109" s="9">
        <f t="shared" si="100"/>
        <v>298.07323364166666</v>
      </c>
      <c r="J109" s="9">
        <f t="shared" si="101"/>
        <v>0.34327497879704016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0.74107240292472865</v>
      </c>
      <c r="O109" s="9">
        <f t="shared" si="118"/>
        <v>0.56022381068024885</v>
      </c>
      <c r="P109" s="9">
        <f t="shared" si="104"/>
        <v>0.19231081673285946</v>
      </c>
      <c r="Q109" s="12">
        <f t="shared" si="105"/>
        <v>5.7693245019857835E-2</v>
      </c>
      <c r="R109" s="9">
        <f t="shared" si="106"/>
        <v>0.156366</v>
      </c>
      <c r="S109" s="13">
        <f t="shared" si="107"/>
        <v>0.36896285010717056</v>
      </c>
      <c r="T109" s="2">
        <f t="shared" si="108"/>
        <v>0.01</v>
      </c>
      <c r="U109" s="14">
        <f t="shared" si="109"/>
        <v>3.6896285010717057E-3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1.8589628501071705E-2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454216.75</v>
      </c>
      <c r="AX109" s="1">
        <f t="shared" si="116"/>
        <v>884608250.62153411</v>
      </c>
    </row>
    <row r="110" spans="1:50" x14ac:dyDescent="0.15">
      <c r="C110" s="7">
        <v>5</v>
      </c>
      <c r="D110" s="8">
        <v>24.100115583548401</v>
      </c>
      <c r="E110" s="10">
        <f t="shared" si="117"/>
        <v>24.923233641666702</v>
      </c>
      <c r="F110" s="7" t="s">
        <v>85</v>
      </c>
      <c r="G110" s="1">
        <v>6</v>
      </c>
      <c r="H110" s="9">
        <f t="shared" si="99"/>
        <v>24.100115583548401</v>
      </c>
      <c r="I110" s="9">
        <f t="shared" si="100"/>
        <v>297.25011558354839</v>
      </c>
      <c r="J110" s="9">
        <f t="shared" si="101"/>
        <v>0.31358697377687683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0.88913299394738943</v>
      </c>
      <c r="P110" s="9">
        <f t="shared" si="104"/>
        <v>0.27882052485713599</v>
      </c>
      <c r="Q110" s="12">
        <f t="shared" si="105"/>
        <v>8.3646157457140796E-2</v>
      </c>
      <c r="R110" s="9">
        <f t="shared" si="106"/>
        <v>0.156366</v>
      </c>
      <c r="S110" s="13">
        <f t="shared" si="107"/>
        <v>0.53493826955438395</v>
      </c>
      <c r="T110" s="2">
        <f t="shared" si="108"/>
        <v>0.01</v>
      </c>
      <c r="U110" s="14">
        <f t="shared" si="109"/>
        <v>5.3493826955438393E-3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2.0249382695543841E-2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454216.75</v>
      </c>
      <c r="AX110" s="1">
        <f t="shared" si="116"/>
        <v>963589509.14152575</v>
      </c>
    </row>
    <row r="111" spans="1:50" x14ac:dyDescent="0.15">
      <c r="C111" s="7">
        <v>6</v>
      </c>
      <c r="D111" s="8">
        <v>23.950445845333299</v>
      </c>
      <c r="E111" s="10">
        <f t="shared" si="117"/>
        <v>24.100115583548401</v>
      </c>
      <c r="F111" s="7" t="s">
        <v>83</v>
      </c>
      <c r="G111" s="1">
        <v>7</v>
      </c>
      <c r="H111" s="9">
        <f t="shared" si="99"/>
        <v>23.950445845333299</v>
      </c>
      <c r="I111" s="9">
        <f t="shared" si="100"/>
        <v>297.1004458453333</v>
      </c>
      <c r="J111" s="9">
        <f t="shared" si="101"/>
        <v>0.30845476747162653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1.1315324690902533</v>
      </c>
      <c r="P111" s="9">
        <f t="shared" si="104"/>
        <v>0.3490265846398295</v>
      </c>
      <c r="Q111" s="12">
        <f t="shared" si="105"/>
        <v>0.10470797539194884</v>
      </c>
      <c r="R111" s="9">
        <f t="shared" si="106"/>
        <v>0.156366</v>
      </c>
      <c r="S111" s="13">
        <f t="shared" si="107"/>
        <v>0.66963390629643815</v>
      </c>
      <c r="T111" s="2">
        <f t="shared" si="108"/>
        <v>0.01</v>
      </c>
      <c r="U111" s="14">
        <f t="shared" si="109"/>
        <v>6.6963390629643819E-3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2.1596339062964383E-2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454216.75</v>
      </c>
      <c r="AX111" s="1">
        <f t="shared" si="116"/>
        <v>1027685933.4341753</v>
      </c>
    </row>
    <row r="112" spans="1:50" x14ac:dyDescent="0.15">
      <c r="C112" s="7">
        <v>7</v>
      </c>
      <c r="D112" s="8">
        <v>23.7120697477419</v>
      </c>
      <c r="E112" s="10">
        <f t="shared" si="117"/>
        <v>23.950445845333299</v>
      </c>
      <c r="F112" s="7" t="s">
        <v>83</v>
      </c>
      <c r="G112" s="1">
        <v>8</v>
      </c>
      <c r="H112" s="9">
        <f t="shared" si="99"/>
        <v>23.7120697477419</v>
      </c>
      <c r="I112" s="9">
        <f t="shared" si="100"/>
        <v>296.86206974774188</v>
      </c>
      <c r="J112" s="9">
        <f t="shared" si="101"/>
        <v>0.30044333788227306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1.3037258844504238</v>
      </c>
      <c r="P112" s="9">
        <f t="shared" si="104"/>
        <v>0.39169575640780396</v>
      </c>
      <c r="Q112" s="12">
        <f t="shared" si="105"/>
        <v>0.11750872692234118</v>
      </c>
      <c r="R112" s="9">
        <f t="shared" si="106"/>
        <v>0.156366</v>
      </c>
      <c r="S112" s="13">
        <f t="shared" si="107"/>
        <v>0.75149794023215521</v>
      </c>
      <c r="T112" s="2">
        <f t="shared" si="108"/>
        <v>0.01</v>
      </c>
      <c r="U112" s="14">
        <f t="shared" si="109"/>
        <v>7.5149794023215526E-3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2.2414979402321553E-2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454216.75</v>
      </c>
      <c r="AX112" s="1">
        <f t="shared" si="116"/>
        <v>1066641849.0107138</v>
      </c>
    </row>
    <row r="113" spans="1:53" x14ac:dyDescent="0.15">
      <c r="C113" s="7">
        <v>8</v>
      </c>
      <c r="D113" s="8">
        <v>24.876136195161301</v>
      </c>
      <c r="E113" s="10">
        <f t="shared" si="117"/>
        <v>23.7120697477419</v>
      </c>
      <c r="F113" s="7" t="s">
        <v>83</v>
      </c>
      <c r="G113" s="1">
        <v>9</v>
      </c>
      <c r="H113" s="9">
        <f t="shared" si="99"/>
        <v>24.876136195161301</v>
      </c>
      <c r="I113" s="9">
        <f t="shared" si="100"/>
        <v>298.02613619516126</v>
      </c>
      <c r="J113" s="9">
        <f t="shared" si="101"/>
        <v>0.34150748675995507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1.4332501280426198</v>
      </c>
      <c r="P113" s="9">
        <f t="shared" si="104"/>
        <v>0.48946564912621887</v>
      </c>
      <c r="Q113" s="12">
        <f t="shared" si="105"/>
        <v>0.14683969473786565</v>
      </c>
      <c r="R113" s="9">
        <f t="shared" si="106"/>
        <v>0.156366</v>
      </c>
      <c r="S113" s="13">
        <f t="shared" si="107"/>
        <v>0.93907687564985765</v>
      </c>
      <c r="T113" s="2">
        <f t="shared" si="108"/>
        <v>0.01</v>
      </c>
      <c r="U113" s="14">
        <f t="shared" si="109"/>
        <v>9.3907687564985763E-3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2.4290768756498576E-2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454216.75</v>
      </c>
      <c r="AX113" s="1">
        <f t="shared" si="116"/>
        <v>1155903382.0767121</v>
      </c>
    </row>
    <row r="114" spans="1:53" x14ac:dyDescent="0.15">
      <c r="C114" s="7">
        <v>9</v>
      </c>
      <c r="D114" s="8">
        <v>26.181485974333299</v>
      </c>
      <c r="E114" s="10">
        <f t="shared" si="117"/>
        <v>24.876136195161301</v>
      </c>
      <c r="F114" s="7" t="s">
        <v>83</v>
      </c>
      <c r="G114" s="1">
        <v>10</v>
      </c>
      <c r="H114" s="9">
        <f t="shared" si="99"/>
        <v>26.181485974333299</v>
      </c>
      <c r="I114" s="9">
        <f t="shared" si="100"/>
        <v>299.3314859743333</v>
      </c>
      <c r="J114" s="9">
        <f t="shared" si="101"/>
        <v>0.39380020946133748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1.465004478916401</v>
      </c>
      <c r="P114" s="9">
        <f t="shared" si="104"/>
        <v>0.57691907065907622</v>
      </c>
      <c r="Q114" s="12">
        <f t="shared" si="105"/>
        <v>0.17307572119772285</v>
      </c>
      <c r="R114" s="9">
        <f t="shared" si="106"/>
        <v>0.156366</v>
      </c>
      <c r="S114" s="13">
        <f t="shared" si="107"/>
        <v>1.1068628806628222</v>
      </c>
      <c r="T114" s="2">
        <f t="shared" si="108"/>
        <v>0.01</v>
      </c>
      <c r="U114" s="14">
        <f t="shared" si="109"/>
        <v>1.1068628806628223E-2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2.5968628806628223E-2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454216.75</v>
      </c>
      <c r="AX114" s="1">
        <f t="shared" si="116"/>
        <v>1235746227.9758315</v>
      </c>
    </row>
    <row r="115" spans="1:53" x14ac:dyDescent="0.15">
      <c r="C115" s="7">
        <v>10</v>
      </c>
      <c r="D115" s="8">
        <v>26.318590237741901</v>
      </c>
      <c r="E115" s="10">
        <f t="shared" si="117"/>
        <v>26.181485974333299</v>
      </c>
      <c r="F115" s="7" t="s">
        <v>83</v>
      </c>
      <c r="G115" s="1">
        <v>11</v>
      </c>
      <c r="H115" s="9">
        <f t="shared" si="99"/>
        <v>26.318590237741901</v>
      </c>
      <c r="I115" s="9">
        <f t="shared" si="100"/>
        <v>299.46859023774186</v>
      </c>
      <c r="J115" s="9">
        <f t="shared" si="101"/>
        <v>0.39970870391227786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0.84368113784445853</v>
      </c>
      <c r="O115" s="9">
        <f t="shared" si="118"/>
        <v>0.56562427041286611</v>
      </c>
      <c r="P115" s="9">
        <f t="shared" si="104"/>
        <v>0.22608494402805449</v>
      </c>
      <c r="Q115" s="12">
        <f t="shared" si="105"/>
        <v>6.7825483208416346E-2</v>
      </c>
      <c r="R115" s="9">
        <f t="shared" si="106"/>
        <v>0.156366</v>
      </c>
      <c r="S115" s="13">
        <f t="shared" si="107"/>
        <v>0.43376106831674627</v>
      </c>
      <c r="T115" s="2">
        <f t="shared" si="108"/>
        <v>0.01</v>
      </c>
      <c r="U115" s="14">
        <f t="shared" si="109"/>
        <v>4.3376106831674631E-3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1.9237610683167462E-2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454216.75</v>
      </c>
      <c r="AX115" s="1">
        <f t="shared" si="116"/>
        <v>915443207.03309476</v>
      </c>
    </row>
    <row r="116" spans="1:53" x14ac:dyDescent="0.15">
      <c r="C116" s="7">
        <v>11</v>
      </c>
      <c r="D116" s="8">
        <v>25.830920273666699</v>
      </c>
      <c r="E116" s="10">
        <f t="shared" si="117"/>
        <v>26.318590237741901</v>
      </c>
      <c r="F116" s="7" t="s">
        <v>85</v>
      </c>
      <c r="G116" s="1">
        <v>12</v>
      </c>
      <c r="H116" s="9">
        <f t="shared" si="99"/>
        <v>25.830920273666699</v>
      </c>
      <c r="I116" s="9">
        <f t="shared" si="100"/>
        <v>298.9809202736667</v>
      </c>
      <c r="J116" s="9">
        <f t="shared" si="101"/>
        <v>0.37906319813460509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0.86075932638481156</v>
      </c>
      <c r="P116" s="9">
        <f t="shared" si="104"/>
        <v>0.32628218308361506</v>
      </c>
      <c r="Q116" s="12">
        <f t="shared" si="105"/>
        <v>9.788465492508451E-2</v>
      </c>
      <c r="R116" s="9">
        <f t="shared" si="106"/>
        <v>0.156366</v>
      </c>
      <c r="S116" s="13">
        <f t="shared" si="107"/>
        <v>0.62599705130964856</v>
      </c>
      <c r="T116" s="2">
        <f t="shared" si="108"/>
        <v>0.01</v>
      </c>
      <c r="U116" s="14">
        <f t="shared" si="109"/>
        <v>6.2599705130964856E-3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2.1159970513096489E-2</v>
      </c>
      <c r="AU116" s="9">
        <f t="shared" si="113"/>
        <v>52.122000000000007</v>
      </c>
      <c r="AV116" s="1">
        <f t="shared" si="114"/>
        <v>0.3</v>
      </c>
      <c r="AW116" s="1">
        <f t="shared" si="115"/>
        <v>454216.75</v>
      </c>
      <c r="AX116" s="1">
        <f t="shared" si="116"/>
        <v>1006920848.2415024</v>
      </c>
      <c r="AY116" s="1">
        <f>SUM(AX105:AX116)</f>
        <v>12283925932.765139</v>
      </c>
    </row>
    <row r="117" spans="1:53" x14ac:dyDescent="0.15">
      <c r="C117" s="7">
        <v>12</v>
      </c>
      <c r="D117" s="8">
        <v>25.6705609135484</v>
      </c>
      <c r="E117" s="10">
        <f t="shared" si="117"/>
        <v>25.830920273666699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25.567072902903199</v>
      </c>
      <c r="E121" s="7"/>
      <c r="F121" s="7"/>
      <c r="G121" s="1">
        <v>1</v>
      </c>
      <c r="H121" s="9">
        <f t="shared" ref="H121:H132" si="119">E122</f>
        <v>25.567072902903199</v>
      </c>
      <c r="I121" s="9">
        <f t="shared" ref="I121:I132" si="120">H121+273.15</f>
        <v>298.71707290290317</v>
      </c>
      <c r="J121" s="9">
        <f t="shared" ref="J121:J132" si="121">EXP(($C$15*(I121-$C$13))/($C$16*I121*$C$13))</f>
        <v>0.36831475998934737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0.10485921216896719</v>
      </c>
      <c r="Q121" s="12">
        <f t="shared" ref="Q121:Q132" si="125">P121*$B$123</f>
        <v>3.4603540015759174E-2</v>
      </c>
      <c r="R121" s="9">
        <f t="shared" ref="R121:R132" si="126">L121*$B$123</f>
        <v>9.3951000000000007E-2</v>
      </c>
      <c r="S121" s="13">
        <f t="shared" ref="S121:S132" si="127">Q121/R121</f>
        <v>0.36831475998934732</v>
      </c>
      <c r="T121" s="2">
        <f t="shared" ref="T121:T132" si="128">$B$122/100</f>
        <v>0.01</v>
      </c>
      <c r="U121" s="14">
        <f t="shared" ref="U121:U132" si="129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0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1">AR121*AQ121</f>
        <v>0.01</v>
      </c>
      <c r="AT121" s="1">
        <f t="shared" ref="AT121:AT132" si="132">(AS121+AM121+AD121+AA121+U121+X121+AG121+AJ121+AP121)</f>
        <v>1.8583147599893473E-2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77250</v>
      </c>
      <c r="AX121" s="1">
        <f t="shared" ref="AX121:AX132" si="136">AW121*10000*AV121*0.67*AU121*AT121</f>
        <v>90363693.572906554</v>
      </c>
      <c r="AZ121" s="1">
        <f t="shared" ref="AZ121:AZ132" si="137">$E$9/12</f>
        <v>104666.66666666667</v>
      </c>
      <c r="BA121" s="1">
        <f t="shared" ref="BA121:BA132" si="138">AZ121*10000*AV121*0.67*AU121*AT121</f>
        <v>122434519.01571809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25.547145570645199</v>
      </c>
      <c r="E122" s="10">
        <f t="shared" ref="E122:E133" si="139">D121</f>
        <v>25.567072902903199</v>
      </c>
      <c r="F122" s="7" t="s">
        <v>83</v>
      </c>
      <c r="G122" s="1">
        <v>2</v>
      </c>
      <c r="H122" s="9">
        <f t="shared" si="119"/>
        <v>25.547145570645199</v>
      </c>
      <c r="I122" s="9">
        <f t="shared" si="120"/>
        <v>298.69714557064515</v>
      </c>
      <c r="J122" s="9">
        <f t="shared" si="121"/>
        <v>0.36751470319869484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0.46454078783103281</v>
      </c>
      <c r="P122" s="9">
        <f t="shared" si="124"/>
        <v>0.17072556976340988</v>
      </c>
      <c r="Q122" s="12">
        <f t="shared" si="125"/>
        <v>5.6339438021925266E-2</v>
      </c>
      <c r="R122" s="9">
        <f t="shared" si="126"/>
        <v>9.3951000000000007E-2</v>
      </c>
      <c r="S122" s="13">
        <f t="shared" si="127"/>
        <v>0.59966831669620613</v>
      </c>
      <c r="T122" s="2">
        <f t="shared" si="128"/>
        <v>0.01</v>
      </c>
      <c r="U122" s="14">
        <f t="shared" si="129"/>
        <v>5.9966831669620614E-3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0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1"/>
        <v>0.01</v>
      </c>
      <c r="AT122" s="1">
        <f t="shared" si="132"/>
        <v>2.0896683166962061E-2</v>
      </c>
      <c r="AU122" s="9">
        <f t="shared" si="133"/>
        <v>28.47</v>
      </c>
      <c r="AV122" s="1">
        <f t="shared" si="134"/>
        <v>0.33</v>
      </c>
      <c r="AW122" s="1">
        <f t="shared" si="135"/>
        <v>77250</v>
      </c>
      <c r="AX122" s="1">
        <f t="shared" si="136"/>
        <v>101613650.98344797</v>
      </c>
      <c r="AZ122" s="1">
        <f t="shared" si="137"/>
        <v>104666.66666666667</v>
      </c>
      <c r="BA122" s="1">
        <f t="shared" si="138"/>
        <v>137677179.75750884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25.329197279285701</v>
      </c>
      <c r="E123" s="10">
        <f t="shared" si="139"/>
        <v>25.547145570645199</v>
      </c>
      <c r="F123" s="7" t="s">
        <v>83</v>
      </c>
      <c r="G123" s="1">
        <v>3</v>
      </c>
      <c r="H123" s="9">
        <f t="shared" si="119"/>
        <v>25.329197279285701</v>
      </c>
      <c r="I123" s="9">
        <f t="shared" si="120"/>
        <v>298.4791972792857</v>
      </c>
      <c r="J123" s="9">
        <f t="shared" si="121"/>
        <v>0.35887019285397898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0.57851521806762285</v>
      </c>
      <c r="P123" s="9">
        <f t="shared" si="124"/>
        <v>0.20761186787688951</v>
      </c>
      <c r="Q123" s="12">
        <f t="shared" si="125"/>
        <v>6.851191639937354E-2</v>
      </c>
      <c r="R123" s="9">
        <f t="shared" si="126"/>
        <v>9.3951000000000007E-2</v>
      </c>
      <c r="S123" s="13">
        <f t="shared" si="127"/>
        <v>0.72923030515240428</v>
      </c>
      <c r="T123" s="2">
        <f t="shared" si="128"/>
        <v>0.01</v>
      </c>
      <c r="U123" s="14">
        <f t="shared" si="129"/>
        <v>7.2923030515240428E-3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0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1"/>
        <v>0.01</v>
      </c>
      <c r="AT123" s="1">
        <f t="shared" si="132"/>
        <v>2.2192303051524045E-2</v>
      </c>
      <c r="AU123" s="9">
        <f t="shared" si="133"/>
        <v>28.47</v>
      </c>
      <c r="AV123" s="1">
        <f t="shared" si="134"/>
        <v>0.33</v>
      </c>
      <c r="AW123" s="1">
        <f t="shared" si="135"/>
        <v>77250</v>
      </c>
      <c r="AX123" s="1">
        <f t="shared" si="136"/>
        <v>107913821.47965577</v>
      </c>
      <c r="AZ123" s="1">
        <f t="shared" si="137"/>
        <v>104666.66666666667</v>
      </c>
      <c r="BA123" s="1">
        <f t="shared" si="138"/>
        <v>146213333.09433407</v>
      </c>
    </row>
    <row r="124" spans="1:53" x14ac:dyDescent="0.15">
      <c r="C124" s="7">
        <v>3</v>
      </c>
      <c r="D124" s="8">
        <v>25.102370600967699</v>
      </c>
      <c r="E124" s="10">
        <f t="shared" si="139"/>
        <v>25.329197279285701</v>
      </c>
      <c r="F124" s="7" t="s">
        <v>83</v>
      </c>
      <c r="G124" s="1">
        <v>4</v>
      </c>
      <c r="H124" s="9">
        <f t="shared" si="119"/>
        <v>25.102370600967699</v>
      </c>
      <c r="I124" s="9">
        <f t="shared" si="120"/>
        <v>298.25237060096765</v>
      </c>
      <c r="J124" s="9">
        <f t="shared" si="121"/>
        <v>0.35007646113441171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0.65560335019073346</v>
      </c>
      <c r="P124" s="9">
        <f t="shared" si="124"/>
        <v>0.2295113007426364</v>
      </c>
      <c r="Q124" s="12">
        <f t="shared" si="125"/>
        <v>7.5738729245070011E-2</v>
      </c>
      <c r="R124" s="9">
        <f t="shared" si="126"/>
        <v>9.3951000000000007E-2</v>
      </c>
      <c r="S124" s="13">
        <f t="shared" si="127"/>
        <v>0.8061513900338475</v>
      </c>
      <c r="T124" s="2">
        <f t="shared" si="128"/>
        <v>0.01</v>
      </c>
      <c r="U124" s="14">
        <f t="shared" si="129"/>
        <v>8.061513900338475E-3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0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1"/>
        <v>0.01</v>
      </c>
      <c r="AT124" s="1">
        <f t="shared" si="132"/>
        <v>2.2961513900338473E-2</v>
      </c>
      <c r="AU124" s="9">
        <f t="shared" si="133"/>
        <v>28.47</v>
      </c>
      <c r="AV124" s="1">
        <f t="shared" si="134"/>
        <v>0.33</v>
      </c>
      <c r="AW124" s="1">
        <f t="shared" si="135"/>
        <v>77250</v>
      </c>
      <c r="AX124" s="1">
        <f t="shared" si="136"/>
        <v>111654239.1382671</v>
      </c>
      <c r="AZ124" s="1">
        <f t="shared" si="137"/>
        <v>104666.66666666667</v>
      </c>
      <c r="BA124" s="1">
        <f t="shared" si="138"/>
        <v>151281256.04925945</v>
      </c>
    </row>
    <row r="125" spans="1:53" x14ac:dyDescent="0.15">
      <c r="C125" s="7">
        <v>4</v>
      </c>
      <c r="D125" s="8">
        <v>24.923233641666702</v>
      </c>
      <c r="E125" s="10">
        <f t="shared" si="139"/>
        <v>25.102370600967699</v>
      </c>
      <c r="F125" s="7" t="s">
        <v>83</v>
      </c>
      <c r="G125" s="1">
        <v>5</v>
      </c>
      <c r="H125" s="9">
        <f t="shared" si="119"/>
        <v>24.923233641666702</v>
      </c>
      <c r="I125" s="9">
        <f t="shared" si="120"/>
        <v>298.07323364166666</v>
      </c>
      <c r="J125" s="9">
        <f t="shared" si="121"/>
        <v>0.34327497879704016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0.40478744697569224</v>
      </c>
      <c r="O125" s="9">
        <f t="shared" si="140"/>
        <v>0.3060046024724048</v>
      </c>
      <c r="P125" s="9">
        <f t="shared" si="124"/>
        <v>0.10504372342551146</v>
      </c>
      <c r="Q125" s="12">
        <f t="shared" si="125"/>
        <v>3.4664428730418785E-2</v>
      </c>
      <c r="R125" s="9">
        <f t="shared" si="126"/>
        <v>9.3951000000000007E-2</v>
      </c>
      <c r="S125" s="13">
        <f t="shared" si="127"/>
        <v>0.36896285010717056</v>
      </c>
      <c r="T125" s="2">
        <f t="shared" si="128"/>
        <v>0.01</v>
      </c>
      <c r="U125" s="14">
        <f t="shared" si="129"/>
        <v>3.6896285010717057E-3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1.8589628501071705E-2</v>
      </c>
      <c r="AU125" s="9">
        <f t="shared" si="133"/>
        <v>28.47</v>
      </c>
      <c r="AV125" s="1">
        <f t="shared" si="134"/>
        <v>0.33</v>
      </c>
      <c r="AW125" s="1">
        <f t="shared" si="135"/>
        <v>77250</v>
      </c>
      <c r="AX125" s="1">
        <f t="shared" si="136"/>
        <v>90395208.0493965</v>
      </c>
      <c r="AZ125" s="1">
        <f t="shared" si="137"/>
        <v>104666.66666666667</v>
      </c>
      <c r="BA125" s="1">
        <f t="shared" si="138"/>
        <v>122477218.24168505</v>
      </c>
    </row>
    <row r="126" spans="1:53" x14ac:dyDescent="0.15">
      <c r="C126" s="7">
        <v>5</v>
      </c>
      <c r="D126" s="8">
        <v>24.100115583548401</v>
      </c>
      <c r="E126" s="10">
        <f t="shared" si="139"/>
        <v>24.923233641666702</v>
      </c>
      <c r="F126" s="7" t="s">
        <v>85</v>
      </c>
      <c r="G126" s="1">
        <v>6</v>
      </c>
      <c r="H126" s="9">
        <f t="shared" si="119"/>
        <v>24.100115583548401</v>
      </c>
      <c r="I126" s="9">
        <f t="shared" si="120"/>
        <v>297.25011558354839</v>
      </c>
      <c r="J126" s="9">
        <f t="shared" si="121"/>
        <v>0.31358697377687683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0.48566087904689326</v>
      </c>
      <c r="P126" s="9">
        <f t="shared" si="124"/>
        <v>0.15229692534213307</v>
      </c>
      <c r="Q126" s="12">
        <f t="shared" si="125"/>
        <v>5.0257985362903913E-2</v>
      </c>
      <c r="R126" s="9">
        <f t="shared" si="126"/>
        <v>9.3951000000000007E-2</v>
      </c>
      <c r="S126" s="13">
        <f t="shared" si="127"/>
        <v>0.53493826955438373</v>
      </c>
      <c r="T126" s="2">
        <f t="shared" si="128"/>
        <v>0.01</v>
      </c>
      <c r="U126" s="14">
        <f t="shared" si="129"/>
        <v>5.3493826955438376E-3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2.0249382695543838E-2</v>
      </c>
      <c r="AU126" s="9">
        <f t="shared" si="133"/>
        <v>28.47</v>
      </c>
      <c r="AV126" s="1">
        <f t="shared" si="134"/>
        <v>0.33</v>
      </c>
      <c r="AW126" s="1">
        <f t="shared" si="135"/>
        <v>77250</v>
      </c>
      <c r="AX126" s="1">
        <f t="shared" si="136"/>
        <v>98466043.123454988</v>
      </c>
      <c r="AZ126" s="1">
        <f t="shared" si="137"/>
        <v>104666.66666666667</v>
      </c>
      <c r="BA126" s="1">
        <f t="shared" si="138"/>
        <v>133412459.72282578</v>
      </c>
    </row>
    <row r="127" spans="1:53" x14ac:dyDescent="0.15">
      <c r="C127" s="7">
        <v>6</v>
      </c>
      <c r="D127" s="8">
        <v>23.950445845333299</v>
      </c>
      <c r="E127" s="10">
        <f t="shared" si="139"/>
        <v>24.100115583548401</v>
      </c>
      <c r="F127" s="7" t="s">
        <v>83</v>
      </c>
      <c r="G127" s="1">
        <v>7</v>
      </c>
      <c r="H127" s="9">
        <f t="shared" si="119"/>
        <v>23.950445845333299</v>
      </c>
      <c r="I127" s="9">
        <f t="shared" si="120"/>
        <v>297.1004458453333</v>
      </c>
      <c r="J127" s="9">
        <f t="shared" si="121"/>
        <v>0.30845476747162653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0.61806395370476008</v>
      </c>
      <c r="P127" s="9">
        <f t="shared" si="124"/>
        <v>0.19064477312259592</v>
      </c>
      <c r="Q127" s="12">
        <f t="shared" si="125"/>
        <v>6.2912775130456663E-2</v>
      </c>
      <c r="R127" s="9">
        <f t="shared" si="126"/>
        <v>9.3951000000000007E-2</v>
      </c>
      <c r="S127" s="13">
        <f t="shared" si="127"/>
        <v>0.66963390629643815</v>
      </c>
      <c r="T127" s="2">
        <f t="shared" si="128"/>
        <v>0.01</v>
      </c>
      <c r="U127" s="14">
        <f t="shared" si="129"/>
        <v>6.6963390629643819E-3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2.1596339062964383E-2</v>
      </c>
      <c r="AU127" s="9">
        <f t="shared" si="133"/>
        <v>28.47</v>
      </c>
      <c r="AV127" s="1">
        <f t="shared" si="134"/>
        <v>0.33</v>
      </c>
      <c r="AW127" s="1">
        <f t="shared" si="135"/>
        <v>77250</v>
      </c>
      <c r="AX127" s="1">
        <f t="shared" si="136"/>
        <v>105015845.93739611</v>
      </c>
      <c r="AZ127" s="1">
        <f t="shared" si="137"/>
        <v>104666.66666666667</v>
      </c>
      <c r="BA127" s="1">
        <f t="shared" si="138"/>
        <v>142286841.96048495</v>
      </c>
    </row>
    <row r="128" spans="1:53" x14ac:dyDescent="0.15">
      <c r="C128" s="7">
        <v>7</v>
      </c>
      <c r="D128" s="8">
        <v>23.7120697477419</v>
      </c>
      <c r="E128" s="10">
        <f t="shared" si="139"/>
        <v>23.950445845333299</v>
      </c>
      <c r="F128" s="7" t="s">
        <v>83</v>
      </c>
      <c r="G128" s="1">
        <v>8</v>
      </c>
      <c r="H128" s="9">
        <f t="shared" si="119"/>
        <v>23.7120697477419</v>
      </c>
      <c r="I128" s="9">
        <f t="shared" si="120"/>
        <v>296.86206974774188</v>
      </c>
      <c r="J128" s="9">
        <f t="shared" si="121"/>
        <v>0.30044333788227306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0.71211918058216406</v>
      </c>
      <c r="P128" s="9">
        <f t="shared" si="124"/>
        <v>0.21395146358409453</v>
      </c>
      <c r="Q128" s="12">
        <f t="shared" si="125"/>
        <v>7.0603982982751196E-2</v>
      </c>
      <c r="R128" s="9">
        <f t="shared" si="126"/>
        <v>9.3951000000000007E-2</v>
      </c>
      <c r="S128" s="13">
        <f t="shared" si="127"/>
        <v>0.75149794023215499</v>
      </c>
      <c r="T128" s="2">
        <f t="shared" si="128"/>
        <v>0.01</v>
      </c>
      <c r="U128" s="14">
        <f t="shared" si="129"/>
        <v>7.51497940232155E-3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2.2414979402321553E-2</v>
      </c>
      <c r="AU128" s="9">
        <f t="shared" si="133"/>
        <v>28.47</v>
      </c>
      <c r="AV128" s="1">
        <f t="shared" si="134"/>
        <v>0.33</v>
      </c>
      <c r="AW128" s="1">
        <f t="shared" si="135"/>
        <v>77250</v>
      </c>
      <c r="AX128" s="1">
        <f t="shared" si="136"/>
        <v>108996622.84154746</v>
      </c>
      <c r="AZ128" s="1">
        <f t="shared" si="137"/>
        <v>104666.66666666667</v>
      </c>
      <c r="BA128" s="1">
        <f t="shared" si="138"/>
        <v>147680429.65370405</v>
      </c>
    </row>
    <row r="129" spans="1:54" x14ac:dyDescent="0.15">
      <c r="C129" s="7">
        <v>8</v>
      </c>
      <c r="D129" s="8">
        <v>24.876136195161301</v>
      </c>
      <c r="E129" s="10">
        <f t="shared" si="139"/>
        <v>23.7120697477419</v>
      </c>
      <c r="F129" s="7" t="s">
        <v>83</v>
      </c>
      <c r="G129" s="1">
        <v>9</v>
      </c>
      <c r="H129" s="9">
        <f t="shared" si="119"/>
        <v>24.876136195161301</v>
      </c>
      <c r="I129" s="9">
        <f t="shared" si="120"/>
        <v>298.02613619516126</v>
      </c>
      <c r="J129" s="9">
        <f t="shared" si="121"/>
        <v>0.34150748675995507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0.78286771699806945</v>
      </c>
      <c r="P129" s="9">
        <f t="shared" si="124"/>
        <v>0.26735518649751444</v>
      </c>
      <c r="Q129" s="12">
        <f t="shared" si="125"/>
        <v>8.8227211544179771E-2</v>
      </c>
      <c r="R129" s="9">
        <f t="shared" si="126"/>
        <v>9.3951000000000007E-2</v>
      </c>
      <c r="S129" s="13">
        <f t="shared" si="127"/>
        <v>0.93907687564985753</v>
      </c>
      <c r="T129" s="2">
        <f t="shared" si="128"/>
        <v>0.01</v>
      </c>
      <c r="U129" s="14">
        <f t="shared" si="129"/>
        <v>9.3907687564985763E-3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2.4290768756498576E-2</v>
      </c>
      <c r="AU129" s="9">
        <f t="shared" si="133"/>
        <v>28.47</v>
      </c>
      <c r="AV129" s="1">
        <f t="shared" si="134"/>
        <v>0.33</v>
      </c>
      <c r="AW129" s="1">
        <f t="shared" si="135"/>
        <v>77250</v>
      </c>
      <c r="AX129" s="1">
        <f t="shared" si="136"/>
        <v>118117965.36422884</v>
      </c>
      <c r="AZ129" s="1">
        <f t="shared" si="137"/>
        <v>104666.66666666667</v>
      </c>
      <c r="BA129" s="1">
        <f t="shared" si="138"/>
        <v>160039012.40288186</v>
      </c>
    </row>
    <row r="130" spans="1:54" x14ac:dyDescent="0.15">
      <c r="C130" s="7">
        <v>9</v>
      </c>
      <c r="D130" s="8">
        <v>26.181485974333299</v>
      </c>
      <c r="E130" s="10">
        <f t="shared" si="139"/>
        <v>24.876136195161301</v>
      </c>
      <c r="F130" s="7" t="s">
        <v>83</v>
      </c>
      <c r="G130" s="1">
        <v>10</v>
      </c>
      <c r="H130" s="9">
        <f t="shared" si="119"/>
        <v>26.181485974333299</v>
      </c>
      <c r="I130" s="9">
        <f t="shared" si="120"/>
        <v>299.3314859743333</v>
      </c>
      <c r="J130" s="9">
        <f t="shared" si="121"/>
        <v>0.39380020946133748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0.80021253050055507</v>
      </c>
      <c r="P130" s="9">
        <f t="shared" si="124"/>
        <v>0.3151238621247055</v>
      </c>
      <c r="Q130" s="12">
        <f t="shared" si="125"/>
        <v>0.10399087450115282</v>
      </c>
      <c r="R130" s="9">
        <f t="shared" si="126"/>
        <v>9.3951000000000007E-2</v>
      </c>
      <c r="S130" s="13">
        <f t="shared" si="127"/>
        <v>1.1068628806628222</v>
      </c>
      <c r="T130" s="2">
        <f t="shared" si="128"/>
        <v>0.01</v>
      </c>
      <c r="U130" s="14">
        <f t="shared" si="129"/>
        <v>1.1068628806628223E-2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2.5968628806628223E-2</v>
      </c>
      <c r="AU130" s="9">
        <f t="shared" si="133"/>
        <v>28.47</v>
      </c>
      <c r="AV130" s="1">
        <f t="shared" si="134"/>
        <v>0.33</v>
      </c>
      <c r="AW130" s="1">
        <f t="shared" si="135"/>
        <v>77250</v>
      </c>
      <c r="AX130" s="1">
        <f t="shared" si="136"/>
        <v>126276843.21918418</v>
      </c>
      <c r="AZ130" s="1">
        <f t="shared" si="137"/>
        <v>104666.66666666667</v>
      </c>
      <c r="BA130" s="1">
        <f t="shared" si="138"/>
        <v>171093543.77917516</v>
      </c>
    </row>
    <row r="131" spans="1:54" x14ac:dyDescent="0.15">
      <c r="C131" s="7">
        <v>10</v>
      </c>
      <c r="D131" s="8">
        <v>26.318590237741901</v>
      </c>
      <c r="E131" s="10">
        <f t="shared" si="139"/>
        <v>26.181485974333299</v>
      </c>
      <c r="F131" s="7" t="s">
        <v>83</v>
      </c>
      <c r="G131" s="1">
        <v>11</v>
      </c>
      <c r="H131" s="9">
        <f t="shared" si="119"/>
        <v>26.318590237741901</v>
      </c>
      <c r="I131" s="9">
        <f t="shared" si="120"/>
        <v>299.46859023774186</v>
      </c>
      <c r="J131" s="9">
        <f t="shared" si="121"/>
        <v>0.39970870391227786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0.46083423495705711</v>
      </c>
      <c r="O131" s="9">
        <f t="shared" si="140"/>
        <v>0.30895443341879258</v>
      </c>
      <c r="P131" s="9">
        <f t="shared" si="124"/>
        <v>0.12349177614977773</v>
      </c>
      <c r="Q131" s="12">
        <f t="shared" si="125"/>
        <v>4.0752286129426656E-2</v>
      </c>
      <c r="R131" s="9">
        <f t="shared" si="126"/>
        <v>9.3951000000000007E-2</v>
      </c>
      <c r="S131" s="13">
        <f t="shared" si="127"/>
        <v>0.43376106831674655</v>
      </c>
      <c r="T131" s="2">
        <f t="shared" si="128"/>
        <v>0.01</v>
      </c>
      <c r="U131" s="14">
        <f t="shared" si="129"/>
        <v>4.3376106831674657E-3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1.9237610683167466E-2</v>
      </c>
      <c r="AU131" s="9">
        <f t="shared" si="133"/>
        <v>28.47</v>
      </c>
      <c r="AV131" s="1">
        <f t="shared" si="134"/>
        <v>0.33</v>
      </c>
      <c r="AW131" s="1">
        <f t="shared" si="135"/>
        <v>77250</v>
      </c>
      <c r="AX131" s="1">
        <f t="shared" si="136"/>
        <v>93546130.842688009</v>
      </c>
      <c r="AZ131" s="1">
        <f t="shared" si="137"/>
        <v>104666.66666666667</v>
      </c>
      <c r="BA131" s="1">
        <f t="shared" si="138"/>
        <v>126746429.7070293</v>
      </c>
    </row>
    <row r="132" spans="1:54" x14ac:dyDescent="0.15">
      <c r="C132" s="7">
        <v>11</v>
      </c>
      <c r="D132" s="8">
        <v>25.830920273666699</v>
      </c>
      <c r="E132" s="10">
        <f t="shared" si="139"/>
        <v>26.318590237741901</v>
      </c>
      <c r="F132" s="7" t="s">
        <v>85</v>
      </c>
      <c r="G132" s="1">
        <v>12</v>
      </c>
      <c r="H132" s="9">
        <f t="shared" si="119"/>
        <v>25.830920273666699</v>
      </c>
      <c r="I132" s="9">
        <f t="shared" si="120"/>
        <v>298.9809202736667</v>
      </c>
      <c r="J132" s="9">
        <f t="shared" si="121"/>
        <v>0.37906319813460509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0.47016265726901479</v>
      </c>
      <c r="P132" s="9">
        <f t="shared" si="124"/>
        <v>0.17822136050785697</v>
      </c>
      <c r="Q132" s="12">
        <f t="shared" si="125"/>
        <v>5.8813048967592804E-2</v>
      </c>
      <c r="R132" s="9">
        <f t="shared" si="126"/>
        <v>9.3951000000000007E-2</v>
      </c>
      <c r="S132" s="13">
        <f t="shared" si="127"/>
        <v>0.62599705130964867</v>
      </c>
      <c r="T132" s="2">
        <f t="shared" si="128"/>
        <v>0.01</v>
      </c>
      <c r="U132" s="14">
        <f t="shared" si="129"/>
        <v>6.2599705130964864E-3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2.1159970513096489E-2</v>
      </c>
      <c r="AU132" s="9">
        <f t="shared" si="133"/>
        <v>28.47</v>
      </c>
      <c r="AV132" s="1">
        <f t="shared" si="134"/>
        <v>0.33</v>
      </c>
      <c r="AW132" s="1">
        <f t="shared" si="135"/>
        <v>77250</v>
      </c>
      <c r="AX132" s="1">
        <f t="shared" si="136"/>
        <v>102893930.16865185</v>
      </c>
      <c r="AY132" s="1">
        <f>SUM(AX121:AX132)</f>
        <v>1255253994.7208252</v>
      </c>
      <c r="AZ132" s="1">
        <f t="shared" si="137"/>
        <v>104666.66666666667</v>
      </c>
      <c r="BA132" s="1">
        <f t="shared" si="138"/>
        <v>139411840.6600073</v>
      </c>
      <c r="BB132" s="1">
        <f>SUM(BA121:BA132)</f>
        <v>1700754064.0446136</v>
      </c>
    </row>
    <row r="133" spans="1:54" x14ac:dyDescent="0.15">
      <c r="C133" s="7">
        <v>12</v>
      </c>
      <c r="D133" s="8">
        <v>25.6705609135484</v>
      </c>
      <c r="E133" s="10">
        <f t="shared" si="139"/>
        <v>25.830920273666699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25.567072902903199</v>
      </c>
      <c r="E136" s="7"/>
      <c r="F136" s="7"/>
      <c r="G136" s="1">
        <v>1</v>
      </c>
      <c r="H136" s="9">
        <f t="shared" ref="H136:H147" si="141">E137</f>
        <v>25.567072902903199</v>
      </c>
      <c r="I136" s="9">
        <f t="shared" ref="I136:I147" si="142">H136+273.15</f>
        <v>298.71707290290317</v>
      </c>
      <c r="J136" s="9">
        <f t="shared" ref="J136:J147" si="143">EXP(($C$15*(I136-$C$13))/($C$16*I136*$C$13))</f>
        <v>0.36831475998934737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0.27956855124749752</v>
      </c>
      <c r="Q136" s="12">
        <f t="shared" ref="Q136:Q147" si="147">P136*$B$138</f>
        <v>7.2687823324349352E-2</v>
      </c>
      <c r="R136" s="9">
        <f t="shared" ref="R136:R147" si="148">L136*$B$138</f>
        <v>0.19735245833333334</v>
      </c>
      <c r="S136" s="13">
        <f t="shared" ref="S136:S147" si="149">Q136/R136</f>
        <v>0.36831475998934737</v>
      </c>
      <c r="T136" s="2">
        <f t="shared" ref="T136:T147" si="150">$B$137/100</f>
        <v>0.01</v>
      </c>
      <c r="U136" s="14">
        <f t="shared" ref="U136:U147" si="151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3">AR136*AQ136</f>
        <v>0.01</v>
      </c>
      <c r="AT136" s="1">
        <f t="shared" ref="AT136:AT147" si="154">(AS136+AM136+AD136+AA136+U136+X136+AG136+AJ136+AP136)</f>
        <v>1.8583147599893476E-2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25.547145570645199</v>
      </c>
      <c r="E137" s="10">
        <f t="shared" ref="E137:E148" si="159">D136</f>
        <v>25.567072902903199</v>
      </c>
      <c r="F137" s="7" t="s">
        <v>83</v>
      </c>
      <c r="G137" s="1">
        <v>2</v>
      </c>
      <c r="H137" s="9">
        <f t="shared" si="141"/>
        <v>25.547145570645199</v>
      </c>
      <c r="I137" s="9">
        <f t="shared" si="142"/>
        <v>298.69714557064515</v>
      </c>
      <c r="J137" s="9">
        <f t="shared" si="143"/>
        <v>0.36751470319869484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1.238527282085836</v>
      </c>
      <c r="P137" s="9">
        <f t="shared" si="146"/>
        <v>0.45517698647926219</v>
      </c>
      <c r="Q137" s="12">
        <f t="shared" si="147"/>
        <v>0.11834601648460817</v>
      </c>
      <c r="R137" s="9">
        <f t="shared" si="148"/>
        <v>0.19735245833333334</v>
      </c>
      <c r="S137" s="13">
        <f t="shared" si="149"/>
        <v>0.59966831669620613</v>
      </c>
      <c r="T137" s="2">
        <f t="shared" si="150"/>
        <v>0.01</v>
      </c>
      <c r="U137" s="14">
        <f t="shared" si="151"/>
        <v>5.9966831669620614E-3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3"/>
        <v>0.01</v>
      </c>
      <c r="AT137" s="1">
        <f t="shared" si="154"/>
        <v>2.0896683166962061E-2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25.329197279285701</v>
      </c>
      <c r="E138" s="10">
        <f t="shared" si="159"/>
        <v>25.547145570645199</v>
      </c>
      <c r="F138" s="7" t="s">
        <v>83</v>
      </c>
      <c r="G138" s="1">
        <v>3</v>
      </c>
      <c r="H138" s="9">
        <f t="shared" si="141"/>
        <v>25.329197279285701</v>
      </c>
      <c r="I138" s="9">
        <f t="shared" si="142"/>
        <v>298.4791972792857</v>
      </c>
      <c r="J138" s="9">
        <f t="shared" si="143"/>
        <v>0.35887019285397898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1.5423982122732407</v>
      </c>
      <c r="P138" s="9">
        <f t="shared" si="146"/>
        <v>0.55352074389613026</v>
      </c>
      <c r="Q138" s="12">
        <f t="shared" si="147"/>
        <v>0.14391539341299386</v>
      </c>
      <c r="R138" s="9">
        <f t="shared" si="148"/>
        <v>0.19735245833333334</v>
      </c>
      <c r="S138" s="13">
        <f t="shared" si="149"/>
        <v>0.7292303051524045</v>
      </c>
      <c r="T138" s="2">
        <f t="shared" si="150"/>
        <v>0.01</v>
      </c>
      <c r="U138" s="14">
        <f t="shared" si="151"/>
        <v>7.2923030515240454E-3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3"/>
        <v>0.01</v>
      </c>
      <c r="AT138" s="1">
        <f t="shared" si="154"/>
        <v>2.2192303051524045E-2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25.102370600967699</v>
      </c>
      <c r="E139" s="10">
        <f t="shared" si="159"/>
        <v>25.329197279285701</v>
      </c>
      <c r="F139" s="7" t="s">
        <v>83</v>
      </c>
      <c r="G139" s="1">
        <v>4</v>
      </c>
      <c r="H139" s="9">
        <f t="shared" si="141"/>
        <v>25.102370600967699</v>
      </c>
      <c r="I139" s="9">
        <f t="shared" si="142"/>
        <v>298.25237060096765</v>
      </c>
      <c r="J139" s="9">
        <f t="shared" si="143"/>
        <v>0.35007646113441171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1.7479253850437773</v>
      </c>
      <c r="P139" s="9">
        <f t="shared" si="146"/>
        <v>0.61190753312312951</v>
      </c>
      <c r="Q139" s="12">
        <f t="shared" si="147"/>
        <v>0.15909595861201367</v>
      </c>
      <c r="R139" s="9">
        <f t="shared" si="148"/>
        <v>0.19735245833333334</v>
      </c>
      <c r="S139" s="13">
        <f t="shared" si="149"/>
        <v>0.80615139003384761</v>
      </c>
      <c r="T139" s="2">
        <f t="shared" si="150"/>
        <v>0.01</v>
      </c>
      <c r="U139" s="14">
        <f t="shared" si="151"/>
        <v>8.0615139003384767E-3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3"/>
        <v>0.01</v>
      </c>
      <c r="AT139" s="1">
        <f t="shared" si="154"/>
        <v>2.296151390033848E-2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24.923233641666702</v>
      </c>
      <c r="E140" s="10">
        <f t="shared" si="159"/>
        <v>25.102370600967699</v>
      </c>
      <c r="F140" s="7" t="s">
        <v>83</v>
      </c>
      <c r="G140" s="1">
        <v>5</v>
      </c>
      <c r="H140" s="9">
        <f t="shared" si="141"/>
        <v>24.923233641666702</v>
      </c>
      <c r="I140" s="9">
        <f t="shared" si="142"/>
        <v>298.07323364166666</v>
      </c>
      <c r="J140" s="9">
        <f t="shared" si="143"/>
        <v>0.34327497879704016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1.8950657685873145</v>
      </c>
      <c r="P140" s="9">
        <f t="shared" si="146"/>
        <v>0.65052866153080702</v>
      </c>
      <c r="Q140" s="12">
        <f t="shared" si="147"/>
        <v>0.16913745199800984</v>
      </c>
      <c r="R140" s="9">
        <f t="shared" si="148"/>
        <v>0.19735245833333334</v>
      </c>
      <c r="S140" s="13">
        <f t="shared" si="149"/>
        <v>0.85703240499964972</v>
      </c>
      <c r="T140" s="2">
        <f t="shared" si="150"/>
        <v>0.01</v>
      </c>
      <c r="U140" s="14">
        <f t="shared" si="151"/>
        <v>8.5703240499964972E-3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2.3470324049996501E-2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24.100115583548401</v>
      </c>
      <c r="E141" s="10">
        <f t="shared" si="159"/>
        <v>24.923233641666702</v>
      </c>
      <c r="F141" s="7" t="s">
        <v>85</v>
      </c>
      <c r="G141" s="1">
        <v>6</v>
      </c>
      <c r="H141" s="9">
        <f t="shared" si="141"/>
        <v>24.100115583548401</v>
      </c>
      <c r="I141" s="9">
        <f t="shared" si="142"/>
        <v>297.25011558354839</v>
      </c>
      <c r="J141" s="9">
        <f t="shared" si="143"/>
        <v>0.31358697377687683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2.0035850237231743</v>
      </c>
      <c r="P141" s="9">
        <f t="shared" si="146"/>
        <v>0.62829816429402219</v>
      </c>
      <c r="Q141" s="12">
        <f t="shared" si="147"/>
        <v>0.16335752271644577</v>
      </c>
      <c r="R141" s="9">
        <f t="shared" si="148"/>
        <v>0.19735245833333334</v>
      </c>
      <c r="S141" s="13">
        <f t="shared" si="149"/>
        <v>0.82774506127778125</v>
      </c>
      <c r="T141" s="2">
        <f t="shared" si="150"/>
        <v>0.01</v>
      </c>
      <c r="U141" s="14">
        <f t="shared" si="151"/>
        <v>8.2774506127778133E-3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2.3177450612777817E-2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23.950445845333299</v>
      </c>
      <c r="E142" s="10">
        <f t="shared" si="159"/>
        <v>24.100115583548401</v>
      </c>
      <c r="F142" s="7" t="s">
        <v>83</v>
      </c>
      <c r="G142" s="1">
        <v>7</v>
      </c>
      <c r="H142" s="9">
        <f t="shared" si="141"/>
        <v>23.950445845333299</v>
      </c>
      <c r="I142" s="9">
        <f t="shared" si="142"/>
        <v>297.1004458453333</v>
      </c>
      <c r="J142" s="9">
        <f t="shared" si="143"/>
        <v>0.30845476747162653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2.1343347760958187</v>
      </c>
      <c r="P142" s="9">
        <f t="shared" si="146"/>
        <v>0.65834573706724187</v>
      </c>
      <c r="Q142" s="12">
        <f t="shared" si="147"/>
        <v>0.17116989163748289</v>
      </c>
      <c r="R142" s="9">
        <f t="shared" si="148"/>
        <v>0.19735245833333334</v>
      </c>
      <c r="S142" s="13">
        <f t="shared" si="149"/>
        <v>0.8673309320949657</v>
      </c>
      <c r="T142" s="2">
        <f t="shared" si="150"/>
        <v>0.01</v>
      </c>
      <c r="U142" s="14">
        <f t="shared" si="151"/>
        <v>8.673309320949658E-3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2.3573309320949656E-2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23.7120697477419</v>
      </c>
      <c r="E143" s="10">
        <f t="shared" si="159"/>
        <v>23.950445845333299</v>
      </c>
      <c r="F143" s="7" t="s">
        <v>83</v>
      </c>
      <c r="G143" s="1">
        <v>8</v>
      </c>
      <c r="H143" s="9">
        <f t="shared" si="141"/>
        <v>23.7120697477419</v>
      </c>
      <c r="I143" s="9">
        <f t="shared" si="142"/>
        <v>296.86206974774188</v>
      </c>
      <c r="J143" s="9">
        <f t="shared" si="143"/>
        <v>0.30044333788227306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2.2350369556952439</v>
      </c>
      <c r="P143" s="9">
        <f t="shared" si="146"/>
        <v>0.67150196325931311</v>
      </c>
      <c r="Q143" s="12">
        <f t="shared" si="147"/>
        <v>0.17459051044742141</v>
      </c>
      <c r="R143" s="9">
        <f t="shared" si="148"/>
        <v>0.19735245833333334</v>
      </c>
      <c r="S143" s="13">
        <f t="shared" si="149"/>
        <v>0.8846634692157398</v>
      </c>
      <c r="T143" s="2">
        <f t="shared" si="150"/>
        <v>0.01</v>
      </c>
      <c r="U143" s="14">
        <f t="shared" si="151"/>
        <v>8.8466346921573982E-3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2.3746634692157396E-2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24.876136195161301</v>
      </c>
      <c r="E144" s="10">
        <f t="shared" si="159"/>
        <v>23.7120697477419</v>
      </c>
      <c r="F144" s="7" t="s">
        <v>83</v>
      </c>
      <c r="G144" s="1">
        <v>9</v>
      </c>
      <c r="H144" s="9">
        <f t="shared" si="141"/>
        <v>24.876136195161301</v>
      </c>
      <c r="I144" s="9">
        <f t="shared" si="142"/>
        <v>298.02613619516126</v>
      </c>
      <c r="J144" s="9">
        <f t="shared" si="143"/>
        <v>0.34150748675995507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2.3225829091025973</v>
      </c>
      <c r="P144" s="9">
        <f t="shared" si="146"/>
        <v>0.79317945207925322</v>
      </c>
      <c r="Q144" s="12">
        <f t="shared" si="147"/>
        <v>0.20622665754060585</v>
      </c>
      <c r="R144" s="9">
        <f t="shared" si="148"/>
        <v>0.19735245833333334</v>
      </c>
      <c r="S144" s="13">
        <f t="shared" si="149"/>
        <v>1.0449662460869058</v>
      </c>
      <c r="T144" s="2">
        <f t="shared" si="150"/>
        <v>0.01</v>
      </c>
      <c r="U144" s="14">
        <f t="shared" si="151"/>
        <v>1.0449662460869058E-2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2.534966246086906E-2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26.181485974333299</v>
      </c>
      <c r="E145" s="10">
        <f t="shared" si="159"/>
        <v>24.876136195161301</v>
      </c>
      <c r="F145" s="7" t="s">
        <v>83</v>
      </c>
      <c r="G145" s="1">
        <v>10</v>
      </c>
      <c r="H145" s="9">
        <f t="shared" si="141"/>
        <v>26.181485974333299</v>
      </c>
      <c r="I145" s="9">
        <f t="shared" si="142"/>
        <v>299.3314859743333</v>
      </c>
      <c r="J145" s="9">
        <f t="shared" si="143"/>
        <v>0.39380020946133748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2.2884513736900107</v>
      </c>
      <c r="P145" s="9">
        <f t="shared" si="146"/>
        <v>0.90119263030121166</v>
      </c>
      <c r="Q145" s="12">
        <f t="shared" si="147"/>
        <v>0.23431008387831503</v>
      </c>
      <c r="R145" s="9">
        <f t="shared" si="148"/>
        <v>0.19735245833333334</v>
      </c>
      <c r="S145" s="13">
        <f t="shared" si="149"/>
        <v>1.1872671151760334</v>
      </c>
      <c r="T145" s="2">
        <f t="shared" si="150"/>
        <v>0.01</v>
      </c>
      <c r="U145" s="14">
        <f t="shared" si="151"/>
        <v>1.1872671151760335E-2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2.6772671151760338E-2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26.318590237741901</v>
      </c>
      <c r="E146" s="10">
        <f t="shared" si="159"/>
        <v>26.181485974333299</v>
      </c>
      <c r="F146" s="7" t="s">
        <v>83</v>
      </c>
      <c r="G146" s="1">
        <v>11</v>
      </c>
      <c r="H146" s="9">
        <f t="shared" si="141"/>
        <v>26.318590237741901</v>
      </c>
      <c r="I146" s="9">
        <f t="shared" si="142"/>
        <v>299.46859023774186</v>
      </c>
      <c r="J146" s="9">
        <f t="shared" si="143"/>
        <v>0.39970870391227786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2.1463066600554659</v>
      </c>
      <c r="P146" s="9">
        <f t="shared" si="146"/>
        <v>0.8578974532890602</v>
      </c>
      <c r="Q146" s="12">
        <f t="shared" si="147"/>
        <v>0.22305333785515566</v>
      </c>
      <c r="R146" s="9">
        <f t="shared" si="148"/>
        <v>0.19735245833333334</v>
      </c>
      <c r="S146" s="13">
        <f t="shared" si="149"/>
        <v>1.1302283221545326</v>
      </c>
      <c r="T146" s="2">
        <f t="shared" si="150"/>
        <v>0.01</v>
      </c>
      <c r="U146" s="14">
        <f t="shared" si="151"/>
        <v>1.1302283221545327E-2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2.6202283221545331E-2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25.830920273666699</v>
      </c>
      <c r="E147" s="10">
        <f t="shared" si="159"/>
        <v>26.318590237741901</v>
      </c>
      <c r="F147" s="7" t="s">
        <v>85</v>
      </c>
      <c r="G147" s="1">
        <v>12</v>
      </c>
      <c r="H147" s="9">
        <f t="shared" si="141"/>
        <v>25.830920273666699</v>
      </c>
      <c r="I147" s="9">
        <f t="shared" si="142"/>
        <v>298.9809202736667</v>
      </c>
      <c r="J147" s="9">
        <f t="shared" si="143"/>
        <v>0.37906319813460509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2.0474571234330723</v>
      </c>
      <c r="P147" s="9">
        <f t="shared" si="146"/>
        <v>0.77611564525201926</v>
      </c>
      <c r="Q147" s="12">
        <f t="shared" si="147"/>
        <v>0.20179006776552502</v>
      </c>
      <c r="R147" s="9">
        <f t="shared" si="148"/>
        <v>0.19735245833333334</v>
      </c>
      <c r="S147" s="13">
        <f t="shared" si="149"/>
        <v>1.0224857063837351</v>
      </c>
      <c r="T147" s="2">
        <f t="shared" si="150"/>
        <v>0.01</v>
      </c>
      <c r="U147" s="14">
        <f t="shared" si="151"/>
        <v>1.0224857063837352E-2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2.5124857063837353E-2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25.6705609135484</v>
      </c>
      <c r="E148" s="10">
        <f t="shared" si="159"/>
        <v>25.830920273666699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1958282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72068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357440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2895841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87000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5849938.0642721178</v>
      </c>
      <c r="J13" s="6" t="s">
        <v>37</v>
      </c>
      <c r="K13" s="6">
        <f>I13/(10000*1000)</f>
        <v>0.58499380642721177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-0.108708279193548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-0.108708279193548</v>
      </c>
      <c r="I27" s="9">
        <f t="shared" si="1"/>
        <v>273.04129172080644</v>
      </c>
      <c r="J27" s="9">
        <f t="shared" ref="J27:J37" si="5">EXP(($C$15*(I27-$C$13))/($C$16*I27*$C$13))</f>
        <v>1.7180803366940108E-2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1.381048658482404</v>
      </c>
      <c r="Q27" s="12">
        <f t="shared" ref="Q27:Q37" si="9">P27*$B$28</f>
        <v>0.13810486584824042</v>
      </c>
      <c r="R27" s="9">
        <f t="shared" ref="R27:R37" si="10">L27*$B$28</f>
        <v>4.0532094166666672</v>
      </c>
      <c r="S27" s="13">
        <f t="shared" si="3"/>
        <v>3.4072965803434094E-2</v>
      </c>
      <c r="T27" s="2">
        <f t="shared" ref="T27:T37" si="11">$B$27/100</f>
        <v>0.34</v>
      </c>
      <c r="U27" s="14">
        <f t="shared" ref="U27:U37" si="12">S27*T27</f>
        <v>1.1584808373167593E-2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2.4484808373167591E-2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1.0232713674285701</v>
      </c>
      <c r="E28" s="10">
        <f t="shared" si="4"/>
        <v>-0.108708279193548</v>
      </c>
      <c r="F28" s="7" t="s">
        <v>83</v>
      </c>
      <c r="G28" s="1">
        <v>3</v>
      </c>
      <c r="H28" s="9">
        <f t="shared" si="0"/>
        <v>1.0232713674285701</v>
      </c>
      <c r="I28" s="9">
        <f t="shared" si="1"/>
        <v>274.17327136742853</v>
      </c>
      <c r="J28" s="9">
        <f t="shared" si="5"/>
        <v>1.9906060751746564E-2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119.53428655847561</v>
      </c>
      <c r="P28" s="9">
        <f t="shared" si="2"/>
        <v>2.3794567701496985</v>
      </c>
      <c r="Q28" s="12">
        <f t="shared" si="9"/>
        <v>0.23794567701496985</v>
      </c>
      <c r="R28" s="9">
        <f t="shared" si="10"/>
        <v>4.0532094166666672</v>
      </c>
      <c r="S28" s="13">
        <f t="shared" si="3"/>
        <v>5.8705497928763527E-2</v>
      </c>
      <c r="T28" s="2">
        <f t="shared" si="11"/>
        <v>0.34</v>
      </c>
      <c r="U28" s="14">
        <f t="shared" si="12"/>
        <v>1.99598692957796E-2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3.2859869295779602E-2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5.0696394045806397</v>
      </c>
      <c r="E29" s="10">
        <f t="shared" si="4"/>
        <v>1.0232713674285701</v>
      </c>
      <c r="F29" s="7" t="s">
        <v>83</v>
      </c>
      <c r="G29" s="1">
        <v>4</v>
      </c>
      <c r="H29" s="9">
        <f t="shared" si="0"/>
        <v>5.0696394045806397</v>
      </c>
      <c r="I29" s="9">
        <f t="shared" si="1"/>
        <v>278.21963940458062</v>
      </c>
      <c r="J29" s="9">
        <f t="shared" si="5"/>
        <v>3.3365478090328374E-2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157.68692395499258</v>
      </c>
      <c r="P29" s="9">
        <f t="shared" si="2"/>
        <v>5.2612996063515816</v>
      </c>
      <c r="Q29" s="12">
        <f t="shared" si="9"/>
        <v>0.52612996063515816</v>
      </c>
      <c r="R29" s="9">
        <f t="shared" si="10"/>
        <v>4.0532094166666672</v>
      </c>
      <c r="S29" s="13">
        <f t="shared" si="3"/>
        <v>0.12980576786181552</v>
      </c>
      <c r="T29" s="2">
        <f t="shared" si="11"/>
        <v>0.34</v>
      </c>
      <c r="U29" s="14">
        <f t="shared" si="12"/>
        <v>4.4133961073017279E-2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5.7033961073017281E-2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8.2398965094666696</v>
      </c>
      <c r="E30" s="10">
        <f t="shared" si="4"/>
        <v>5.0696394045806397</v>
      </c>
      <c r="F30" s="7" t="s">
        <v>83</v>
      </c>
      <c r="G30" s="1">
        <v>5</v>
      </c>
      <c r="H30" s="9">
        <f t="shared" si="0"/>
        <v>8.2398965094666696</v>
      </c>
      <c r="I30" s="9">
        <f t="shared" si="1"/>
        <v>281.38989650946667</v>
      </c>
      <c r="J30" s="9">
        <f t="shared" si="5"/>
        <v>4.9491955645664387E-2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144.80434313120895</v>
      </c>
      <c r="O30" s="9">
        <f t="shared" si="8"/>
        <v>48.153375384098723</v>
      </c>
      <c r="P30" s="9">
        <f t="shared" si="2"/>
        <v>2.3832047186988414</v>
      </c>
      <c r="Q30" s="12">
        <f t="shared" si="9"/>
        <v>0.23832047186988414</v>
      </c>
      <c r="R30" s="9">
        <f t="shared" si="10"/>
        <v>4.0532094166666672</v>
      </c>
      <c r="S30" s="13">
        <f t="shared" si="3"/>
        <v>5.8797966591589867E-2</v>
      </c>
      <c r="T30" s="2">
        <f t="shared" si="11"/>
        <v>0.34</v>
      </c>
      <c r="U30" s="14">
        <f t="shared" si="12"/>
        <v>1.9991308641140557E-2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3.2891308641140558E-2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10.449947641129</v>
      </c>
      <c r="E31" s="10">
        <f t="shared" si="4"/>
        <v>8.2398965094666696</v>
      </c>
      <c r="F31" s="7" t="s">
        <v>85</v>
      </c>
      <c r="G31" s="1">
        <v>6</v>
      </c>
      <c r="H31" s="9">
        <f t="shared" si="0"/>
        <v>10.449947641129</v>
      </c>
      <c r="I31" s="9">
        <f t="shared" si="1"/>
        <v>283.59994764112901</v>
      </c>
      <c r="J31" s="9">
        <f t="shared" si="5"/>
        <v>6.4810136360765921E-2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86.302264832066555</v>
      </c>
      <c r="P31" s="9">
        <f t="shared" si="2"/>
        <v>5.5932615520091664</v>
      </c>
      <c r="Q31" s="12">
        <f t="shared" si="9"/>
        <v>0.55932615520091666</v>
      </c>
      <c r="R31" s="9">
        <f t="shared" si="10"/>
        <v>4.0532094166666672</v>
      </c>
      <c r="S31" s="13">
        <f t="shared" si="3"/>
        <v>0.13799586887886559</v>
      </c>
      <c r="T31" s="2">
        <f t="shared" si="11"/>
        <v>0.34</v>
      </c>
      <c r="U31" s="14">
        <f t="shared" si="12"/>
        <v>4.6918595418814303E-2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5.9818595418814305E-2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14.957628858</v>
      </c>
      <c r="E32" s="10">
        <f t="shared" si="4"/>
        <v>10.449947641129</v>
      </c>
      <c r="F32" s="7" t="s">
        <v>83</v>
      </c>
      <c r="G32" s="1">
        <v>7</v>
      </c>
      <c r="H32" s="9">
        <f t="shared" si="0"/>
        <v>14.957628858</v>
      </c>
      <c r="I32" s="9">
        <f t="shared" si="1"/>
        <v>288.107628858</v>
      </c>
      <c r="J32" s="9">
        <f t="shared" si="5"/>
        <v>0.11089983941101983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121.24109744672405</v>
      </c>
      <c r="P32" s="9">
        <f t="shared" si="2"/>
        <v>13.445618236857504</v>
      </c>
      <c r="Q32" s="12">
        <f t="shared" si="9"/>
        <v>1.3445618236857504</v>
      </c>
      <c r="R32" s="9">
        <f t="shared" si="10"/>
        <v>4.0532094166666672</v>
      </c>
      <c r="S32" s="13">
        <f t="shared" si="3"/>
        <v>0.33172769661418311</v>
      </c>
      <c r="T32" s="2">
        <f t="shared" si="11"/>
        <v>0.34</v>
      </c>
      <c r="U32" s="14">
        <f t="shared" si="12"/>
        <v>0.11278741684882226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0.13843741684882227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16.706711811612902</v>
      </c>
      <c r="E33" s="10">
        <f t="shared" si="4"/>
        <v>14.957628858</v>
      </c>
      <c r="F33" s="7" t="s">
        <v>83</v>
      </c>
      <c r="G33" s="1">
        <v>8</v>
      </c>
      <c r="H33" s="9">
        <f t="shared" si="0"/>
        <v>16.706711811612902</v>
      </c>
      <c r="I33" s="9">
        <f t="shared" si="1"/>
        <v>289.85671181161285</v>
      </c>
      <c r="J33" s="9">
        <f t="shared" si="5"/>
        <v>0.13598719160142297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148.32757337653322</v>
      </c>
      <c r="P33" s="9">
        <f t="shared" si="2"/>
        <v>20.17065014052875</v>
      </c>
      <c r="Q33" s="12">
        <f t="shared" si="9"/>
        <v>2.017065014052875</v>
      </c>
      <c r="R33" s="9">
        <f t="shared" si="10"/>
        <v>4.0532094166666672</v>
      </c>
      <c r="S33" s="13">
        <f t="shared" si="3"/>
        <v>0.49764638504952846</v>
      </c>
      <c r="T33" s="2">
        <f t="shared" si="11"/>
        <v>0.34</v>
      </c>
      <c r="U33" s="14">
        <f t="shared" si="12"/>
        <v>0.16919977091683969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0.19484977091683969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14.574249648709699</v>
      </c>
      <c r="E34" s="10">
        <f t="shared" si="4"/>
        <v>16.706711811612902</v>
      </c>
      <c r="F34" s="7" t="s">
        <v>83</v>
      </c>
      <c r="G34" s="1">
        <v>9</v>
      </c>
      <c r="H34" s="9">
        <f t="shared" si="0"/>
        <v>14.574249648709699</v>
      </c>
      <c r="I34" s="9">
        <f t="shared" si="1"/>
        <v>287.7242496487097</v>
      </c>
      <c r="J34" s="9">
        <f t="shared" si="5"/>
        <v>0.10601666408842807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168.68901740267114</v>
      </c>
      <c r="P34" s="9">
        <f t="shared" si="2"/>
        <v>17.883846893385982</v>
      </c>
      <c r="Q34" s="12">
        <f t="shared" si="9"/>
        <v>1.7883846893385984</v>
      </c>
      <c r="R34" s="9">
        <f t="shared" si="10"/>
        <v>4.0532094166666672</v>
      </c>
      <c r="S34" s="13">
        <f t="shared" si="3"/>
        <v>0.44122681694777915</v>
      </c>
      <c r="T34" s="2">
        <f t="shared" si="11"/>
        <v>0.34</v>
      </c>
      <c r="U34" s="14">
        <f t="shared" si="12"/>
        <v>0.15001711776224491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0.17566711776224492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12.476952483833299</v>
      </c>
      <c r="E35" s="10">
        <f t="shared" si="4"/>
        <v>14.574249648709699</v>
      </c>
      <c r="F35" s="7" t="s">
        <v>83</v>
      </c>
      <c r="G35" s="1">
        <v>10</v>
      </c>
      <c r="H35" s="9">
        <f t="shared" si="0"/>
        <v>12.476952483833299</v>
      </c>
      <c r="I35" s="9">
        <f t="shared" si="1"/>
        <v>285.62695248383329</v>
      </c>
      <c r="J35" s="9">
        <f t="shared" si="5"/>
        <v>8.269104760123798E-2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191.33726467595181</v>
      </c>
      <c r="P35" s="9">
        <f t="shared" si="2"/>
        <v>15.821878861209802</v>
      </c>
      <c r="Q35" s="12">
        <f t="shared" si="9"/>
        <v>1.5821878861209804</v>
      </c>
      <c r="R35" s="9">
        <f t="shared" si="10"/>
        <v>4.0532094166666672</v>
      </c>
      <c r="S35" s="13">
        <f t="shared" si="3"/>
        <v>0.390354339851051</v>
      </c>
      <c r="T35" s="2">
        <f t="shared" si="11"/>
        <v>0.34</v>
      </c>
      <c r="U35" s="14">
        <f t="shared" si="12"/>
        <v>0.13272047554935734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0.15837047554935735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9.4326656718064505</v>
      </c>
      <c r="E36" s="10">
        <f t="shared" si="4"/>
        <v>12.476952483833299</v>
      </c>
      <c r="F36" s="7" t="s">
        <v>83</v>
      </c>
      <c r="G36" s="1">
        <v>11</v>
      </c>
      <c r="H36" s="9">
        <f t="shared" si="0"/>
        <v>9.4326656718064505</v>
      </c>
      <c r="I36" s="9">
        <f t="shared" si="1"/>
        <v>282.58266567180641</v>
      </c>
      <c r="J36" s="9">
        <f t="shared" si="5"/>
        <v>5.7275085594231334E-2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166.73961652400493</v>
      </c>
      <c r="O36" s="9">
        <f t="shared" si="8"/>
        <v>49.307863457403755</v>
      </c>
      <c r="P36" s="9">
        <f t="shared" si="2"/>
        <v>2.8241120999914715</v>
      </c>
      <c r="Q36" s="12">
        <f t="shared" si="9"/>
        <v>0.28241120999914715</v>
      </c>
      <c r="R36" s="9">
        <f t="shared" si="10"/>
        <v>4.0532094166666672</v>
      </c>
      <c r="S36" s="13">
        <f t="shared" si="3"/>
        <v>6.9675948357832515E-2</v>
      </c>
      <c r="T36" s="2">
        <f t="shared" si="11"/>
        <v>0.34</v>
      </c>
      <c r="U36" s="14">
        <f t="shared" si="12"/>
        <v>2.3689822441663056E-2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3.6589822441663054E-2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5.35331243383333</v>
      </c>
      <c r="E37" s="10">
        <f t="shared" si="4"/>
        <v>9.4326656718064505</v>
      </c>
      <c r="F37" s="7" t="s">
        <v>85</v>
      </c>
      <c r="G37" s="1">
        <v>12</v>
      </c>
      <c r="H37" s="9">
        <f t="shared" si="0"/>
        <v>5.35331243383333</v>
      </c>
      <c r="I37" s="9">
        <f t="shared" si="1"/>
        <v>278.50331243383329</v>
      </c>
      <c r="J37" s="9">
        <f t="shared" si="5"/>
        <v>3.4576289557105802E-2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87.015845524078955</v>
      </c>
      <c r="P37" s="9">
        <f t="shared" si="2"/>
        <v>3.0086850708969428</v>
      </c>
      <c r="Q37" s="12">
        <f t="shared" si="9"/>
        <v>0.30086850708969431</v>
      </c>
      <c r="R37" s="9">
        <f t="shared" si="10"/>
        <v>4.0532094166666672</v>
      </c>
      <c r="S37" s="13">
        <f t="shared" si="3"/>
        <v>7.4229697052546229E-2</v>
      </c>
      <c r="T37" s="2">
        <f t="shared" si="11"/>
        <v>0.34</v>
      </c>
      <c r="U37" s="14">
        <f t="shared" si="12"/>
        <v>2.5238096997865719E-2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3.8138096997865717E-2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0.29089527364516099</v>
      </c>
      <c r="E38" s="10">
        <f t="shared" si="4"/>
        <v>5.35331243383333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163190.16666666666</v>
      </c>
      <c r="AU42" s="1">
        <f t="shared" ref="AU42:AU53" si="28">AT42*10000*AS42*0.67*AR42*AQ42</f>
        <v>561893949.61763859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-0.108708279193548</v>
      </c>
      <c r="E43" s="10">
        <f t="shared" ref="E43:E54" si="29">D42</f>
        <v>-0.280124886645161</v>
      </c>
      <c r="F43" s="7" t="s">
        <v>83</v>
      </c>
      <c r="G43" s="1">
        <v>2</v>
      </c>
      <c r="H43" s="9">
        <f t="shared" si="20"/>
        <v>-0.108708279193548</v>
      </c>
      <c r="I43" s="9">
        <f t="shared" si="21"/>
        <v>273.04129172080644</v>
      </c>
      <c r="J43" s="9">
        <f t="shared" si="22"/>
        <v>1.7180803366940108E-2</v>
      </c>
      <c r="K43" s="9">
        <f t="shared" ref="K43:K53" si="30">$B$42/12</f>
        <v>136.875</v>
      </c>
      <c r="L43" s="9">
        <f t="shared" ref="L43:L53" si="31">K43*$B$43/100</f>
        <v>58.856250000000003</v>
      </c>
      <c r="M43" s="1" t="s">
        <v>83</v>
      </c>
      <c r="O43" s="9">
        <f t="shared" ref="O43:O53" si="32">L43+O42-P42-N43</f>
        <v>116.72370323655767</v>
      </c>
      <c r="P43" s="9">
        <f t="shared" si="23"/>
        <v>2.0054069935683678</v>
      </c>
      <c r="Q43" s="12">
        <f t="shared" ref="Q43:Q53" si="33">P43*$B$44</f>
        <v>0.48129767845640825</v>
      </c>
      <c r="R43" s="9">
        <f>L43*$B$44</f>
        <v>14.125500000000001</v>
      </c>
      <c r="S43" s="13">
        <f t="shared" si="24"/>
        <v>3.4072965803434087E-2</v>
      </c>
      <c r="T43" s="2">
        <f t="shared" ref="T43:T53" si="34">$B$43/100</f>
        <v>0.43</v>
      </c>
      <c r="U43" s="14">
        <f t="shared" si="25"/>
        <v>1.4651375295476656E-2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5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6">(AP43+AM43+AD43+AA43+U43+X43+AG43+AJ43)</f>
        <v>2.3071375295476655E-2</v>
      </c>
      <c r="AR43" s="9">
        <f t="shared" ref="AR43:AR53" si="37">$B$42/12</f>
        <v>136.875</v>
      </c>
      <c r="AS43" s="1">
        <f t="shared" ref="AS43:AS53" si="38">$B$44</f>
        <v>0.24</v>
      </c>
      <c r="AT43" s="1">
        <f t="shared" ref="AT43:AT53" si="39">$E$3/12</f>
        <v>163190.16666666666</v>
      </c>
      <c r="AU43" s="1">
        <f t="shared" si="28"/>
        <v>828662424.58364236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1.0232713674285701</v>
      </c>
      <c r="E44" s="10">
        <f t="shared" si="29"/>
        <v>-0.108708279193548</v>
      </c>
      <c r="F44" s="7" t="s">
        <v>83</v>
      </c>
      <c r="G44" s="1">
        <v>3</v>
      </c>
      <c r="H44" s="9">
        <f t="shared" si="20"/>
        <v>1.0232713674285701</v>
      </c>
      <c r="I44" s="9">
        <f t="shared" si="21"/>
        <v>274.17327136742853</v>
      </c>
      <c r="J44" s="9">
        <f t="shared" si="22"/>
        <v>1.9906060751746564E-2</v>
      </c>
      <c r="K44" s="9">
        <f t="shared" si="30"/>
        <v>136.875</v>
      </c>
      <c r="L44" s="9">
        <f t="shared" si="31"/>
        <v>58.856250000000003</v>
      </c>
      <c r="M44" s="1" t="s">
        <v>83</v>
      </c>
      <c r="O44" s="9">
        <f t="shared" si="32"/>
        <v>173.57454624298933</v>
      </c>
      <c r="P44" s="9">
        <f t="shared" si="23"/>
        <v>3.4551854624697889</v>
      </c>
      <c r="Q44" s="12">
        <f t="shared" si="33"/>
        <v>0.82924451099274932</v>
      </c>
      <c r="R44" s="9">
        <f t="shared" ref="R44:R53" si="40">L44*$B$44</f>
        <v>14.125500000000001</v>
      </c>
      <c r="S44" s="13">
        <f t="shared" si="24"/>
        <v>5.8705497928763534E-2</v>
      </c>
      <c r="T44" s="2">
        <f t="shared" si="34"/>
        <v>0.43</v>
      </c>
      <c r="U44" s="14">
        <f t="shared" si="25"/>
        <v>2.5243364109368321E-2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5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6"/>
        <v>3.3663364109368321E-2</v>
      </c>
      <c r="AR44" s="9">
        <f t="shared" si="37"/>
        <v>136.875</v>
      </c>
      <c r="AS44" s="1">
        <f t="shared" si="38"/>
        <v>0.24</v>
      </c>
      <c r="AT44" s="1">
        <f t="shared" si="39"/>
        <v>163190.16666666666</v>
      </c>
      <c r="AU44" s="1">
        <f t="shared" si="28"/>
        <v>1209098485.255029</v>
      </c>
    </row>
    <row r="45" spans="1:48" x14ac:dyDescent="0.15">
      <c r="C45" s="7">
        <v>3</v>
      </c>
      <c r="D45" s="8">
        <v>5.0696394045806397</v>
      </c>
      <c r="E45" s="10">
        <f t="shared" si="29"/>
        <v>1.0232713674285701</v>
      </c>
      <c r="F45" s="7" t="s">
        <v>83</v>
      </c>
      <c r="G45" s="1">
        <v>4</v>
      </c>
      <c r="H45" s="9">
        <f t="shared" si="20"/>
        <v>5.0696394045806397</v>
      </c>
      <c r="I45" s="9">
        <f t="shared" si="21"/>
        <v>278.21963940458062</v>
      </c>
      <c r="J45" s="9">
        <f t="shared" si="22"/>
        <v>3.3365478090328374E-2</v>
      </c>
      <c r="K45" s="9">
        <f t="shared" si="30"/>
        <v>136.875</v>
      </c>
      <c r="L45" s="9">
        <f t="shared" si="31"/>
        <v>58.856250000000003</v>
      </c>
      <c r="M45" s="1" t="s">
        <v>83</v>
      </c>
      <c r="O45" s="9">
        <f t="shared" si="32"/>
        <v>228.97561078051956</v>
      </c>
      <c r="P45" s="9">
        <f t="shared" si="23"/>
        <v>7.6398807247169831</v>
      </c>
      <c r="Q45" s="12">
        <f t="shared" si="33"/>
        <v>1.8335713739320758</v>
      </c>
      <c r="R45" s="9">
        <f t="shared" si="40"/>
        <v>14.125500000000001</v>
      </c>
      <c r="S45" s="13">
        <f t="shared" si="24"/>
        <v>0.12980576786181555</v>
      </c>
      <c r="T45" s="2">
        <f t="shared" si="34"/>
        <v>0.43</v>
      </c>
      <c r="U45" s="14">
        <f t="shared" si="25"/>
        <v>5.5816480180580684E-2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5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6"/>
        <v>6.4236480180580688E-2</v>
      </c>
      <c r="AR45" s="9">
        <f t="shared" si="37"/>
        <v>136.875</v>
      </c>
      <c r="AS45" s="1">
        <f t="shared" si="38"/>
        <v>0.24</v>
      </c>
      <c r="AT45" s="1">
        <f t="shared" si="39"/>
        <v>163190.16666666666</v>
      </c>
      <c r="AU45" s="1">
        <f t="shared" si="28"/>
        <v>2307203481.8659191</v>
      </c>
    </row>
    <row r="46" spans="1:48" x14ac:dyDescent="0.15">
      <c r="C46" s="7">
        <v>4</v>
      </c>
      <c r="D46" s="8">
        <v>8.2398965094666696</v>
      </c>
      <c r="E46" s="10">
        <f t="shared" si="29"/>
        <v>5.0696394045806397</v>
      </c>
      <c r="F46" s="7" t="s">
        <v>83</v>
      </c>
      <c r="G46" s="1">
        <v>5</v>
      </c>
      <c r="H46" s="9">
        <f t="shared" si="20"/>
        <v>8.2398965094666696</v>
      </c>
      <c r="I46" s="9">
        <f t="shared" si="21"/>
        <v>281.38989650946667</v>
      </c>
      <c r="J46" s="9">
        <f t="shared" si="22"/>
        <v>4.9491955645664387E-2</v>
      </c>
      <c r="K46" s="9">
        <f t="shared" si="30"/>
        <v>136.875</v>
      </c>
      <c r="L46" s="9">
        <f t="shared" si="31"/>
        <v>58.856250000000003</v>
      </c>
      <c r="M46" s="1" t="s">
        <v>85</v>
      </c>
      <c r="N46" s="9">
        <f>(O45-P45)*$C$21/100</f>
        <v>210.26894355301243</v>
      </c>
      <c r="O46" s="9">
        <f t="shared" si="32"/>
        <v>69.923036502790126</v>
      </c>
      <c r="P46" s="9">
        <f t="shared" si="23"/>
        <v>3.4606278212062609</v>
      </c>
      <c r="Q46" s="12">
        <f t="shared" si="33"/>
        <v>0.83055067708950259</v>
      </c>
      <c r="R46" s="9">
        <f t="shared" si="40"/>
        <v>14.125500000000001</v>
      </c>
      <c r="S46" s="13">
        <f t="shared" si="24"/>
        <v>5.8797966591589861E-2</v>
      </c>
      <c r="T46" s="2">
        <f t="shared" si="34"/>
        <v>0.43</v>
      </c>
      <c r="U46" s="14">
        <f t="shared" si="25"/>
        <v>2.5283125634383639E-2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5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6"/>
        <v>3.3703125634383636E-2</v>
      </c>
      <c r="AR46" s="9">
        <f t="shared" si="37"/>
        <v>136.875</v>
      </c>
      <c r="AS46" s="1">
        <f t="shared" si="38"/>
        <v>0.24</v>
      </c>
      <c r="AT46" s="1">
        <f t="shared" si="39"/>
        <v>163190.16666666666</v>
      </c>
      <c r="AU46" s="1">
        <f t="shared" si="28"/>
        <v>1210526613.4572864</v>
      </c>
    </row>
    <row r="47" spans="1:48" x14ac:dyDescent="0.15">
      <c r="C47" s="7">
        <v>5</v>
      </c>
      <c r="D47" s="8">
        <v>10.449947641129</v>
      </c>
      <c r="E47" s="10">
        <f t="shared" si="29"/>
        <v>8.2398965094666696</v>
      </c>
      <c r="F47" s="7" t="s">
        <v>85</v>
      </c>
      <c r="G47" s="1">
        <v>6</v>
      </c>
      <c r="H47" s="9">
        <f t="shared" si="20"/>
        <v>10.449947641129</v>
      </c>
      <c r="I47" s="9">
        <f t="shared" si="21"/>
        <v>283.59994764112901</v>
      </c>
      <c r="J47" s="9">
        <f t="shared" si="22"/>
        <v>6.4810136360765921E-2</v>
      </c>
      <c r="K47" s="9">
        <f t="shared" si="30"/>
        <v>136.875</v>
      </c>
      <c r="L47" s="9">
        <f t="shared" si="31"/>
        <v>58.856250000000003</v>
      </c>
      <c r="M47" s="1" t="s">
        <v>83</v>
      </c>
      <c r="O47" s="9">
        <f t="shared" si="32"/>
        <v>125.31865868158386</v>
      </c>
      <c r="P47" s="9">
        <f t="shared" si="23"/>
        <v>8.1219193577017315</v>
      </c>
      <c r="Q47" s="12">
        <f t="shared" si="33"/>
        <v>1.9492606458484154</v>
      </c>
      <c r="R47" s="9">
        <f t="shared" si="40"/>
        <v>14.125500000000001</v>
      </c>
      <c r="S47" s="13">
        <f t="shared" si="24"/>
        <v>0.13799586887886556</v>
      </c>
      <c r="T47" s="2">
        <f t="shared" si="34"/>
        <v>0.43</v>
      </c>
      <c r="U47" s="14">
        <f t="shared" si="25"/>
        <v>5.9338223617912189E-2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5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6"/>
        <v>6.77582236179122E-2</v>
      </c>
      <c r="AR47" s="9">
        <f t="shared" si="37"/>
        <v>136.875</v>
      </c>
      <c r="AS47" s="1">
        <f t="shared" si="38"/>
        <v>0.24</v>
      </c>
      <c r="AT47" s="1">
        <f t="shared" si="39"/>
        <v>163190.16666666666</v>
      </c>
      <c r="AU47" s="1">
        <f t="shared" si="28"/>
        <v>2433695137.355257</v>
      </c>
    </row>
    <row r="48" spans="1:48" x14ac:dyDescent="0.15">
      <c r="C48" s="7">
        <v>6</v>
      </c>
      <c r="D48" s="8">
        <v>14.957628858</v>
      </c>
      <c r="E48" s="10">
        <f t="shared" si="29"/>
        <v>10.449947641129</v>
      </c>
      <c r="F48" s="7" t="s">
        <v>83</v>
      </c>
      <c r="G48" s="1">
        <v>7</v>
      </c>
      <c r="H48" s="9">
        <f t="shared" si="20"/>
        <v>14.957628858</v>
      </c>
      <c r="I48" s="9">
        <f t="shared" si="21"/>
        <v>288.107628858</v>
      </c>
      <c r="J48" s="9">
        <f t="shared" si="22"/>
        <v>0.11089983941101983</v>
      </c>
      <c r="K48" s="9">
        <f t="shared" si="30"/>
        <v>136.875</v>
      </c>
      <c r="L48" s="9">
        <f t="shared" si="31"/>
        <v>58.856250000000003</v>
      </c>
      <c r="M48" s="1" t="s">
        <v>83</v>
      </c>
      <c r="O48" s="9">
        <f t="shared" si="32"/>
        <v>176.05298932388214</v>
      </c>
      <c r="P48" s="9">
        <f t="shared" si="23"/>
        <v>19.524248243848518</v>
      </c>
      <c r="Q48" s="12">
        <f t="shared" si="33"/>
        <v>4.6858195785236445</v>
      </c>
      <c r="R48" s="9">
        <f t="shared" si="40"/>
        <v>14.125500000000001</v>
      </c>
      <c r="S48" s="13">
        <f t="shared" si="24"/>
        <v>0.33172769661418317</v>
      </c>
      <c r="T48" s="2">
        <f t="shared" si="34"/>
        <v>0.43</v>
      </c>
      <c r="U48" s="14">
        <f t="shared" si="25"/>
        <v>0.14264290954409875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5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6"/>
        <v>0.15824290954409875</v>
      </c>
      <c r="AR48" s="9">
        <f t="shared" si="37"/>
        <v>136.875</v>
      </c>
      <c r="AS48" s="1">
        <f t="shared" si="38"/>
        <v>0.24</v>
      </c>
      <c r="AT48" s="1">
        <f t="shared" si="39"/>
        <v>163190.16666666666</v>
      </c>
      <c r="AU48" s="1">
        <f t="shared" si="28"/>
        <v>5683664342.35466</v>
      </c>
    </row>
    <row r="49" spans="1:48" x14ac:dyDescent="0.15">
      <c r="C49" s="7">
        <v>7</v>
      </c>
      <c r="D49" s="8">
        <v>16.706711811612902</v>
      </c>
      <c r="E49" s="10">
        <f t="shared" si="29"/>
        <v>14.957628858</v>
      </c>
      <c r="F49" s="7" t="s">
        <v>83</v>
      </c>
      <c r="G49" s="1">
        <v>8</v>
      </c>
      <c r="H49" s="9">
        <f t="shared" si="20"/>
        <v>16.706711811612902</v>
      </c>
      <c r="I49" s="9">
        <f t="shared" si="21"/>
        <v>289.85671181161285</v>
      </c>
      <c r="J49" s="9">
        <f t="shared" si="22"/>
        <v>0.13598719160142297</v>
      </c>
      <c r="K49" s="9">
        <f t="shared" si="30"/>
        <v>136.875</v>
      </c>
      <c r="L49" s="9">
        <f t="shared" si="31"/>
        <v>58.856250000000003</v>
      </c>
      <c r="M49" s="1" t="s">
        <v>83</v>
      </c>
      <c r="O49" s="9">
        <f t="shared" si="32"/>
        <v>215.38499108003364</v>
      </c>
      <c r="P49" s="9">
        <f t="shared" si="23"/>
        <v>29.289600050071314</v>
      </c>
      <c r="Q49" s="12">
        <f t="shared" si="33"/>
        <v>7.0295040120171155</v>
      </c>
      <c r="R49" s="9">
        <f t="shared" si="40"/>
        <v>14.125500000000001</v>
      </c>
      <c r="S49" s="13">
        <f t="shared" si="24"/>
        <v>0.49764638504952852</v>
      </c>
      <c r="T49" s="2">
        <f t="shared" si="34"/>
        <v>0.43</v>
      </c>
      <c r="U49" s="14">
        <f t="shared" si="25"/>
        <v>0.21398794557129727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5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6"/>
        <v>0.22958794557129725</v>
      </c>
      <c r="AR49" s="9">
        <f t="shared" si="37"/>
        <v>136.875</v>
      </c>
      <c r="AS49" s="1">
        <f t="shared" si="38"/>
        <v>0.24</v>
      </c>
      <c r="AT49" s="1">
        <f t="shared" si="39"/>
        <v>163190.16666666666</v>
      </c>
      <c r="AU49" s="1">
        <f t="shared" si="28"/>
        <v>8246188239.5710001</v>
      </c>
    </row>
    <row r="50" spans="1:48" x14ac:dyDescent="0.15">
      <c r="C50" s="7">
        <v>8</v>
      </c>
      <c r="D50" s="8">
        <v>14.574249648709699</v>
      </c>
      <c r="E50" s="10">
        <f t="shared" si="29"/>
        <v>16.706711811612902</v>
      </c>
      <c r="F50" s="7" t="s">
        <v>83</v>
      </c>
      <c r="G50" s="1">
        <v>9</v>
      </c>
      <c r="H50" s="9">
        <f t="shared" si="20"/>
        <v>14.574249648709699</v>
      </c>
      <c r="I50" s="9">
        <f t="shared" si="21"/>
        <v>287.7242496487097</v>
      </c>
      <c r="J50" s="9">
        <f t="shared" si="22"/>
        <v>0.10601666408842807</v>
      </c>
      <c r="K50" s="9">
        <f t="shared" si="30"/>
        <v>136.875</v>
      </c>
      <c r="L50" s="9">
        <f t="shared" si="31"/>
        <v>58.856250000000003</v>
      </c>
      <c r="M50" s="1" t="s">
        <v>83</v>
      </c>
      <c r="O50" s="9">
        <f t="shared" si="32"/>
        <v>244.95164102996233</v>
      </c>
      <c r="P50" s="9">
        <f t="shared" si="23"/>
        <v>25.96895584498273</v>
      </c>
      <c r="Q50" s="12">
        <f t="shared" si="33"/>
        <v>6.232549402795855</v>
      </c>
      <c r="R50" s="9">
        <f t="shared" si="40"/>
        <v>14.125500000000001</v>
      </c>
      <c r="S50" s="13">
        <f t="shared" si="24"/>
        <v>0.44122681694777915</v>
      </c>
      <c r="T50" s="2">
        <f t="shared" si="34"/>
        <v>0.43</v>
      </c>
      <c r="U50" s="14">
        <f t="shared" si="25"/>
        <v>0.18972753128754502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5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6"/>
        <v>0.205327531287545</v>
      </c>
      <c r="AR50" s="9">
        <f t="shared" si="37"/>
        <v>136.875</v>
      </c>
      <c r="AS50" s="1">
        <f t="shared" si="38"/>
        <v>0.24</v>
      </c>
      <c r="AT50" s="1">
        <f t="shared" si="39"/>
        <v>163190.16666666666</v>
      </c>
      <c r="AU50" s="1">
        <f t="shared" si="28"/>
        <v>7374818697.6902752</v>
      </c>
    </row>
    <row r="51" spans="1:48" x14ac:dyDescent="0.15">
      <c r="C51" s="7">
        <v>9</v>
      </c>
      <c r="D51" s="8">
        <v>12.476952483833299</v>
      </c>
      <c r="E51" s="10">
        <f t="shared" si="29"/>
        <v>14.574249648709699</v>
      </c>
      <c r="F51" s="7" t="s">
        <v>83</v>
      </c>
      <c r="G51" s="1">
        <v>10</v>
      </c>
      <c r="H51" s="9">
        <f t="shared" si="20"/>
        <v>12.476952483833299</v>
      </c>
      <c r="I51" s="9">
        <f t="shared" si="21"/>
        <v>285.62695248383329</v>
      </c>
      <c r="J51" s="9">
        <f t="shared" si="22"/>
        <v>8.269104760123798E-2</v>
      </c>
      <c r="K51" s="9">
        <f t="shared" si="30"/>
        <v>136.875</v>
      </c>
      <c r="L51" s="9">
        <f t="shared" si="31"/>
        <v>58.856250000000003</v>
      </c>
      <c r="M51" s="1" t="s">
        <v>83</v>
      </c>
      <c r="O51" s="9">
        <f t="shared" si="32"/>
        <v>277.83893518497962</v>
      </c>
      <c r="P51" s="9">
        <f t="shared" si="23"/>
        <v>22.974792614858423</v>
      </c>
      <c r="Q51" s="12">
        <f t="shared" si="33"/>
        <v>5.5139502275660215</v>
      </c>
      <c r="R51" s="9">
        <f t="shared" si="40"/>
        <v>14.125500000000001</v>
      </c>
      <c r="S51" s="13">
        <f t="shared" si="24"/>
        <v>0.390354339851051</v>
      </c>
      <c r="T51" s="2">
        <f t="shared" si="34"/>
        <v>0.43</v>
      </c>
      <c r="U51" s="14">
        <f t="shared" si="25"/>
        <v>0.16785236613595192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5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6"/>
        <v>0.18345236613595189</v>
      </c>
      <c r="AR51" s="9">
        <f t="shared" si="37"/>
        <v>136.875</v>
      </c>
      <c r="AS51" s="1">
        <f t="shared" si="38"/>
        <v>0.24</v>
      </c>
      <c r="AT51" s="1">
        <f t="shared" si="39"/>
        <v>163190.16666666666</v>
      </c>
      <c r="AU51" s="1">
        <f t="shared" si="28"/>
        <v>6589120959.235961</v>
      </c>
    </row>
    <row r="52" spans="1:48" x14ac:dyDescent="0.15">
      <c r="C52" s="7">
        <v>10</v>
      </c>
      <c r="D52" s="8">
        <v>9.4326656718064505</v>
      </c>
      <c r="E52" s="10">
        <f t="shared" si="29"/>
        <v>12.476952483833299</v>
      </c>
      <c r="F52" s="7" t="s">
        <v>83</v>
      </c>
      <c r="G52" s="1">
        <v>11</v>
      </c>
      <c r="H52" s="9">
        <f t="shared" si="20"/>
        <v>9.4326656718064505</v>
      </c>
      <c r="I52" s="9">
        <f t="shared" si="21"/>
        <v>282.58266567180641</v>
      </c>
      <c r="J52" s="9">
        <f t="shared" si="22"/>
        <v>5.7275085594231334E-2</v>
      </c>
      <c r="K52" s="9">
        <f t="shared" si="30"/>
        <v>136.875</v>
      </c>
      <c r="L52" s="9">
        <f t="shared" si="31"/>
        <v>58.856250000000003</v>
      </c>
      <c r="M52" s="1" t="s">
        <v>85</v>
      </c>
      <c r="N52" s="9">
        <f>(O51-P51)*$C$21/100</f>
        <v>242.12093544161516</v>
      </c>
      <c r="O52" s="9">
        <f t="shared" si="32"/>
        <v>71.599457128506032</v>
      </c>
      <c r="P52" s="9">
        <f t="shared" si="23"/>
        <v>4.1008650355356799</v>
      </c>
      <c r="Q52" s="12">
        <f t="shared" si="33"/>
        <v>0.98420760852856315</v>
      </c>
      <c r="R52" s="9">
        <f t="shared" si="40"/>
        <v>14.125500000000001</v>
      </c>
      <c r="S52" s="13">
        <f t="shared" si="24"/>
        <v>6.9675948357832515E-2</v>
      </c>
      <c r="T52" s="2">
        <f t="shared" si="34"/>
        <v>0.43</v>
      </c>
      <c r="U52" s="14">
        <f t="shared" si="25"/>
        <v>2.996065779386798E-2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5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6"/>
        <v>3.8380657793867977E-2</v>
      </c>
      <c r="AR52" s="9">
        <f t="shared" si="37"/>
        <v>136.875</v>
      </c>
      <c r="AS52" s="1">
        <f t="shared" si="38"/>
        <v>0.24</v>
      </c>
      <c r="AT52" s="1">
        <f t="shared" si="39"/>
        <v>163190.16666666666</v>
      </c>
      <c r="AU52" s="1">
        <f t="shared" si="28"/>
        <v>1378531125.1391797</v>
      </c>
    </row>
    <row r="53" spans="1:48" x14ac:dyDescent="0.15">
      <c r="C53" s="7">
        <v>11</v>
      </c>
      <c r="D53" s="8">
        <v>5.35331243383333</v>
      </c>
      <c r="E53" s="10">
        <f t="shared" si="29"/>
        <v>9.4326656718064505</v>
      </c>
      <c r="F53" s="7" t="s">
        <v>85</v>
      </c>
      <c r="G53" s="1">
        <v>12</v>
      </c>
      <c r="H53" s="9">
        <f t="shared" si="20"/>
        <v>5.35331243383333</v>
      </c>
      <c r="I53" s="9">
        <f t="shared" si="21"/>
        <v>278.50331243383329</v>
      </c>
      <c r="J53" s="9">
        <f t="shared" si="22"/>
        <v>3.4576289557105802E-2</v>
      </c>
      <c r="K53" s="9">
        <f t="shared" si="30"/>
        <v>136.875</v>
      </c>
      <c r="L53" s="9">
        <f t="shared" si="31"/>
        <v>58.856250000000003</v>
      </c>
      <c r="M53" s="1" t="s">
        <v>83</v>
      </c>
      <c r="O53" s="9">
        <f t="shared" si="32"/>
        <v>126.35484209297037</v>
      </c>
      <c r="P53" s="9">
        <f t="shared" si="23"/>
        <v>4.368881607148924</v>
      </c>
      <c r="Q53" s="12">
        <f t="shared" si="33"/>
        <v>1.0485315857157418</v>
      </c>
      <c r="R53" s="9">
        <f t="shared" si="40"/>
        <v>14.125500000000001</v>
      </c>
      <c r="S53" s="13">
        <f t="shared" si="24"/>
        <v>7.4229697052546229E-2</v>
      </c>
      <c r="T53" s="2">
        <f t="shared" si="34"/>
        <v>0.43</v>
      </c>
      <c r="U53" s="14">
        <f t="shared" si="25"/>
        <v>3.191876973259488E-2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5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6"/>
        <v>4.0338769732594877E-2</v>
      </c>
      <c r="AR53" s="9">
        <f t="shared" si="37"/>
        <v>136.875</v>
      </c>
      <c r="AS53" s="1">
        <f t="shared" si="38"/>
        <v>0.24</v>
      </c>
      <c r="AT53" s="1">
        <f t="shared" si="39"/>
        <v>163190.16666666666</v>
      </c>
      <c r="AU53" s="1">
        <f t="shared" si="28"/>
        <v>1448861296.876698</v>
      </c>
      <c r="AV53" s="1">
        <f>SUM(AU42:AU53)</f>
        <v>39272264753.002556</v>
      </c>
    </row>
    <row r="54" spans="1:48" x14ac:dyDescent="0.15">
      <c r="C54" s="7">
        <v>12</v>
      </c>
      <c r="D54" s="8">
        <v>0.29089527364516099</v>
      </c>
      <c r="E54" s="10">
        <f t="shared" si="29"/>
        <v>5.35331243383333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1">E59</f>
        <v>-0.280124886645161</v>
      </c>
      <c r="I58" s="9">
        <f t="shared" ref="I58:I69" si="42">H58+273.15</f>
        <v>272.86987511335479</v>
      </c>
      <c r="J58" s="9">
        <f t="shared" ref="J58:J69" si="43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4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5">Q58/R58</f>
        <v>1.6800199867343445E-2</v>
      </c>
      <c r="T58" s="2">
        <f>$B$59/100</f>
        <v>0.01</v>
      </c>
      <c r="U58" s="14">
        <f t="shared" ref="U58:U69" si="46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7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8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29786.666666666668</v>
      </c>
      <c r="AU58" s="1">
        <f t="shared" ref="AU58:AU69" si="49">AT58*10000*AS58*0.67*AR58*AQ58</f>
        <v>4603149.1131979683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-0.108708279193548</v>
      </c>
      <c r="E59" s="10">
        <f t="shared" ref="E59:E70" si="50">D58</f>
        <v>-0.280124886645161</v>
      </c>
      <c r="F59" s="7" t="s">
        <v>83</v>
      </c>
      <c r="G59" s="1">
        <v>2</v>
      </c>
      <c r="H59" s="9">
        <f t="shared" si="41"/>
        <v>-0.108708279193548</v>
      </c>
      <c r="I59" s="9">
        <f t="shared" si="42"/>
        <v>273.04129172080644</v>
      </c>
      <c r="J59" s="9">
        <f t="shared" si="43"/>
        <v>1.7180803366940108E-2</v>
      </c>
      <c r="K59" s="9">
        <f t="shared" ref="K59:K69" si="51">$B$58/12</f>
        <v>9.9766666666666666</v>
      </c>
      <c r="L59" s="9">
        <f t="shared" ref="L59:L69" si="52">K59*$B$59/100</f>
        <v>9.976666666666667E-2</v>
      </c>
      <c r="M59" s="1" t="s">
        <v>83</v>
      </c>
      <c r="O59" s="9">
        <f t="shared" ref="O59:O69" si="53">L59+O58-P58-N59</f>
        <v>0.19785723339323472</v>
      </c>
      <c r="P59" s="9">
        <f t="shared" si="44"/>
        <v>3.399346221655942E-3</v>
      </c>
      <c r="Q59" s="12">
        <f t="shared" ref="Q59:Q69" si="54">P59*$B$60</f>
        <v>6.4587578211462899E-4</v>
      </c>
      <c r="R59" s="9">
        <f t="shared" ref="R59:R69" si="55">L59*$B$60</f>
        <v>1.8955666666666669E-2</v>
      </c>
      <c r="S59" s="13">
        <f t="shared" si="45"/>
        <v>3.4072965803434094E-2</v>
      </c>
      <c r="T59" s="2">
        <f t="shared" ref="T59:T69" si="56">$B$59/100</f>
        <v>0.01</v>
      </c>
      <c r="U59" s="14">
        <f t="shared" si="46"/>
        <v>3.4072965803434095E-4</v>
      </c>
      <c r="V59" s="13"/>
      <c r="W59" s="2"/>
      <c r="X59" s="14"/>
      <c r="Y59" s="2">
        <v>0.02</v>
      </c>
      <c r="Z59" s="2">
        <v>0.21</v>
      </c>
      <c r="AA59" s="2">
        <f t="shared" si="47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8"/>
        <v>7.8000000000000005E-3</v>
      </c>
      <c r="AQ59" s="1">
        <f t="shared" ref="AQ59:AQ69" si="57">(AP59+AM59+AD59+AA59+U59+X59+AG59+AJ59)</f>
        <v>1.234072965803434E-2</v>
      </c>
      <c r="AR59" s="9">
        <f t="shared" ref="AR59:AR69" si="58">$B$58/12</f>
        <v>9.9766666666666666</v>
      </c>
      <c r="AS59" s="1">
        <f t="shared" ref="AS59:AS69" si="59">$B$60</f>
        <v>0.19</v>
      </c>
      <c r="AT59" s="1">
        <f t="shared" ref="AT59:AT69" si="60">$E$5/12</f>
        <v>29786.666666666668</v>
      </c>
      <c r="AU59" s="1">
        <f t="shared" si="49"/>
        <v>4668491.9009538051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1.0232713674285701</v>
      </c>
      <c r="E60" s="10">
        <f t="shared" si="50"/>
        <v>-0.108708279193548</v>
      </c>
      <c r="F60" s="7" t="s">
        <v>83</v>
      </c>
      <c r="G60" s="1">
        <v>3</v>
      </c>
      <c r="H60" s="9">
        <f t="shared" si="41"/>
        <v>1.0232713674285701</v>
      </c>
      <c r="I60" s="9">
        <f t="shared" si="42"/>
        <v>274.17327136742853</v>
      </c>
      <c r="J60" s="9">
        <f t="shared" si="43"/>
        <v>1.9906060751746564E-2</v>
      </c>
      <c r="K60" s="9">
        <f t="shared" si="51"/>
        <v>9.9766666666666666</v>
      </c>
      <c r="L60" s="9">
        <f t="shared" si="52"/>
        <v>9.976666666666667E-2</v>
      </c>
      <c r="M60" s="1" t="s">
        <v>83</v>
      </c>
      <c r="O60" s="9">
        <f t="shared" si="53"/>
        <v>0.29422455383824542</v>
      </c>
      <c r="P60" s="9">
        <f t="shared" si="44"/>
        <v>5.8568518433596414E-3</v>
      </c>
      <c r="Q60" s="12">
        <f t="shared" si="54"/>
        <v>1.1128018502383318E-3</v>
      </c>
      <c r="R60" s="9">
        <f t="shared" si="55"/>
        <v>1.8955666666666669E-2</v>
      </c>
      <c r="S60" s="13">
        <f t="shared" si="45"/>
        <v>5.870549792876352E-2</v>
      </c>
      <c r="T60" s="2">
        <f t="shared" si="56"/>
        <v>0.01</v>
      </c>
      <c r="U60" s="14">
        <f t="shared" si="46"/>
        <v>5.8705497928763519E-4</v>
      </c>
      <c r="V60" s="13"/>
      <c r="W60" s="2"/>
      <c r="X60" s="14"/>
      <c r="Y60" s="2">
        <v>0.02</v>
      </c>
      <c r="Z60" s="2">
        <v>0.21</v>
      </c>
      <c r="AA60" s="2">
        <f t="shared" si="47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8"/>
        <v>7.8000000000000005E-3</v>
      </c>
      <c r="AQ60" s="1">
        <f t="shared" si="57"/>
        <v>1.2587054979287636E-2</v>
      </c>
      <c r="AR60" s="9">
        <f t="shared" si="58"/>
        <v>9.9766666666666666</v>
      </c>
      <c r="AS60" s="1">
        <f t="shared" si="59"/>
        <v>0.19</v>
      </c>
      <c r="AT60" s="1">
        <f t="shared" si="60"/>
        <v>29786.666666666668</v>
      </c>
      <c r="AU60" s="1">
        <f t="shared" si="49"/>
        <v>4761676.6476532985</v>
      </c>
    </row>
    <row r="61" spans="1:48" x14ac:dyDescent="0.15">
      <c r="C61" s="7">
        <v>3</v>
      </c>
      <c r="D61" s="8">
        <v>5.0696394045806397</v>
      </c>
      <c r="E61" s="10">
        <f t="shared" si="50"/>
        <v>1.0232713674285701</v>
      </c>
      <c r="F61" s="7" t="s">
        <v>83</v>
      </c>
      <c r="G61" s="1">
        <v>4</v>
      </c>
      <c r="H61" s="9">
        <f t="shared" si="41"/>
        <v>5.0696394045806397</v>
      </c>
      <c r="I61" s="9">
        <f t="shared" si="42"/>
        <v>278.21963940458062</v>
      </c>
      <c r="J61" s="9">
        <f t="shared" si="43"/>
        <v>3.3365478090328374E-2</v>
      </c>
      <c r="K61" s="9">
        <f t="shared" si="51"/>
        <v>9.9766666666666666</v>
      </c>
      <c r="L61" s="9">
        <f t="shared" si="52"/>
        <v>9.976666666666667E-2</v>
      </c>
      <c r="M61" s="1" t="s">
        <v>83</v>
      </c>
      <c r="O61" s="9">
        <f t="shared" si="53"/>
        <v>0.38813436866155243</v>
      </c>
      <c r="P61" s="9">
        <f t="shared" si="44"/>
        <v>1.2950288773680464E-2</v>
      </c>
      <c r="Q61" s="12">
        <f t="shared" si="54"/>
        <v>2.4605548669992881E-3</v>
      </c>
      <c r="R61" s="9">
        <f t="shared" si="55"/>
        <v>1.8955666666666669E-2</v>
      </c>
      <c r="S61" s="13">
        <f t="shared" si="45"/>
        <v>0.12980576786181552</v>
      </c>
      <c r="T61" s="2">
        <f t="shared" si="56"/>
        <v>0.01</v>
      </c>
      <c r="U61" s="14">
        <f t="shared" si="46"/>
        <v>1.2980576786181552E-3</v>
      </c>
      <c r="V61" s="13"/>
      <c r="W61" s="2"/>
      <c r="X61" s="14"/>
      <c r="Y61" s="2">
        <v>0.02</v>
      </c>
      <c r="Z61" s="2">
        <v>0.21</v>
      </c>
      <c r="AA61" s="2">
        <f t="shared" si="47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8"/>
        <v>7.8000000000000005E-3</v>
      </c>
      <c r="AQ61" s="1">
        <f t="shared" si="57"/>
        <v>1.3298057678618155E-2</v>
      </c>
      <c r="AR61" s="9">
        <f t="shared" si="58"/>
        <v>9.9766666666666666</v>
      </c>
      <c r="AS61" s="1">
        <f t="shared" si="59"/>
        <v>0.19</v>
      </c>
      <c r="AT61" s="1">
        <f t="shared" si="60"/>
        <v>29786.666666666668</v>
      </c>
      <c r="AU61" s="1">
        <f t="shared" si="49"/>
        <v>5030648.6157102929</v>
      </c>
    </row>
    <row r="62" spans="1:48" x14ac:dyDescent="0.15">
      <c r="C62" s="7">
        <v>4</v>
      </c>
      <c r="D62" s="8">
        <v>8.2398965094666696</v>
      </c>
      <c r="E62" s="10">
        <f t="shared" si="50"/>
        <v>5.0696394045806397</v>
      </c>
      <c r="F62" s="7" t="s">
        <v>83</v>
      </c>
      <c r="G62" s="1">
        <v>5</v>
      </c>
      <c r="H62" s="9">
        <f t="shared" si="41"/>
        <v>8.2398965094666696</v>
      </c>
      <c r="I62" s="9">
        <f t="shared" si="42"/>
        <v>281.38989650946667</v>
      </c>
      <c r="J62" s="9">
        <f t="shared" si="43"/>
        <v>4.9491955645664387E-2</v>
      </c>
      <c r="K62" s="9">
        <f t="shared" si="51"/>
        <v>9.9766666666666666</v>
      </c>
      <c r="L62" s="9">
        <f t="shared" si="52"/>
        <v>9.976666666666667E-2</v>
      </c>
      <c r="M62" s="1" t="s">
        <v>85</v>
      </c>
      <c r="N62" s="9">
        <f>(O61-P61)*$C$21/100</f>
        <v>0.35642487589347838</v>
      </c>
      <c r="O62" s="9">
        <f t="shared" si="53"/>
        <v>0.11852587066106024</v>
      </c>
      <c r="P62" s="9">
        <f t="shared" si="44"/>
        <v>5.8660771336209476E-3</v>
      </c>
      <c r="Q62" s="12">
        <f t="shared" si="54"/>
        <v>1.11455465538798E-3</v>
      </c>
      <c r="R62" s="9">
        <f t="shared" si="55"/>
        <v>1.8955666666666669E-2</v>
      </c>
      <c r="S62" s="13">
        <f t="shared" si="45"/>
        <v>5.879796659158984E-2</v>
      </c>
      <c r="T62" s="2">
        <f t="shared" si="56"/>
        <v>0.01</v>
      </c>
      <c r="U62" s="14">
        <f t="shared" si="46"/>
        <v>5.8797966591589846E-4</v>
      </c>
      <c r="V62" s="13"/>
      <c r="W62" s="2"/>
      <c r="X62" s="14"/>
      <c r="Y62" s="2">
        <v>0.02</v>
      </c>
      <c r="Z62" s="2">
        <v>0.21</v>
      </c>
      <c r="AA62" s="2">
        <f t="shared" si="47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8"/>
        <v>7.8000000000000005E-3</v>
      </c>
      <c r="AQ62" s="1">
        <f t="shared" si="57"/>
        <v>1.2587979665915898E-2</v>
      </c>
      <c r="AR62" s="9">
        <f t="shared" si="58"/>
        <v>9.9766666666666666</v>
      </c>
      <c r="AS62" s="1">
        <f t="shared" si="59"/>
        <v>0.19</v>
      </c>
      <c r="AT62" s="1">
        <f t="shared" si="60"/>
        <v>29786.666666666668</v>
      </c>
      <c r="AU62" s="1">
        <f t="shared" si="49"/>
        <v>4762026.4561455501</v>
      </c>
    </row>
    <row r="63" spans="1:48" x14ac:dyDescent="0.15">
      <c r="C63" s="7">
        <v>5</v>
      </c>
      <c r="D63" s="8">
        <v>10.449947641129</v>
      </c>
      <c r="E63" s="10">
        <f t="shared" si="50"/>
        <v>8.2398965094666696</v>
      </c>
      <c r="F63" s="7" t="s">
        <v>85</v>
      </c>
      <c r="G63" s="1">
        <v>6</v>
      </c>
      <c r="H63" s="9">
        <f t="shared" si="41"/>
        <v>10.449947641129</v>
      </c>
      <c r="I63" s="9">
        <f t="shared" si="42"/>
        <v>283.59994764112901</v>
      </c>
      <c r="J63" s="9">
        <f t="shared" si="43"/>
        <v>6.4810136360765921E-2</v>
      </c>
      <c r="K63" s="9">
        <f t="shared" si="51"/>
        <v>9.9766666666666666</v>
      </c>
      <c r="L63" s="9">
        <f t="shared" si="52"/>
        <v>9.976666666666667E-2</v>
      </c>
      <c r="M63" s="1" t="s">
        <v>83</v>
      </c>
      <c r="O63" s="9">
        <f t="shared" si="53"/>
        <v>0.21242646019410596</v>
      </c>
      <c r="P63" s="9">
        <f t="shared" si="44"/>
        <v>1.3767387851814821E-2</v>
      </c>
      <c r="Q63" s="12">
        <f t="shared" si="54"/>
        <v>2.6158036918448161E-3</v>
      </c>
      <c r="R63" s="9">
        <f t="shared" si="55"/>
        <v>1.8955666666666669E-2</v>
      </c>
      <c r="S63" s="13">
        <f t="shared" si="45"/>
        <v>0.13799586887886556</v>
      </c>
      <c r="T63" s="2">
        <f t="shared" si="56"/>
        <v>0.01</v>
      </c>
      <c r="U63" s="14">
        <f t="shared" si="46"/>
        <v>1.3799586887886556E-3</v>
      </c>
      <c r="V63" s="13"/>
      <c r="W63" s="2"/>
      <c r="X63" s="14"/>
      <c r="Y63" s="2">
        <v>0.02</v>
      </c>
      <c r="Z63" s="2">
        <v>0.21</v>
      </c>
      <c r="AA63" s="2">
        <f t="shared" si="47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8"/>
        <v>7.8000000000000005E-3</v>
      </c>
      <c r="AQ63" s="1">
        <f t="shared" si="57"/>
        <v>1.3379958688788655E-2</v>
      </c>
      <c r="AR63" s="9">
        <f t="shared" si="58"/>
        <v>9.9766666666666666</v>
      </c>
      <c r="AS63" s="1">
        <f t="shared" si="59"/>
        <v>0.19</v>
      </c>
      <c r="AT63" s="1">
        <f t="shared" si="60"/>
        <v>29786.666666666668</v>
      </c>
      <c r="AU63" s="1">
        <f t="shared" si="49"/>
        <v>5061631.7271839315</v>
      </c>
    </row>
    <row r="64" spans="1:48" x14ac:dyDescent="0.15">
      <c r="C64" s="7">
        <v>6</v>
      </c>
      <c r="D64" s="8">
        <v>14.957628858</v>
      </c>
      <c r="E64" s="10">
        <f t="shared" si="50"/>
        <v>10.449947641129</v>
      </c>
      <c r="F64" s="7" t="s">
        <v>83</v>
      </c>
      <c r="G64" s="1">
        <v>7</v>
      </c>
      <c r="H64" s="9">
        <f t="shared" si="41"/>
        <v>14.957628858</v>
      </c>
      <c r="I64" s="9">
        <f t="shared" si="42"/>
        <v>288.107628858</v>
      </c>
      <c r="J64" s="9">
        <f t="shared" si="43"/>
        <v>0.11089983941101983</v>
      </c>
      <c r="K64" s="9">
        <f t="shared" si="51"/>
        <v>9.9766666666666666</v>
      </c>
      <c r="L64" s="9">
        <f t="shared" si="52"/>
        <v>9.976666666666667E-2</v>
      </c>
      <c r="M64" s="1" t="s">
        <v>83</v>
      </c>
      <c r="O64" s="9">
        <f t="shared" si="53"/>
        <v>0.2984257390089578</v>
      </c>
      <c r="P64" s="9">
        <f t="shared" si="44"/>
        <v>3.3095366532208334E-2</v>
      </c>
      <c r="Q64" s="12">
        <f t="shared" si="54"/>
        <v>6.2881196411195836E-3</v>
      </c>
      <c r="R64" s="9">
        <f t="shared" si="55"/>
        <v>1.8955666666666669E-2</v>
      </c>
      <c r="S64" s="13">
        <f t="shared" si="45"/>
        <v>0.33172769661418305</v>
      </c>
      <c r="T64" s="2">
        <f t="shared" si="56"/>
        <v>0.01</v>
      </c>
      <c r="U64" s="14">
        <f t="shared" si="46"/>
        <v>3.3172769661418307E-3</v>
      </c>
      <c r="V64" s="13"/>
      <c r="W64" s="2"/>
      <c r="X64" s="14"/>
      <c r="Y64" s="2">
        <v>0.04</v>
      </c>
      <c r="Z64" s="2">
        <v>0.21</v>
      </c>
      <c r="AA64" s="2">
        <f t="shared" si="47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8"/>
        <v>1.17E-2</v>
      </c>
      <c r="AQ64" s="1">
        <f t="shared" si="57"/>
        <v>2.341727696614183E-2</v>
      </c>
      <c r="AR64" s="9">
        <f t="shared" si="58"/>
        <v>9.9766666666666666</v>
      </c>
      <c r="AS64" s="1">
        <f t="shared" si="59"/>
        <v>0.19</v>
      </c>
      <c r="AT64" s="1">
        <f t="shared" si="60"/>
        <v>29786.666666666668</v>
      </c>
      <c r="AU64" s="1">
        <f t="shared" si="49"/>
        <v>8858744.2467513308</v>
      </c>
    </row>
    <row r="65" spans="1:48" x14ac:dyDescent="0.15">
      <c r="C65" s="7">
        <v>7</v>
      </c>
      <c r="D65" s="8">
        <v>16.706711811612902</v>
      </c>
      <c r="E65" s="10">
        <f t="shared" si="50"/>
        <v>14.957628858</v>
      </c>
      <c r="F65" s="7" t="s">
        <v>83</v>
      </c>
      <c r="G65" s="1">
        <v>8</v>
      </c>
      <c r="H65" s="9">
        <f t="shared" si="41"/>
        <v>16.706711811612902</v>
      </c>
      <c r="I65" s="9">
        <f t="shared" si="42"/>
        <v>289.85671181161285</v>
      </c>
      <c r="J65" s="9">
        <f t="shared" si="43"/>
        <v>0.13598719160142297</v>
      </c>
      <c r="K65" s="9">
        <f t="shared" si="51"/>
        <v>9.9766666666666666</v>
      </c>
      <c r="L65" s="9">
        <f t="shared" si="52"/>
        <v>9.976666666666667E-2</v>
      </c>
      <c r="M65" s="1" t="s">
        <v>83</v>
      </c>
      <c r="O65" s="9">
        <f t="shared" si="53"/>
        <v>0.36509703914341612</v>
      </c>
      <c r="P65" s="9">
        <f t="shared" si="44"/>
        <v>4.9648521015107951E-2</v>
      </c>
      <c r="Q65" s="12">
        <f t="shared" si="54"/>
        <v>9.4332189928705099E-3</v>
      </c>
      <c r="R65" s="9">
        <f t="shared" si="55"/>
        <v>1.8955666666666669E-2</v>
      </c>
      <c r="S65" s="13">
        <f t="shared" si="45"/>
        <v>0.49764638504952829</v>
      </c>
      <c r="T65" s="2">
        <f t="shared" si="56"/>
        <v>0.01</v>
      </c>
      <c r="U65" s="14">
        <f t="shared" si="46"/>
        <v>4.9764638504952831E-3</v>
      </c>
      <c r="V65" s="13"/>
      <c r="W65" s="2"/>
      <c r="X65" s="14"/>
      <c r="Y65" s="2">
        <v>0.04</v>
      </c>
      <c r="Z65" s="2">
        <v>0.21</v>
      </c>
      <c r="AA65" s="2">
        <f t="shared" si="47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8"/>
        <v>1.17E-2</v>
      </c>
      <c r="AQ65" s="1">
        <f t="shared" si="57"/>
        <v>2.5076463850495282E-2</v>
      </c>
      <c r="AR65" s="9">
        <f t="shared" si="58"/>
        <v>9.9766666666666666</v>
      </c>
      <c r="AS65" s="1">
        <f t="shared" si="59"/>
        <v>0.19</v>
      </c>
      <c r="AT65" s="1">
        <f t="shared" si="60"/>
        <v>29786.666666666668</v>
      </c>
      <c r="AU65" s="1">
        <f t="shared" si="49"/>
        <v>9486413.8211131636</v>
      </c>
    </row>
    <row r="66" spans="1:48" x14ac:dyDescent="0.15">
      <c r="C66" s="7">
        <v>8</v>
      </c>
      <c r="D66" s="8">
        <v>14.574249648709699</v>
      </c>
      <c r="E66" s="10">
        <f t="shared" si="50"/>
        <v>16.706711811612902</v>
      </c>
      <c r="F66" s="7" t="s">
        <v>83</v>
      </c>
      <c r="G66" s="1">
        <v>9</v>
      </c>
      <c r="H66" s="9">
        <f t="shared" si="41"/>
        <v>14.574249648709699</v>
      </c>
      <c r="I66" s="9">
        <f t="shared" si="42"/>
        <v>287.7242496487097</v>
      </c>
      <c r="J66" s="9">
        <f t="shared" si="43"/>
        <v>0.10601666408842807</v>
      </c>
      <c r="K66" s="9">
        <f t="shared" si="51"/>
        <v>9.9766666666666666</v>
      </c>
      <c r="L66" s="9">
        <f t="shared" si="52"/>
        <v>9.976666666666667E-2</v>
      </c>
      <c r="M66" s="1" t="s">
        <v>83</v>
      </c>
      <c r="O66" s="9">
        <f t="shared" si="53"/>
        <v>0.41521518479497482</v>
      </c>
      <c r="P66" s="9">
        <f t="shared" si="44"/>
        <v>4.4019728770823434E-2</v>
      </c>
      <c r="Q66" s="12">
        <f t="shared" si="54"/>
        <v>8.3637484664564523E-3</v>
      </c>
      <c r="R66" s="9">
        <f t="shared" si="55"/>
        <v>1.8955666666666669E-2</v>
      </c>
      <c r="S66" s="13">
        <f t="shared" si="45"/>
        <v>0.4412268169477791</v>
      </c>
      <c r="T66" s="2">
        <f t="shared" si="56"/>
        <v>0.01</v>
      </c>
      <c r="U66" s="14">
        <f t="shared" si="46"/>
        <v>4.4122681694777907E-3</v>
      </c>
      <c r="V66" s="13"/>
      <c r="W66" s="2"/>
      <c r="X66" s="14"/>
      <c r="Y66" s="2">
        <v>0.04</v>
      </c>
      <c r="Z66" s="2">
        <v>0.21</v>
      </c>
      <c r="AA66" s="2">
        <f t="shared" si="47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8"/>
        <v>1.17E-2</v>
      </c>
      <c r="AQ66" s="1">
        <f t="shared" si="57"/>
        <v>2.451226816947779E-2</v>
      </c>
      <c r="AR66" s="9">
        <f t="shared" si="58"/>
        <v>9.9766666666666666</v>
      </c>
      <c r="AS66" s="1">
        <f t="shared" si="59"/>
        <v>0.19</v>
      </c>
      <c r="AT66" s="1">
        <f t="shared" si="60"/>
        <v>29786.666666666668</v>
      </c>
      <c r="AU66" s="1">
        <f t="shared" si="49"/>
        <v>9272978.875176359</v>
      </c>
    </row>
    <row r="67" spans="1:48" x14ac:dyDescent="0.15">
      <c r="C67" s="7">
        <v>9</v>
      </c>
      <c r="D67" s="8">
        <v>12.476952483833299</v>
      </c>
      <c r="E67" s="10">
        <f t="shared" si="50"/>
        <v>14.574249648709699</v>
      </c>
      <c r="F67" s="7" t="s">
        <v>83</v>
      </c>
      <c r="G67" s="1">
        <v>10</v>
      </c>
      <c r="H67" s="9">
        <f t="shared" si="41"/>
        <v>12.476952483833299</v>
      </c>
      <c r="I67" s="9">
        <f t="shared" si="42"/>
        <v>285.62695248383329</v>
      </c>
      <c r="J67" s="9">
        <f t="shared" si="43"/>
        <v>8.269104760123798E-2</v>
      </c>
      <c r="K67" s="9">
        <f t="shared" si="51"/>
        <v>9.9766666666666666</v>
      </c>
      <c r="L67" s="9">
        <f t="shared" si="52"/>
        <v>9.976666666666667E-2</v>
      </c>
      <c r="M67" s="1" t="s">
        <v>83</v>
      </c>
      <c r="O67" s="9">
        <f t="shared" si="53"/>
        <v>0.47096212269081811</v>
      </c>
      <c r="P67" s="9">
        <f t="shared" si="44"/>
        <v>3.8944351305806521E-2</v>
      </c>
      <c r="Q67" s="12">
        <f t="shared" si="54"/>
        <v>7.3994267481032388E-3</v>
      </c>
      <c r="R67" s="9">
        <f t="shared" si="55"/>
        <v>1.8955666666666669E-2</v>
      </c>
      <c r="S67" s="13">
        <f t="shared" si="45"/>
        <v>0.39035433985105095</v>
      </c>
      <c r="T67" s="2">
        <f t="shared" si="56"/>
        <v>0.01</v>
      </c>
      <c r="U67" s="14">
        <f t="shared" si="46"/>
        <v>3.9035433985105095E-3</v>
      </c>
      <c r="V67" s="13"/>
      <c r="W67" s="2"/>
      <c r="X67" s="14"/>
      <c r="Y67" s="2">
        <v>0.04</v>
      </c>
      <c r="Z67" s="2">
        <v>0.21</v>
      </c>
      <c r="AA67" s="2">
        <f t="shared" si="47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8"/>
        <v>1.17E-2</v>
      </c>
      <c r="AQ67" s="1">
        <f t="shared" si="57"/>
        <v>2.4003543398510508E-2</v>
      </c>
      <c r="AR67" s="9">
        <f t="shared" si="58"/>
        <v>9.9766666666666666</v>
      </c>
      <c r="AS67" s="1">
        <f t="shared" si="59"/>
        <v>0.19</v>
      </c>
      <c r="AT67" s="1">
        <f t="shared" si="60"/>
        <v>29786.666666666668</v>
      </c>
      <c r="AU67" s="1">
        <f t="shared" si="49"/>
        <v>9080528.5469634626</v>
      </c>
    </row>
    <row r="68" spans="1:48" x14ac:dyDescent="0.15">
      <c r="C68" s="7">
        <v>10</v>
      </c>
      <c r="D68" s="8">
        <v>9.4326656718064505</v>
      </c>
      <c r="E68" s="10">
        <f t="shared" si="50"/>
        <v>12.476952483833299</v>
      </c>
      <c r="F68" s="7" t="s">
        <v>83</v>
      </c>
      <c r="G68" s="1">
        <v>11</v>
      </c>
      <c r="H68" s="9">
        <f t="shared" si="41"/>
        <v>9.4326656718064505</v>
      </c>
      <c r="I68" s="9">
        <f t="shared" si="42"/>
        <v>282.58266567180641</v>
      </c>
      <c r="J68" s="9">
        <f t="shared" si="43"/>
        <v>5.7275085594231334E-2</v>
      </c>
      <c r="K68" s="9">
        <f t="shared" si="51"/>
        <v>9.9766666666666666</v>
      </c>
      <c r="L68" s="9">
        <f t="shared" si="52"/>
        <v>9.976666666666667E-2</v>
      </c>
      <c r="M68" s="1" t="s">
        <v>85</v>
      </c>
      <c r="N68" s="9">
        <f>(O67-P67)*$C$21/100</f>
        <v>0.410416882815761</v>
      </c>
      <c r="O68" s="9">
        <f t="shared" si="53"/>
        <v>0.1213675552359173</v>
      </c>
      <c r="P68" s="9">
        <f t="shared" si="44"/>
        <v>6.9513371144997631E-3</v>
      </c>
      <c r="Q68" s="12">
        <f t="shared" si="54"/>
        <v>1.3207540517549551E-3</v>
      </c>
      <c r="R68" s="9">
        <f t="shared" si="55"/>
        <v>1.8955666666666669E-2</v>
      </c>
      <c r="S68" s="13">
        <f t="shared" si="45"/>
        <v>6.9675948357832571E-2</v>
      </c>
      <c r="T68" s="2">
        <f t="shared" si="56"/>
        <v>0.01</v>
      </c>
      <c r="U68" s="14">
        <f t="shared" si="46"/>
        <v>6.9675948357832574E-4</v>
      </c>
      <c r="V68" s="13"/>
      <c r="W68" s="2"/>
      <c r="X68" s="14"/>
      <c r="Y68" s="2">
        <v>0.02</v>
      </c>
      <c r="Z68" s="2">
        <v>0.21</v>
      </c>
      <c r="AA68" s="2">
        <f t="shared" si="47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8"/>
        <v>7.8000000000000005E-3</v>
      </c>
      <c r="AQ68" s="1">
        <f t="shared" si="57"/>
        <v>1.2696759483578325E-2</v>
      </c>
      <c r="AR68" s="9">
        <f t="shared" si="58"/>
        <v>9.9766666666666666</v>
      </c>
      <c r="AS68" s="1">
        <f t="shared" si="59"/>
        <v>0.19</v>
      </c>
      <c r="AT68" s="1">
        <f t="shared" si="60"/>
        <v>29786.666666666668</v>
      </c>
      <c r="AU68" s="1">
        <f t="shared" si="49"/>
        <v>4803177.8071447713</v>
      </c>
    </row>
    <row r="69" spans="1:48" x14ac:dyDescent="0.15">
      <c r="C69" s="7">
        <v>11</v>
      </c>
      <c r="D69" s="8">
        <v>5.35331243383333</v>
      </c>
      <c r="E69" s="10">
        <f t="shared" si="50"/>
        <v>9.4326656718064505</v>
      </c>
      <c r="F69" s="7" t="s">
        <v>85</v>
      </c>
      <c r="G69" s="1">
        <v>12</v>
      </c>
      <c r="H69" s="9">
        <f t="shared" si="41"/>
        <v>5.35331243383333</v>
      </c>
      <c r="I69" s="9">
        <f t="shared" si="42"/>
        <v>278.50331243383329</v>
      </c>
      <c r="J69" s="9">
        <f t="shared" si="43"/>
        <v>3.4576289557105802E-2</v>
      </c>
      <c r="K69" s="9">
        <f t="shared" si="51"/>
        <v>9.9766666666666666</v>
      </c>
      <c r="L69" s="9">
        <f t="shared" si="52"/>
        <v>9.976666666666667E-2</v>
      </c>
      <c r="M69" s="1" t="s">
        <v>83</v>
      </c>
      <c r="O69" s="9">
        <f t="shared" si="53"/>
        <v>0.2141828847880842</v>
      </c>
      <c r="P69" s="9">
        <f t="shared" si="44"/>
        <v>7.4056494426090304E-3</v>
      </c>
      <c r="Q69" s="12">
        <f t="shared" si="54"/>
        <v>1.4070733940957157E-3</v>
      </c>
      <c r="R69" s="9">
        <f t="shared" si="55"/>
        <v>1.8955666666666669E-2</v>
      </c>
      <c r="S69" s="13">
        <f t="shared" si="45"/>
        <v>7.4229697052546229E-2</v>
      </c>
      <c r="T69" s="2">
        <f t="shared" si="56"/>
        <v>0.01</v>
      </c>
      <c r="U69" s="14">
        <f t="shared" si="46"/>
        <v>7.4229697052546233E-4</v>
      </c>
      <c r="V69" s="13"/>
      <c r="W69" s="2"/>
      <c r="X69" s="14"/>
      <c r="Y69" s="2">
        <v>0.02</v>
      </c>
      <c r="Z69" s="2">
        <v>0.21</v>
      </c>
      <c r="AA69" s="2">
        <f t="shared" si="47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8"/>
        <v>7.8000000000000005E-3</v>
      </c>
      <c r="AQ69" s="1">
        <f t="shared" si="57"/>
        <v>1.2742296970525462E-2</v>
      </c>
      <c r="AR69" s="9">
        <f t="shared" si="58"/>
        <v>9.9766666666666666</v>
      </c>
      <c r="AS69" s="1">
        <f t="shared" si="59"/>
        <v>0.19</v>
      </c>
      <c r="AT69" s="1">
        <f t="shared" si="60"/>
        <v>29786.666666666668</v>
      </c>
      <c r="AU69" s="1">
        <f t="shared" si="49"/>
        <v>4820404.6158419447</v>
      </c>
      <c r="AV69" s="1">
        <f>SUM(AU58:AU69)</f>
        <v>75209872.373835877</v>
      </c>
    </row>
    <row r="70" spans="1:48" x14ac:dyDescent="0.15">
      <c r="C70" s="7">
        <v>12</v>
      </c>
      <c r="D70" s="8">
        <v>0.29089527364516099</v>
      </c>
      <c r="E70" s="10">
        <f t="shared" si="50"/>
        <v>5.35331243383333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1">E74</f>
        <v>-0.280124886645161</v>
      </c>
      <c r="I73" s="9">
        <f t="shared" ref="I73:I84" si="62">H73+273.15</f>
        <v>272.86987511335479</v>
      </c>
      <c r="J73" s="9">
        <f t="shared" ref="J73:J84" si="63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4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5">Q73/R73</f>
        <v>1.6800199867343449E-2</v>
      </c>
      <c r="T73" s="2">
        <f>$B$74/100</f>
        <v>0.01</v>
      </c>
      <c r="U73" s="14">
        <f t="shared" ref="U73:U84" si="66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7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8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69">$E$4/12</f>
        <v>6005.666666666667</v>
      </c>
      <c r="AU73" s="1">
        <f t="shared" ref="AU73:AU84" si="70">AT73*10000*AS73*0.67*AR73*AQ73</f>
        <v>1012617.8829192561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-0.108708279193548</v>
      </c>
      <c r="E74" s="10">
        <f t="shared" ref="E74:E85" si="71">D73</f>
        <v>-0.280124886645161</v>
      </c>
      <c r="F74" s="7" t="s">
        <v>83</v>
      </c>
      <c r="G74" s="1">
        <v>2</v>
      </c>
      <c r="H74" s="9">
        <f t="shared" si="61"/>
        <v>-0.108708279193548</v>
      </c>
      <c r="I74" s="9">
        <f t="shared" si="62"/>
        <v>273.04129172080644</v>
      </c>
      <c r="J74" s="9">
        <f t="shared" si="63"/>
        <v>1.7180803366940108E-2</v>
      </c>
      <c r="K74" s="9">
        <f t="shared" ref="K74:K84" si="72">$B$73/12</f>
        <v>10.950000000000001</v>
      </c>
      <c r="L74" s="9">
        <f t="shared" ref="L74:L84" si="73">K74*$B$74/100</f>
        <v>0.10950000000000001</v>
      </c>
      <c r="M74" s="1" t="s">
        <v>83</v>
      </c>
      <c r="O74" s="9">
        <f t="shared" ref="O74:O84" si="74">L74+O73-P73-N74</f>
        <v>0.21716037811452593</v>
      </c>
      <c r="P74" s="9">
        <f t="shared" si="64"/>
        <v>3.7309897554760343E-3</v>
      </c>
      <c r="Q74" s="12">
        <f t="shared" ref="Q74:Q84" si="75">P74*$B$75</f>
        <v>6.7157815598568611E-4</v>
      </c>
      <c r="R74" s="9">
        <f t="shared" ref="R74:R84" si="76">L74*$B$75</f>
        <v>1.9710000000000002E-2</v>
      </c>
      <c r="S74" s="13">
        <f t="shared" si="65"/>
        <v>3.4072965803434094E-2</v>
      </c>
      <c r="T74" s="2">
        <f t="shared" ref="T74:T84" si="77">$B$74/100</f>
        <v>0.01</v>
      </c>
      <c r="U74" s="14">
        <f t="shared" si="66"/>
        <v>3.4072965803434095E-4</v>
      </c>
      <c r="V74" s="13"/>
      <c r="W74" s="2"/>
      <c r="X74" s="14"/>
      <c r="Y74" s="2">
        <v>0.02</v>
      </c>
      <c r="Z74" s="2">
        <v>0.27</v>
      </c>
      <c r="AA74" s="2">
        <f t="shared" si="67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8"/>
        <v>7.1999999999999998E-3</v>
      </c>
      <c r="AQ74" s="1">
        <f t="shared" ref="AQ74:AQ84" si="78">(AP74+AM74+AD74+AA74+U74+X74+AG74+AJ74)</f>
        <v>1.294072965803434E-2</v>
      </c>
      <c r="AR74" s="9">
        <f t="shared" ref="AR74:AR84" si="79">$B$73/12</f>
        <v>10.950000000000001</v>
      </c>
      <c r="AS74" s="1">
        <f t="shared" ref="AS74:AS84" si="80">$B$75</f>
        <v>0.18</v>
      </c>
      <c r="AT74" s="1">
        <f t="shared" si="69"/>
        <v>6005.666666666667</v>
      </c>
      <c r="AU74" s="1">
        <f t="shared" si="70"/>
        <v>1026316.7464346136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1.0232713674285701</v>
      </c>
      <c r="E75" s="10">
        <f t="shared" si="71"/>
        <v>-0.108708279193548</v>
      </c>
      <c r="F75" s="7" t="s">
        <v>83</v>
      </c>
      <c r="G75" s="1">
        <v>3</v>
      </c>
      <c r="H75" s="9">
        <f t="shared" si="61"/>
        <v>1.0232713674285701</v>
      </c>
      <c r="I75" s="9">
        <f t="shared" si="62"/>
        <v>274.17327136742853</v>
      </c>
      <c r="J75" s="9">
        <f t="shared" si="63"/>
        <v>1.9906060751746564E-2</v>
      </c>
      <c r="K75" s="9">
        <f t="shared" si="72"/>
        <v>10.950000000000001</v>
      </c>
      <c r="L75" s="9">
        <f t="shared" si="73"/>
        <v>0.10950000000000001</v>
      </c>
      <c r="M75" s="1" t="s">
        <v>83</v>
      </c>
      <c r="O75" s="9">
        <f t="shared" si="74"/>
        <v>0.32292938835904994</v>
      </c>
      <c r="P75" s="9">
        <f t="shared" si="64"/>
        <v>6.4282520231996078E-3</v>
      </c>
      <c r="Q75" s="12">
        <f t="shared" si="75"/>
        <v>1.1570853641759294E-3</v>
      </c>
      <c r="R75" s="9">
        <f t="shared" si="76"/>
        <v>1.9710000000000002E-2</v>
      </c>
      <c r="S75" s="13">
        <f t="shared" si="65"/>
        <v>5.8705497928763534E-2</v>
      </c>
      <c r="T75" s="2">
        <f t="shared" si="77"/>
        <v>0.01</v>
      </c>
      <c r="U75" s="14">
        <f t="shared" si="66"/>
        <v>5.870549792876353E-4</v>
      </c>
      <c r="V75" s="13"/>
      <c r="W75" s="2"/>
      <c r="X75" s="14"/>
      <c r="Y75" s="2">
        <v>0.02</v>
      </c>
      <c r="Z75" s="2">
        <v>0.27</v>
      </c>
      <c r="AA75" s="2">
        <f t="shared" si="67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8"/>
        <v>7.1999999999999998E-3</v>
      </c>
      <c r="AQ75" s="1">
        <f t="shared" si="78"/>
        <v>1.3187054979287635E-2</v>
      </c>
      <c r="AR75" s="9">
        <f t="shared" si="79"/>
        <v>10.950000000000001</v>
      </c>
      <c r="AS75" s="1">
        <f t="shared" si="80"/>
        <v>0.18</v>
      </c>
      <c r="AT75" s="1">
        <f t="shared" si="69"/>
        <v>6005.666666666667</v>
      </c>
      <c r="AU75" s="1">
        <f t="shared" si="70"/>
        <v>1045852.5692941991</v>
      </c>
    </row>
    <row r="76" spans="1:48" x14ac:dyDescent="0.15">
      <c r="C76" s="7">
        <v>3</v>
      </c>
      <c r="D76" s="8">
        <v>5.0696394045806397</v>
      </c>
      <c r="E76" s="10">
        <f t="shared" si="71"/>
        <v>1.0232713674285701</v>
      </c>
      <c r="F76" s="7" t="s">
        <v>83</v>
      </c>
      <c r="G76" s="1">
        <v>4</v>
      </c>
      <c r="H76" s="9">
        <f t="shared" si="61"/>
        <v>5.0696394045806397</v>
      </c>
      <c r="I76" s="9">
        <f t="shared" si="62"/>
        <v>278.21963940458062</v>
      </c>
      <c r="J76" s="9">
        <f t="shared" si="63"/>
        <v>3.3365478090328374E-2</v>
      </c>
      <c r="K76" s="9">
        <f t="shared" si="72"/>
        <v>10.950000000000001</v>
      </c>
      <c r="L76" s="9">
        <f t="shared" si="73"/>
        <v>0.10950000000000001</v>
      </c>
      <c r="M76" s="1" t="s">
        <v>83</v>
      </c>
      <c r="O76" s="9">
        <f t="shared" si="74"/>
        <v>0.42600113633585035</v>
      </c>
      <c r="P76" s="9">
        <f t="shared" si="64"/>
        <v>1.4213731580868805E-2</v>
      </c>
      <c r="Q76" s="12">
        <f t="shared" si="75"/>
        <v>2.5584716845563848E-3</v>
      </c>
      <c r="R76" s="9">
        <f t="shared" si="76"/>
        <v>1.9710000000000002E-2</v>
      </c>
      <c r="S76" s="13">
        <f t="shared" si="65"/>
        <v>0.12980576786181555</v>
      </c>
      <c r="T76" s="2">
        <f t="shared" si="77"/>
        <v>0.01</v>
      </c>
      <c r="U76" s="14">
        <f t="shared" si="66"/>
        <v>1.2980576786181556E-3</v>
      </c>
      <c r="V76" s="13"/>
      <c r="W76" s="2"/>
      <c r="X76" s="14"/>
      <c r="Y76" s="2">
        <v>0.02</v>
      </c>
      <c r="Z76" s="2">
        <v>0.27</v>
      </c>
      <c r="AA76" s="2">
        <f t="shared" si="67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8"/>
        <v>7.1999999999999998E-3</v>
      </c>
      <c r="AQ76" s="1">
        <f t="shared" si="78"/>
        <v>1.3898057678618157E-2</v>
      </c>
      <c r="AR76" s="9">
        <f t="shared" si="79"/>
        <v>10.950000000000001</v>
      </c>
      <c r="AS76" s="1">
        <f t="shared" si="80"/>
        <v>0.18</v>
      </c>
      <c r="AT76" s="1">
        <f t="shared" si="69"/>
        <v>6005.666666666667</v>
      </c>
      <c r="AU76" s="1">
        <f t="shared" si="70"/>
        <v>1102241.5053407906</v>
      </c>
    </row>
    <row r="77" spans="1:48" x14ac:dyDescent="0.15">
      <c r="C77" s="7">
        <v>4</v>
      </c>
      <c r="D77" s="8">
        <v>8.2398965094666696</v>
      </c>
      <c r="E77" s="10">
        <f t="shared" si="71"/>
        <v>5.0696394045806397</v>
      </c>
      <c r="F77" s="7" t="s">
        <v>83</v>
      </c>
      <c r="G77" s="1">
        <v>5</v>
      </c>
      <c r="H77" s="9">
        <f t="shared" si="61"/>
        <v>8.2398965094666696</v>
      </c>
      <c r="I77" s="9">
        <f t="shared" si="62"/>
        <v>281.38989650946667</v>
      </c>
      <c r="J77" s="9">
        <f t="shared" si="63"/>
        <v>4.9491955645664387E-2</v>
      </c>
      <c r="K77" s="9">
        <f t="shared" si="72"/>
        <v>10.950000000000001</v>
      </c>
      <c r="L77" s="9">
        <f t="shared" si="73"/>
        <v>0.10950000000000001</v>
      </c>
      <c r="M77" s="1" t="s">
        <v>85</v>
      </c>
      <c r="N77" s="9">
        <f>(O76-P76)*$C$21/100</f>
        <v>0.39119803451723251</v>
      </c>
      <c r="O77" s="9">
        <f t="shared" si="74"/>
        <v>0.13008937023774908</v>
      </c>
      <c r="P77" s="9">
        <f t="shared" si="64"/>
        <v>6.4383773417790906E-3</v>
      </c>
      <c r="Q77" s="12">
        <f t="shared" si="75"/>
        <v>1.1589079215202362E-3</v>
      </c>
      <c r="R77" s="9">
        <f t="shared" si="76"/>
        <v>1.9710000000000002E-2</v>
      </c>
      <c r="S77" s="13">
        <f t="shared" si="65"/>
        <v>5.8797966591589861E-2</v>
      </c>
      <c r="T77" s="2">
        <f t="shared" si="77"/>
        <v>0.01</v>
      </c>
      <c r="U77" s="14">
        <f t="shared" si="66"/>
        <v>5.8797966591589857E-4</v>
      </c>
      <c r="V77" s="13"/>
      <c r="W77" s="2"/>
      <c r="X77" s="14"/>
      <c r="Y77" s="2">
        <v>0.02</v>
      </c>
      <c r="Z77" s="2">
        <v>0.27</v>
      </c>
      <c r="AA77" s="2">
        <f t="shared" si="67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8"/>
        <v>7.1999999999999998E-3</v>
      </c>
      <c r="AQ77" s="1">
        <f t="shared" si="78"/>
        <v>1.3187979665915898E-2</v>
      </c>
      <c r="AR77" s="9">
        <f t="shared" si="79"/>
        <v>10.950000000000001</v>
      </c>
      <c r="AS77" s="1">
        <f t="shared" si="80"/>
        <v>0.18</v>
      </c>
      <c r="AT77" s="1">
        <f t="shared" si="69"/>
        <v>6005.666666666667</v>
      </c>
      <c r="AU77" s="1">
        <f t="shared" si="70"/>
        <v>1045925.9052958674</v>
      </c>
    </row>
    <row r="78" spans="1:48" x14ac:dyDescent="0.15">
      <c r="C78" s="7">
        <v>5</v>
      </c>
      <c r="D78" s="8">
        <v>10.449947641129</v>
      </c>
      <c r="E78" s="10">
        <f t="shared" si="71"/>
        <v>8.2398965094666696</v>
      </c>
      <c r="F78" s="7" t="s">
        <v>85</v>
      </c>
      <c r="G78" s="1">
        <v>6</v>
      </c>
      <c r="H78" s="9">
        <f t="shared" si="61"/>
        <v>10.449947641129</v>
      </c>
      <c r="I78" s="9">
        <f t="shared" si="62"/>
        <v>283.59994764112901</v>
      </c>
      <c r="J78" s="9">
        <f t="shared" si="63"/>
        <v>6.4810136360765921E-2</v>
      </c>
      <c r="K78" s="9">
        <f t="shared" si="72"/>
        <v>10.950000000000001</v>
      </c>
      <c r="L78" s="9">
        <f t="shared" si="73"/>
        <v>0.10950000000000001</v>
      </c>
      <c r="M78" s="1" t="s">
        <v>83</v>
      </c>
      <c r="O78" s="9">
        <f t="shared" si="74"/>
        <v>0.23315099289596999</v>
      </c>
      <c r="P78" s="9">
        <f t="shared" si="64"/>
        <v>1.5110547642235782E-2</v>
      </c>
      <c r="Q78" s="12">
        <f t="shared" si="75"/>
        <v>2.7198985756024408E-3</v>
      </c>
      <c r="R78" s="9">
        <f t="shared" si="76"/>
        <v>1.9710000000000002E-2</v>
      </c>
      <c r="S78" s="13">
        <f t="shared" si="65"/>
        <v>0.13799586887886559</v>
      </c>
      <c r="T78" s="2">
        <f t="shared" si="77"/>
        <v>0.01</v>
      </c>
      <c r="U78" s="14">
        <f t="shared" si="66"/>
        <v>1.3799586887886558E-3</v>
      </c>
      <c r="V78" s="13"/>
      <c r="W78" s="2"/>
      <c r="X78" s="14"/>
      <c r="Y78" s="2">
        <v>0.02</v>
      </c>
      <c r="Z78" s="2">
        <v>0.27</v>
      </c>
      <c r="AA78" s="2">
        <f t="shared" si="67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8"/>
        <v>7.1999999999999998E-3</v>
      </c>
      <c r="AQ78" s="1">
        <f t="shared" si="78"/>
        <v>1.3979958688788655E-2</v>
      </c>
      <c r="AR78" s="9">
        <f t="shared" si="79"/>
        <v>10.950000000000001</v>
      </c>
      <c r="AS78" s="1">
        <f t="shared" si="80"/>
        <v>0.18</v>
      </c>
      <c r="AT78" s="1">
        <f t="shared" si="69"/>
        <v>6005.666666666667</v>
      </c>
      <c r="AU78" s="1">
        <f t="shared" si="70"/>
        <v>1108736.9952018054</v>
      </c>
    </row>
    <row r="79" spans="1:48" x14ac:dyDescent="0.15">
      <c r="C79" s="7">
        <v>6</v>
      </c>
      <c r="D79" s="8">
        <v>14.957628858</v>
      </c>
      <c r="E79" s="10">
        <f t="shared" si="71"/>
        <v>10.449947641129</v>
      </c>
      <c r="F79" s="7" t="s">
        <v>83</v>
      </c>
      <c r="G79" s="1">
        <v>7</v>
      </c>
      <c r="H79" s="9">
        <f t="shared" si="61"/>
        <v>14.957628858</v>
      </c>
      <c r="I79" s="9">
        <f t="shared" si="62"/>
        <v>288.107628858</v>
      </c>
      <c r="J79" s="9">
        <f t="shared" si="63"/>
        <v>0.11089983941101983</v>
      </c>
      <c r="K79" s="9">
        <f t="shared" si="72"/>
        <v>10.950000000000001</v>
      </c>
      <c r="L79" s="9">
        <f t="shared" si="73"/>
        <v>0.10950000000000001</v>
      </c>
      <c r="M79" s="1" t="s">
        <v>83</v>
      </c>
      <c r="O79" s="9">
        <f t="shared" si="74"/>
        <v>0.32754044525373421</v>
      </c>
      <c r="P79" s="9">
        <f t="shared" si="64"/>
        <v>3.6324182779253054E-2</v>
      </c>
      <c r="Q79" s="12">
        <f t="shared" si="75"/>
        <v>6.5383529002655495E-3</v>
      </c>
      <c r="R79" s="9">
        <f t="shared" si="76"/>
        <v>1.9710000000000002E-2</v>
      </c>
      <c r="S79" s="13">
        <f t="shared" si="65"/>
        <v>0.33172769661418311</v>
      </c>
      <c r="T79" s="2">
        <f t="shared" si="77"/>
        <v>0.01</v>
      </c>
      <c r="U79" s="14">
        <f t="shared" si="66"/>
        <v>3.3172769661418311E-3</v>
      </c>
      <c r="V79" s="13"/>
      <c r="W79" s="2"/>
      <c r="X79" s="14"/>
      <c r="Y79" s="2">
        <v>0.04</v>
      </c>
      <c r="Z79" s="2">
        <v>0.27</v>
      </c>
      <c r="AA79" s="2">
        <f t="shared" si="67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8"/>
        <v>1.0799999999999999E-2</v>
      </c>
      <c r="AQ79" s="1">
        <f t="shared" si="78"/>
        <v>2.4917276966141832E-2</v>
      </c>
      <c r="AR79" s="9">
        <f t="shared" si="79"/>
        <v>10.950000000000001</v>
      </c>
      <c r="AS79" s="1">
        <f t="shared" si="80"/>
        <v>0.18</v>
      </c>
      <c r="AT79" s="1">
        <f t="shared" si="69"/>
        <v>6005.666666666667</v>
      </c>
      <c r="AU79" s="1">
        <f t="shared" si="70"/>
        <v>1976165.1237357887</v>
      </c>
    </row>
    <row r="80" spans="1:48" x14ac:dyDescent="0.15">
      <c r="C80" s="7">
        <v>7</v>
      </c>
      <c r="D80" s="8">
        <v>16.706711811612902</v>
      </c>
      <c r="E80" s="10">
        <f t="shared" si="71"/>
        <v>14.957628858</v>
      </c>
      <c r="F80" s="7" t="s">
        <v>83</v>
      </c>
      <c r="G80" s="1">
        <v>8</v>
      </c>
      <c r="H80" s="9">
        <f t="shared" si="61"/>
        <v>16.706711811612902</v>
      </c>
      <c r="I80" s="9">
        <f t="shared" si="62"/>
        <v>289.85671181161285</v>
      </c>
      <c r="J80" s="9">
        <f t="shared" si="63"/>
        <v>0.13598719160142297</v>
      </c>
      <c r="K80" s="9">
        <f t="shared" si="72"/>
        <v>10.950000000000001</v>
      </c>
      <c r="L80" s="9">
        <f t="shared" si="73"/>
        <v>0.10950000000000001</v>
      </c>
      <c r="M80" s="1" t="s">
        <v>83</v>
      </c>
      <c r="O80" s="9">
        <f t="shared" si="74"/>
        <v>0.40071626247448117</v>
      </c>
      <c r="P80" s="9">
        <f t="shared" si="64"/>
        <v>5.4492279162923367E-2</v>
      </c>
      <c r="Q80" s="12">
        <f t="shared" si="75"/>
        <v>9.8086102493262061E-3</v>
      </c>
      <c r="R80" s="9">
        <f t="shared" si="76"/>
        <v>1.9710000000000002E-2</v>
      </c>
      <c r="S80" s="13">
        <f t="shared" si="65"/>
        <v>0.49764638504952841</v>
      </c>
      <c r="T80" s="2">
        <f t="shared" si="77"/>
        <v>0.01</v>
      </c>
      <c r="U80" s="14">
        <f t="shared" si="66"/>
        <v>4.976463850495284E-3</v>
      </c>
      <c r="V80" s="13"/>
      <c r="W80" s="2"/>
      <c r="X80" s="14"/>
      <c r="Y80" s="2">
        <v>0.04</v>
      </c>
      <c r="Z80" s="2">
        <v>0.27</v>
      </c>
      <c r="AA80" s="2">
        <f t="shared" si="67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8"/>
        <v>1.0799999999999999E-2</v>
      </c>
      <c r="AQ80" s="1">
        <f t="shared" si="78"/>
        <v>2.6576463850495287E-2</v>
      </c>
      <c r="AR80" s="9">
        <f t="shared" si="79"/>
        <v>10.950000000000001</v>
      </c>
      <c r="AS80" s="1">
        <f t="shared" si="80"/>
        <v>0.18</v>
      </c>
      <c r="AT80" s="1">
        <f t="shared" si="69"/>
        <v>6005.666666666667</v>
      </c>
      <c r="AU80" s="1">
        <f t="shared" si="70"/>
        <v>2107753.6299387133</v>
      </c>
    </row>
    <row r="81" spans="1:48" x14ac:dyDescent="0.15">
      <c r="C81" s="7">
        <v>8</v>
      </c>
      <c r="D81" s="8">
        <v>14.574249648709699</v>
      </c>
      <c r="E81" s="10">
        <f t="shared" si="71"/>
        <v>16.706711811612902</v>
      </c>
      <c r="F81" s="7" t="s">
        <v>83</v>
      </c>
      <c r="G81" s="1">
        <v>9</v>
      </c>
      <c r="H81" s="9">
        <f t="shared" si="61"/>
        <v>14.574249648709699</v>
      </c>
      <c r="I81" s="9">
        <f t="shared" si="62"/>
        <v>287.7242496487097</v>
      </c>
      <c r="J81" s="9">
        <f t="shared" si="63"/>
        <v>0.10601666408842807</v>
      </c>
      <c r="K81" s="9">
        <f t="shared" si="72"/>
        <v>10.950000000000001</v>
      </c>
      <c r="L81" s="9">
        <f t="shared" si="73"/>
        <v>0.10950000000000001</v>
      </c>
      <c r="M81" s="1" t="s">
        <v>83</v>
      </c>
      <c r="O81" s="9">
        <f t="shared" si="74"/>
        <v>0.45572398331155778</v>
      </c>
      <c r="P81" s="9">
        <f t="shared" si="64"/>
        <v>4.8314336455781821E-2</v>
      </c>
      <c r="Q81" s="12">
        <f t="shared" si="75"/>
        <v>8.6965805620407271E-3</v>
      </c>
      <c r="R81" s="9">
        <f t="shared" si="76"/>
        <v>1.9710000000000002E-2</v>
      </c>
      <c r="S81" s="13">
        <f t="shared" si="65"/>
        <v>0.4412268169477791</v>
      </c>
      <c r="T81" s="2">
        <f t="shared" si="77"/>
        <v>0.01</v>
      </c>
      <c r="U81" s="14">
        <f t="shared" si="66"/>
        <v>4.4122681694777907E-3</v>
      </c>
      <c r="V81" s="13"/>
      <c r="W81" s="2"/>
      <c r="X81" s="14"/>
      <c r="Y81" s="2">
        <v>0.04</v>
      </c>
      <c r="Z81" s="2">
        <v>0.27</v>
      </c>
      <c r="AA81" s="2">
        <f t="shared" si="67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8"/>
        <v>1.0799999999999999E-2</v>
      </c>
      <c r="AQ81" s="1">
        <f t="shared" si="78"/>
        <v>2.6012268169477791E-2</v>
      </c>
      <c r="AR81" s="9">
        <f t="shared" si="79"/>
        <v>10.950000000000001</v>
      </c>
      <c r="AS81" s="1">
        <f t="shared" si="80"/>
        <v>0.18</v>
      </c>
      <c r="AT81" s="1">
        <f t="shared" si="69"/>
        <v>6005.666666666667</v>
      </c>
      <c r="AU81" s="1">
        <f t="shared" si="70"/>
        <v>2063007.8164493763</v>
      </c>
    </row>
    <row r="82" spans="1:48" x14ac:dyDescent="0.15">
      <c r="C82" s="7">
        <v>9</v>
      </c>
      <c r="D82" s="8">
        <v>12.476952483833299</v>
      </c>
      <c r="E82" s="10">
        <f t="shared" si="71"/>
        <v>14.574249648709699</v>
      </c>
      <c r="F82" s="7" t="s">
        <v>83</v>
      </c>
      <c r="G82" s="1">
        <v>10</v>
      </c>
      <c r="H82" s="9">
        <f t="shared" si="61"/>
        <v>12.476952483833299</v>
      </c>
      <c r="I82" s="9">
        <f t="shared" si="62"/>
        <v>285.62695248383329</v>
      </c>
      <c r="J82" s="9">
        <f t="shared" si="63"/>
        <v>8.269104760123798E-2</v>
      </c>
      <c r="K82" s="9">
        <f t="shared" si="72"/>
        <v>10.950000000000001</v>
      </c>
      <c r="L82" s="9">
        <f t="shared" si="73"/>
        <v>0.10950000000000001</v>
      </c>
      <c r="M82" s="1" t="s">
        <v>83</v>
      </c>
      <c r="O82" s="9">
        <f t="shared" si="74"/>
        <v>0.51690964685577589</v>
      </c>
      <c r="P82" s="9">
        <f t="shared" si="64"/>
        <v>4.2743800213690078E-2</v>
      </c>
      <c r="Q82" s="12">
        <f t="shared" si="75"/>
        <v>7.6938840384642134E-3</v>
      </c>
      <c r="R82" s="9">
        <f t="shared" si="76"/>
        <v>1.9710000000000002E-2</v>
      </c>
      <c r="S82" s="13">
        <f t="shared" si="65"/>
        <v>0.39035433985105089</v>
      </c>
      <c r="T82" s="2">
        <f t="shared" si="77"/>
        <v>0.01</v>
      </c>
      <c r="U82" s="14">
        <f t="shared" si="66"/>
        <v>3.9035433985105091E-3</v>
      </c>
      <c r="V82" s="13"/>
      <c r="W82" s="2"/>
      <c r="X82" s="14"/>
      <c r="Y82" s="2">
        <v>0.04</v>
      </c>
      <c r="Z82" s="2">
        <v>0.27</v>
      </c>
      <c r="AA82" s="2">
        <f t="shared" si="67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8"/>
        <v>1.0799999999999999E-2</v>
      </c>
      <c r="AQ82" s="1">
        <f t="shared" si="78"/>
        <v>2.5503543398510509E-2</v>
      </c>
      <c r="AR82" s="9">
        <f t="shared" si="79"/>
        <v>10.950000000000001</v>
      </c>
      <c r="AS82" s="1">
        <f t="shared" si="80"/>
        <v>0.18</v>
      </c>
      <c r="AT82" s="1">
        <f t="shared" si="69"/>
        <v>6005.666666666667</v>
      </c>
      <c r="AU82" s="1">
        <f t="shared" si="70"/>
        <v>2022661.3471569221</v>
      </c>
    </row>
    <row r="83" spans="1:48" x14ac:dyDescent="0.15">
      <c r="C83" s="7">
        <v>10</v>
      </c>
      <c r="D83" s="8">
        <v>9.4326656718064505</v>
      </c>
      <c r="E83" s="10">
        <f t="shared" si="71"/>
        <v>12.476952483833299</v>
      </c>
      <c r="F83" s="7" t="s">
        <v>83</v>
      </c>
      <c r="G83" s="1">
        <v>11</v>
      </c>
      <c r="H83" s="9">
        <f t="shared" si="61"/>
        <v>9.4326656718064505</v>
      </c>
      <c r="I83" s="9">
        <f t="shared" si="62"/>
        <v>282.58266567180641</v>
      </c>
      <c r="J83" s="9">
        <f t="shared" si="63"/>
        <v>5.7275085594231334E-2</v>
      </c>
      <c r="K83" s="9">
        <f t="shared" si="72"/>
        <v>10.950000000000001</v>
      </c>
      <c r="L83" s="9">
        <f t="shared" si="73"/>
        <v>0.10950000000000001</v>
      </c>
      <c r="M83" s="1" t="s">
        <v>85</v>
      </c>
      <c r="N83" s="9">
        <f>(O82-P82)*$C$21/100</f>
        <v>0.45045755430998158</v>
      </c>
      <c r="O83" s="9">
        <f t="shared" si="74"/>
        <v>0.13320829233210429</v>
      </c>
      <c r="P83" s="9">
        <f t="shared" si="64"/>
        <v>7.6295163451826631E-3</v>
      </c>
      <c r="Q83" s="12">
        <f t="shared" si="75"/>
        <v>1.3733129421328793E-3</v>
      </c>
      <c r="R83" s="9">
        <f t="shared" si="76"/>
        <v>1.9710000000000002E-2</v>
      </c>
      <c r="S83" s="13">
        <f t="shared" si="65"/>
        <v>6.9675948357832529E-2</v>
      </c>
      <c r="T83" s="2">
        <f t="shared" si="77"/>
        <v>0.01</v>
      </c>
      <c r="U83" s="14">
        <f t="shared" si="66"/>
        <v>6.9675948357832531E-4</v>
      </c>
      <c r="V83" s="13"/>
      <c r="W83" s="2"/>
      <c r="X83" s="14"/>
      <c r="Y83" s="2">
        <v>0.02</v>
      </c>
      <c r="Z83" s="2">
        <v>0.27</v>
      </c>
      <c r="AA83" s="2">
        <f t="shared" si="67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8"/>
        <v>7.1999999999999998E-3</v>
      </c>
      <c r="AQ83" s="1">
        <f t="shared" si="78"/>
        <v>1.3296759483578325E-2</v>
      </c>
      <c r="AR83" s="9">
        <f t="shared" si="79"/>
        <v>10.950000000000001</v>
      </c>
      <c r="AS83" s="1">
        <f t="shared" si="80"/>
        <v>0.18</v>
      </c>
      <c r="AT83" s="1">
        <f t="shared" si="69"/>
        <v>6005.666666666667</v>
      </c>
      <c r="AU83" s="1">
        <f t="shared" si="70"/>
        <v>1054553.1273684448</v>
      </c>
    </row>
    <row r="84" spans="1:48" x14ac:dyDescent="0.15">
      <c r="C84" s="7">
        <v>11</v>
      </c>
      <c r="D84" s="8">
        <v>5.35331243383333</v>
      </c>
      <c r="E84" s="10">
        <f t="shared" si="71"/>
        <v>9.4326656718064505</v>
      </c>
      <c r="F84" s="7" t="s">
        <v>85</v>
      </c>
      <c r="G84" s="1">
        <v>12</v>
      </c>
      <c r="H84" s="9">
        <f t="shared" si="61"/>
        <v>5.35331243383333</v>
      </c>
      <c r="I84" s="9">
        <f t="shared" si="62"/>
        <v>278.50331243383329</v>
      </c>
      <c r="J84" s="9">
        <f t="shared" si="63"/>
        <v>3.4576289557105802E-2</v>
      </c>
      <c r="K84" s="9">
        <f t="shared" si="72"/>
        <v>10.950000000000001</v>
      </c>
      <c r="L84" s="9">
        <f t="shared" si="73"/>
        <v>0.10950000000000001</v>
      </c>
      <c r="M84" s="1" t="s">
        <v>83</v>
      </c>
      <c r="O84" s="9">
        <f t="shared" si="74"/>
        <v>0.23507877598692165</v>
      </c>
      <c r="P84" s="9">
        <f t="shared" si="64"/>
        <v>8.1281518272538125E-3</v>
      </c>
      <c r="Q84" s="12">
        <f t="shared" si="75"/>
        <v>1.4630673289056863E-3</v>
      </c>
      <c r="R84" s="9">
        <f t="shared" si="76"/>
        <v>1.9710000000000002E-2</v>
      </c>
      <c r="S84" s="13">
        <f t="shared" si="65"/>
        <v>7.4229697052546229E-2</v>
      </c>
      <c r="T84" s="2">
        <f t="shared" si="77"/>
        <v>0.01</v>
      </c>
      <c r="U84" s="14">
        <f t="shared" si="66"/>
        <v>7.4229697052546233E-4</v>
      </c>
      <c r="V84" s="13"/>
      <c r="W84" s="2"/>
      <c r="X84" s="14"/>
      <c r="Y84" s="2">
        <v>0.02</v>
      </c>
      <c r="Z84" s="2">
        <v>0.27</v>
      </c>
      <c r="AA84" s="2">
        <f t="shared" si="67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8"/>
        <v>7.1999999999999998E-3</v>
      </c>
      <c r="AQ84" s="1">
        <f t="shared" si="78"/>
        <v>1.3342296970525462E-2</v>
      </c>
      <c r="AR84" s="9">
        <f t="shared" si="79"/>
        <v>10.950000000000001</v>
      </c>
      <c r="AS84" s="1">
        <f t="shared" si="80"/>
        <v>0.18</v>
      </c>
      <c r="AT84" s="1">
        <f t="shared" si="69"/>
        <v>6005.666666666667</v>
      </c>
      <c r="AU84" s="1">
        <f t="shared" si="70"/>
        <v>1058164.6613915961</v>
      </c>
      <c r="AV84" s="1">
        <f>SUM(AU73:AU84)</f>
        <v>16623997.310527373</v>
      </c>
    </row>
    <row r="85" spans="1:48" x14ac:dyDescent="0.15">
      <c r="C85" s="7">
        <v>12</v>
      </c>
      <c r="D85" s="8">
        <v>0.29089527364516099</v>
      </c>
      <c r="E85" s="10">
        <f t="shared" si="71"/>
        <v>5.35331243383333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1">E90</f>
        <v>-0.280124886645161</v>
      </c>
      <c r="I89" s="9">
        <f t="shared" ref="I89:I100" si="82">H89+273.15</f>
        <v>272.86987511335479</v>
      </c>
      <c r="J89" s="9">
        <f t="shared" ref="J89:J100" si="83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4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5">Q89/R89</f>
        <v>1.6800199867343449E-2</v>
      </c>
      <c r="T89" s="2">
        <f>$B$90/100</f>
        <v>0.51</v>
      </c>
      <c r="U89" s="14">
        <f t="shared" ref="U89:U100" si="86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7">$B$89/12</f>
        <v>10.4025</v>
      </c>
      <c r="AL89" s="1">
        <f t="shared" ref="AL89:AL100" si="88">$B$91</f>
        <v>0.45</v>
      </c>
      <c r="AM89" s="17">
        <f t="shared" ref="AM89:AM100" si="89">$E$6/12</f>
        <v>241320.08333333334</v>
      </c>
      <c r="AN89" s="1">
        <f>AM89*10000*AK89*AJ89</f>
        <v>826408446.86270583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-0.108708279193548</v>
      </c>
      <c r="E90" s="10">
        <f t="shared" ref="E90:E101" si="90">D89</f>
        <v>-0.280124886645161</v>
      </c>
      <c r="F90" s="7" t="s">
        <v>83</v>
      </c>
      <c r="G90" s="1">
        <v>2</v>
      </c>
      <c r="H90" s="9">
        <f t="shared" si="81"/>
        <v>-0.108708279193548</v>
      </c>
      <c r="I90" s="9">
        <f t="shared" si="82"/>
        <v>273.04129172080644</v>
      </c>
      <c r="J90" s="9">
        <f t="shared" si="83"/>
        <v>1.7180803366940108E-2</v>
      </c>
      <c r="K90" s="9">
        <f t="shared" ref="K90:K100" si="91">$B$89/12</f>
        <v>10.4025</v>
      </c>
      <c r="L90" s="9">
        <f t="shared" ref="L90:L100" si="92">K90*$B$90/100</f>
        <v>5.305275</v>
      </c>
      <c r="M90" s="1" t="s">
        <v>83</v>
      </c>
      <c r="O90" s="9">
        <f t="shared" ref="O90:O100" si="93">L90+O89-P89-N90</f>
        <v>10.521420319648779</v>
      </c>
      <c r="P90" s="9">
        <f t="shared" si="84"/>
        <v>0.18076645365281382</v>
      </c>
      <c r="Q90" s="12">
        <f t="shared" ref="Q90:Q100" si="94">P90*$B$91</f>
        <v>8.1344904143766217E-2</v>
      </c>
      <c r="R90" s="9">
        <f t="shared" ref="R90:R100" si="95">L90*$B$91</f>
        <v>2.3873737500000001</v>
      </c>
      <c r="S90" s="13">
        <f t="shared" si="85"/>
        <v>3.4072965803434094E-2</v>
      </c>
      <c r="T90" s="2">
        <f t="shared" ref="T90:T100" si="96">$B$90/100</f>
        <v>0.51</v>
      </c>
      <c r="U90" s="14">
        <f t="shared" si="86"/>
        <v>1.7377212559751387E-2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7">U90*0.67*AL90+(V90*W90+X90*Y90+Z90*AA90+AB90*AC90+AD90*AE90+AF90*AG90+AH90*AI90)/1000</f>
        <v>3.557622958676504E-2</v>
      </c>
      <c r="AK90" s="9">
        <f t="shared" si="87"/>
        <v>10.4025</v>
      </c>
      <c r="AL90" s="1">
        <f t="shared" si="88"/>
        <v>0.45</v>
      </c>
      <c r="AM90" s="17">
        <f t="shared" si="89"/>
        <v>241320.08333333334</v>
      </c>
      <c r="AN90" s="1">
        <f t="shared" ref="AN90:AN100" si="98">AM90*10000*AK90*AJ90</f>
        <v>893081535.07786369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1.0232713674285701</v>
      </c>
      <c r="E91" s="10">
        <f t="shared" si="90"/>
        <v>-0.108708279193548</v>
      </c>
      <c r="F91" s="7" t="s">
        <v>83</v>
      </c>
      <c r="G91" s="1">
        <v>3</v>
      </c>
      <c r="H91" s="9">
        <f t="shared" si="81"/>
        <v>1.0232713674285701</v>
      </c>
      <c r="I91" s="9">
        <f t="shared" si="82"/>
        <v>274.17327136742853</v>
      </c>
      <c r="J91" s="9">
        <f t="shared" si="83"/>
        <v>1.9906060751746564E-2</v>
      </c>
      <c r="K91" s="9">
        <f t="shared" si="91"/>
        <v>10.4025</v>
      </c>
      <c r="L91" s="9">
        <f t="shared" si="92"/>
        <v>5.305275</v>
      </c>
      <c r="M91" s="1" t="s">
        <v>83</v>
      </c>
      <c r="O91" s="9">
        <f t="shared" si="93"/>
        <v>15.645928865995966</v>
      </c>
      <c r="P91" s="9">
        <f t="shared" si="84"/>
        <v>0.3114488105240209</v>
      </c>
      <c r="Q91" s="12">
        <f t="shared" si="94"/>
        <v>0.1401519647358094</v>
      </c>
      <c r="R91" s="9">
        <f t="shared" si="95"/>
        <v>2.3873737500000001</v>
      </c>
      <c r="S91" s="13">
        <f t="shared" si="85"/>
        <v>5.870549792876352E-2</v>
      </c>
      <c r="T91" s="2">
        <f t="shared" si="96"/>
        <v>0.51</v>
      </c>
      <c r="U91" s="14">
        <f t="shared" si="86"/>
        <v>2.9939803943669397E-2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7"/>
        <v>3.9363850889016325E-2</v>
      </c>
      <c r="AK91" s="9">
        <f t="shared" si="87"/>
        <v>10.4025</v>
      </c>
      <c r="AL91" s="1">
        <f t="shared" si="88"/>
        <v>0.45</v>
      </c>
      <c r="AM91" s="17">
        <f t="shared" si="89"/>
        <v>241320.08333333334</v>
      </c>
      <c r="AN91" s="1">
        <f t="shared" si="98"/>
        <v>988163410.98768747</v>
      </c>
    </row>
    <row r="92" spans="1:48" x14ac:dyDescent="0.15">
      <c r="C92" s="7">
        <v>3</v>
      </c>
      <c r="D92" s="8">
        <v>5.0696394045806397</v>
      </c>
      <c r="E92" s="10">
        <f t="shared" si="90"/>
        <v>1.0232713674285701</v>
      </c>
      <c r="F92" s="7" t="s">
        <v>83</v>
      </c>
      <c r="G92" s="1">
        <v>4</v>
      </c>
      <c r="H92" s="9">
        <f t="shared" si="81"/>
        <v>5.0696394045806397</v>
      </c>
      <c r="I92" s="9">
        <f t="shared" si="82"/>
        <v>278.21963940458062</v>
      </c>
      <c r="J92" s="9">
        <f t="shared" si="83"/>
        <v>3.3365478090328374E-2</v>
      </c>
      <c r="K92" s="9">
        <f t="shared" si="91"/>
        <v>10.4025</v>
      </c>
      <c r="L92" s="9">
        <f t="shared" si="92"/>
        <v>5.305275</v>
      </c>
      <c r="M92" s="1" t="s">
        <v>83</v>
      </c>
      <c r="O92" s="9">
        <f t="shared" si="93"/>
        <v>20.639755055471944</v>
      </c>
      <c r="P92" s="9">
        <f t="shared" si="84"/>
        <v>0.68865529509309342</v>
      </c>
      <c r="Q92" s="12">
        <f t="shared" si="94"/>
        <v>0.30989488279189203</v>
      </c>
      <c r="R92" s="9">
        <f t="shared" si="95"/>
        <v>2.3873737500000001</v>
      </c>
      <c r="S92" s="13">
        <f t="shared" si="85"/>
        <v>0.12980576786181552</v>
      </c>
      <c r="T92" s="2">
        <f t="shared" si="96"/>
        <v>0.51</v>
      </c>
      <c r="U92" s="14">
        <f t="shared" si="86"/>
        <v>6.6200941609525915E-2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7"/>
        <v>5.0296583895272064E-2</v>
      </c>
      <c r="AK92" s="9">
        <f t="shared" si="87"/>
        <v>10.4025</v>
      </c>
      <c r="AL92" s="1">
        <f t="shared" si="88"/>
        <v>0.45</v>
      </c>
      <c r="AM92" s="17">
        <f t="shared" si="89"/>
        <v>241320.08333333334</v>
      </c>
      <c r="AN92" s="1">
        <f t="shared" si="98"/>
        <v>1262611324.3622854</v>
      </c>
    </row>
    <row r="93" spans="1:48" x14ac:dyDescent="0.15">
      <c r="C93" s="7">
        <v>4</v>
      </c>
      <c r="D93" s="8">
        <v>8.2398965094666696</v>
      </c>
      <c r="E93" s="10">
        <f t="shared" si="90"/>
        <v>5.0696394045806397</v>
      </c>
      <c r="F93" s="7" t="s">
        <v>83</v>
      </c>
      <c r="G93" s="1">
        <v>5</v>
      </c>
      <c r="H93" s="9">
        <f t="shared" si="81"/>
        <v>8.2398965094666696</v>
      </c>
      <c r="I93" s="9">
        <f t="shared" si="82"/>
        <v>281.38989650946667</v>
      </c>
      <c r="J93" s="9">
        <f t="shared" si="83"/>
        <v>4.9491955645664387E-2</v>
      </c>
      <c r="K93" s="9">
        <f t="shared" si="91"/>
        <v>10.4025</v>
      </c>
      <c r="L93" s="9">
        <f t="shared" si="92"/>
        <v>5.305275</v>
      </c>
      <c r="M93" s="1" t="s">
        <v>85</v>
      </c>
      <c r="N93" s="9">
        <f>(O92-P92)*$C$21/100</f>
        <v>18.953544772359908</v>
      </c>
      <c r="O93" s="9">
        <f t="shared" si="93"/>
        <v>6.3028299880189458</v>
      </c>
      <c r="P93" s="9">
        <f t="shared" si="84"/>
        <v>0.31193938220919709</v>
      </c>
      <c r="Q93" s="12">
        <f t="shared" si="94"/>
        <v>0.14037272199413869</v>
      </c>
      <c r="R93" s="9">
        <f t="shared" si="95"/>
        <v>2.3873737500000001</v>
      </c>
      <c r="S93" s="13">
        <f t="shared" si="85"/>
        <v>5.8797966591589895E-2</v>
      </c>
      <c r="T93" s="2">
        <f t="shared" si="96"/>
        <v>0.51</v>
      </c>
      <c r="U93" s="14">
        <f t="shared" si="86"/>
        <v>2.9986962961710849E-2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7"/>
        <v>3.1952069332955822E-2</v>
      </c>
      <c r="AK93" s="9">
        <f t="shared" si="87"/>
        <v>10.4025</v>
      </c>
      <c r="AL93" s="1">
        <f t="shared" si="88"/>
        <v>0.45</v>
      </c>
      <c r="AM93" s="17">
        <f t="shared" si="89"/>
        <v>241320.08333333334</v>
      </c>
      <c r="AN93" s="1">
        <f t="shared" si="98"/>
        <v>802103074.44739223</v>
      </c>
    </row>
    <row r="94" spans="1:48" x14ac:dyDescent="0.15">
      <c r="C94" s="7">
        <v>5</v>
      </c>
      <c r="D94" s="8">
        <v>10.449947641129</v>
      </c>
      <c r="E94" s="10">
        <f t="shared" si="90"/>
        <v>8.2398965094666696</v>
      </c>
      <c r="F94" s="7" t="s">
        <v>85</v>
      </c>
      <c r="G94" s="1">
        <v>6</v>
      </c>
      <c r="H94" s="9">
        <f t="shared" si="81"/>
        <v>10.449947641129</v>
      </c>
      <c r="I94" s="9">
        <f t="shared" si="82"/>
        <v>283.59994764112901</v>
      </c>
      <c r="J94" s="9">
        <f t="shared" si="83"/>
        <v>6.4810136360765921E-2</v>
      </c>
      <c r="K94" s="9">
        <f t="shared" si="91"/>
        <v>10.4025</v>
      </c>
      <c r="L94" s="9">
        <f t="shared" si="92"/>
        <v>5.305275</v>
      </c>
      <c r="M94" s="1" t="s">
        <v>83</v>
      </c>
      <c r="O94" s="9">
        <f t="shared" si="93"/>
        <v>11.296165605809749</v>
      </c>
      <c r="P94" s="9">
        <f t="shared" si="84"/>
        <v>0.73210603326632384</v>
      </c>
      <c r="Q94" s="12">
        <f t="shared" si="94"/>
        <v>0.32944771496984576</v>
      </c>
      <c r="R94" s="9">
        <f t="shared" si="95"/>
        <v>2.3873737500000001</v>
      </c>
      <c r="S94" s="13">
        <f t="shared" si="85"/>
        <v>0.13799586887886564</v>
      </c>
      <c r="T94" s="2">
        <f t="shared" si="96"/>
        <v>0.51</v>
      </c>
      <c r="U94" s="14">
        <f t="shared" si="86"/>
        <v>7.0377893128221472E-2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7"/>
        <v>4.7347934778158782E-2</v>
      </c>
      <c r="AK94" s="9">
        <f t="shared" si="87"/>
        <v>10.4025</v>
      </c>
      <c r="AL94" s="1">
        <f t="shared" si="88"/>
        <v>0.45</v>
      </c>
      <c r="AM94" s="17">
        <f t="shared" si="89"/>
        <v>241320.08333333334</v>
      </c>
      <c r="AN94" s="1">
        <f t="shared" si="98"/>
        <v>1188590437.087115</v>
      </c>
    </row>
    <row r="95" spans="1:48" x14ac:dyDescent="0.15">
      <c r="C95" s="7">
        <v>6</v>
      </c>
      <c r="D95" s="8">
        <v>14.957628858</v>
      </c>
      <c r="E95" s="10">
        <f t="shared" si="90"/>
        <v>10.449947641129</v>
      </c>
      <c r="F95" s="7" t="s">
        <v>83</v>
      </c>
      <c r="G95" s="1">
        <v>7</v>
      </c>
      <c r="H95" s="9">
        <f t="shared" si="81"/>
        <v>14.957628858</v>
      </c>
      <c r="I95" s="9">
        <f t="shared" si="82"/>
        <v>288.107628858</v>
      </c>
      <c r="J95" s="9">
        <f t="shared" si="83"/>
        <v>0.11089983941101983</v>
      </c>
      <c r="K95" s="9">
        <f t="shared" si="91"/>
        <v>10.4025</v>
      </c>
      <c r="L95" s="9">
        <f t="shared" si="92"/>
        <v>5.305275</v>
      </c>
      <c r="M95" s="1" t="s">
        <v>83</v>
      </c>
      <c r="O95" s="9">
        <f t="shared" si="93"/>
        <v>15.869334572543426</v>
      </c>
      <c r="P95" s="9">
        <f t="shared" si="84"/>
        <v>1.7599066556548111</v>
      </c>
      <c r="Q95" s="12">
        <f t="shared" si="94"/>
        <v>0.79195799504466502</v>
      </c>
      <c r="R95" s="9">
        <f t="shared" si="95"/>
        <v>2.3873737500000001</v>
      </c>
      <c r="S95" s="13">
        <f t="shared" si="85"/>
        <v>0.33172769661418328</v>
      </c>
      <c r="T95" s="2">
        <f t="shared" si="96"/>
        <v>0.51</v>
      </c>
      <c r="U95" s="14">
        <f t="shared" si="86"/>
        <v>0.16918112527323348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7"/>
        <v>9.7463109269879888E-2</v>
      </c>
      <c r="AK95" s="9">
        <f t="shared" si="87"/>
        <v>10.4025</v>
      </c>
      <c r="AL95" s="1">
        <f t="shared" si="88"/>
        <v>0.45</v>
      </c>
      <c r="AM95" s="17">
        <f t="shared" si="89"/>
        <v>241320.08333333334</v>
      </c>
      <c r="AN95" s="1">
        <f t="shared" si="98"/>
        <v>2446647782.838325</v>
      </c>
    </row>
    <row r="96" spans="1:48" x14ac:dyDescent="0.15">
      <c r="C96" s="7">
        <v>7</v>
      </c>
      <c r="D96" s="8">
        <v>16.706711811612902</v>
      </c>
      <c r="E96" s="10">
        <f t="shared" si="90"/>
        <v>14.957628858</v>
      </c>
      <c r="F96" s="7" t="s">
        <v>83</v>
      </c>
      <c r="G96" s="1">
        <v>8</v>
      </c>
      <c r="H96" s="9">
        <f t="shared" si="81"/>
        <v>16.706711811612902</v>
      </c>
      <c r="I96" s="9">
        <f t="shared" si="82"/>
        <v>289.85671181161285</v>
      </c>
      <c r="J96" s="9">
        <f t="shared" si="83"/>
        <v>0.13598719160142297</v>
      </c>
      <c r="K96" s="9">
        <f t="shared" si="91"/>
        <v>10.4025</v>
      </c>
      <c r="L96" s="9">
        <f t="shared" si="92"/>
        <v>5.305275</v>
      </c>
      <c r="M96" s="1" t="s">
        <v>83</v>
      </c>
      <c r="O96" s="9">
        <f t="shared" si="93"/>
        <v>19.414702916888615</v>
      </c>
      <c r="P96" s="9">
        <f t="shared" si="84"/>
        <v>2.6401509254436375</v>
      </c>
      <c r="Q96" s="12">
        <f t="shared" si="94"/>
        <v>1.1880679164496368</v>
      </c>
      <c r="R96" s="9">
        <f t="shared" si="95"/>
        <v>2.3873737500000001</v>
      </c>
      <c r="S96" s="13">
        <f t="shared" si="85"/>
        <v>0.49764638504952852</v>
      </c>
      <c r="T96" s="2">
        <f t="shared" si="96"/>
        <v>0.51</v>
      </c>
      <c r="U96" s="14">
        <f t="shared" si="86"/>
        <v>0.25379965637525953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7"/>
        <v>0.12297559639714074</v>
      </c>
      <c r="AK96" s="9">
        <f t="shared" si="87"/>
        <v>10.4025</v>
      </c>
      <c r="AL96" s="1">
        <f t="shared" si="88"/>
        <v>0.45</v>
      </c>
      <c r="AM96" s="17">
        <f t="shared" si="89"/>
        <v>241320.08333333334</v>
      </c>
      <c r="AN96" s="1">
        <f t="shared" si="98"/>
        <v>3087095953.7637978</v>
      </c>
    </row>
    <row r="97" spans="1:50" x14ac:dyDescent="0.15">
      <c r="C97" s="7">
        <v>8</v>
      </c>
      <c r="D97" s="8">
        <v>14.574249648709699</v>
      </c>
      <c r="E97" s="10">
        <f t="shared" si="90"/>
        <v>16.706711811612902</v>
      </c>
      <c r="F97" s="7" t="s">
        <v>83</v>
      </c>
      <c r="G97" s="1">
        <v>9</v>
      </c>
      <c r="H97" s="9">
        <f t="shared" si="81"/>
        <v>14.574249648709699</v>
      </c>
      <c r="I97" s="9">
        <f t="shared" si="82"/>
        <v>287.7242496487097</v>
      </c>
      <c r="J97" s="9">
        <f t="shared" si="83"/>
        <v>0.10601666408842807</v>
      </c>
      <c r="K97" s="9">
        <f t="shared" si="91"/>
        <v>10.4025</v>
      </c>
      <c r="L97" s="9">
        <f t="shared" si="92"/>
        <v>5.305275</v>
      </c>
      <c r="M97" s="1" t="s">
        <v>83</v>
      </c>
      <c r="O97" s="9">
        <f t="shared" si="93"/>
        <v>22.079826991444978</v>
      </c>
      <c r="P97" s="9">
        <f t="shared" si="84"/>
        <v>2.3408296012826297</v>
      </c>
      <c r="Q97" s="12">
        <f t="shared" si="94"/>
        <v>1.0533733205771834</v>
      </c>
      <c r="R97" s="9">
        <f t="shared" si="95"/>
        <v>2.3873737500000001</v>
      </c>
      <c r="S97" s="13">
        <f t="shared" si="85"/>
        <v>0.44122681694777927</v>
      </c>
      <c r="T97" s="2">
        <f t="shared" si="96"/>
        <v>0.51</v>
      </c>
      <c r="U97" s="14">
        <f t="shared" si="86"/>
        <v>0.22502567664336742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7"/>
        <v>0.11430024150797527</v>
      </c>
      <c r="AK97" s="9">
        <f t="shared" si="87"/>
        <v>10.4025</v>
      </c>
      <c r="AL97" s="1">
        <f t="shared" si="88"/>
        <v>0.45</v>
      </c>
      <c r="AM97" s="17">
        <f t="shared" si="89"/>
        <v>241320.08333333334</v>
      </c>
      <c r="AN97" s="1">
        <f t="shared" si="98"/>
        <v>2869315729.3905139</v>
      </c>
    </row>
    <row r="98" spans="1:50" x14ac:dyDescent="0.15">
      <c r="C98" s="7">
        <v>9</v>
      </c>
      <c r="D98" s="8">
        <v>12.476952483833299</v>
      </c>
      <c r="E98" s="10">
        <f t="shared" si="90"/>
        <v>14.574249648709699</v>
      </c>
      <c r="F98" s="7" t="s">
        <v>83</v>
      </c>
      <c r="G98" s="1">
        <v>10</v>
      </c>
      <c r="H98" s="9">
        <f t="shared" si="81"/>
        <v>12.476952483833299</v>
      </c>
      <c r="I98" s="9">
        <f t="shared" si="82"/>
        <v>285.62695248383329</v>
      </c>
      <c r="J98" s="9">
        <f t="shared" si="83"/>
        <v>8.269104760123798E-2</v>
      </c>
      <c r="K98" s="9">
        <f t="shared" si="91"/>
        <v>10.4025</v>
      </c>
      <c r="L98" s="9">
        <f t="shared" si="92"/>
        <v>5.305275</v>
      </c>
      <c r="M98" s="1" t="s">
        <v>83</v>
      </c>
      <c r="O98" s="9">
        <f t="shared" si="93"/>
        <v>25.044272390162348</v>
      </c>
      <c r="P98" s="9">
        <f t="shared" si="84"/>
        <v>2.0709371203532849</v>
      </c>
      <c r="Q98" s="12">
        <f t="shared" si="94"/>
        <v>0.93192170415897824</v>
      </c>
      <c r="R98" s="9">
        <f t="shared" si="95"/>
        <v>2.3873737500000001</v>
      </c>
      <c r="S98" s="13">
        <f t="shared" si="85"/>
        <v>0.39035433985105106</v>
      </c>
      <c r="T98" s="2">
        <f t="shared" si="96"/>
        <v>0.51</v>
      </c>
      <c r="U98" s="14">
        <f t="shared" si="86"/>
        <v>0.19908071332403604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7"/>
        <v>0.10327183506719687</v>
      </c>
      <c r="AK98" s="9">
        <f t="shared" si="87"/>
        <v>10.4025</v>
      </c>
      <c r="AL98" s="1">
        <f t="shared" si="88"/>
        <v>0.45</v>
      </c>
      <c r="AM98" s="17">
        <f t="shared" si="89"/>
        <v>241320.08333333334</v>
      </c>
      <c r="AN98" s="1">
        <f t="shared" si="98"/>
        <v>2592466095.0139394</v>
      </c>
    </row>
    <row r="99" spans="1:50" x14ac:dyDescent="0.15">
      <c r="C99" s="7">
        <v>10</v>
      </c>
      <c r="D99" s="8">
        <v>9.4326656718064505</v>
      </c>
      <c r="E99" s="10">
        <f t="shared" si="90"/>
        <v>12.476952483833299</v>
      </c>
      <c r="F99" s="7" t="s">
        <v>83</v>
      </c>
      <c r="G99" s="1">
        <v>11</v>
      </c>
      <c r="H99" s="9">
        <f t="shared" si="81"/>
        <v>9.4326656718064505</v>
      </c>
      <c r="I99" s="9">
        <f t="shared" si="82"/>
        <v>282.58266567180641</v>
      </c>
      <c r="J99" s="9">
        <f t="shared" si="83"/>
        <v>5.7275085594231334E-2</v>
      </c>
      <c r="K99" s="9">
        <f t="shared" si="91"/>
        <v>10.4025</v>
      </c>
      <c r="L99" s="9">
        <f t="shared" si="92"/>
        <v>5.305275</v>
      </c>
      <c r="M99" s="1" t="s">
        <v>85</v>
      </c>
      <c r="N99" s="9">
        <f>(O98-P98)*$C$21/100</f>
        <v>21.824668506318609</v>
      </c>
      <c r="O99" s="9">
        <f t="shared" si="93"/>
        <v>6.4539417634904552</v>
      </c>
      <c r="P99" s="9">
        <f t="shared" si="84"/>
        <v>0.36965006692410013</v>
      </c>
      <c r="Q99" s="12">
        <f t="shared" si="94"/>
        <v>0.16634253011584507</v>
      </c>
      <c r="R99" s="9">
        <f t="shared" si="95"/>
        <v>2.3873737500000001</v>
      </c>
      <c r="S99" s="13">
        <f t="shared" si="85"/>
        <v>6.9675948357832557E-2</v>
      </c>
      <c r="T99" s="2">
        <f t="shared" si="96"/>
        <v>0.51</v>
      </c>
      <c r="U99" s="14">
        <f t="shared" si="86"/>
        <v>3.5534733662494607E-2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7"/>
        <v>4.1050722199242121E-2</v>
      </c>
      <c r="AK99" s="9">
        <f t="shared" si="87"/>
        <v>10.4025</v>
      </c>
      <c r="AL99" s="1">
        <f t="shared" si="88"/>
        <v>0.45</v>
      </c>
      <c r="AM99" s="17">
        <f t="shared" si="89"/>
        <v>241320.08333333334</v>
      </c>
      <c r="AN99" s="1">
        <f t="shared" si="98"/>
        <v>1030509484.1020714</v>
      </c>
    </row>
    <row r="100" spans="1:50" x14ac:dyDescent="0.15">
      <c r="C100" s="7">
        <v>11</v>
      </c>
      <c r="D100" s="8">
        <v>5.35331243383333</v>
      </c>
      <c r="E100" s="10">
        <f t="shared" si="90"/>
        <v>9.4326656718064505</v>
      </c>
      <c r="F100" s="7" t="s">
        <v>85</v>
      </c>
      <c r="G100" s="1">
        <v>12</v>
      </c>
      <c r="H100" s="9">
        <f t="shared" si="81"/>
        <v>5.35331243383333</v>
      </c>
      <c r="I100" s="9">
        <f t="shared" si="82"/>
        <v>278.50331243383329</v>
      </c>
      <c r="J100" s="9">
        <f t="shared" si="83"/>
        <v>3.4576289557105802E-2</v>
      </c>
      <c r="K100" s="9">
        <f t="shared" si="91"/>
        <v>10.4025</v>
      </c>
      <c r="L100" s="9">
        <f t="shared" si="92"/>
        <v>5.305275</v>
      </c>
      <c r="M100" s="1" t="s">
        <v>83</v>
      </c>
      <c r="O100" s="9">
        <f t="shared" si="93"/>
        <v>11.389566696566355</v>
      </c>
      <c r="P100" s="9">
        <f t="shared" si="84"/>
        <v>0.3938089560304473</v>
      </c>
      <c r="Q100" s="12">
        <f t="shared" si="94"/>
        <v>0.1772140302137013</v>
      </c>
      <c r="R100" s="9">
        <f t="shared" si="95"/>
        <v>2.3873737500000001</v>
      </c>
      <c r="S100" s="13">
        <f t="shared" si="85"/>
        <v>7.4229697052546256E-2</v>
      </c>
      <c r="T100" s="2">
        <f t="shared" si="96"/>
        <v>0.51</v>
      </c>
      <c r="U100" s="14">
        <f t="shared" si="86"/>
        <v>3.785714549679859E-2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7"/>
        <v>4.1750929367284778E-2</v>
      </c>
      <c r="AK100" s="9">
        <f t="shared" si="87"/>
        <v>10.4025</v>
      </c>
      <c r="AL100" s="1">
        <f t="shared" si="88"/>
        <v>0.45</v>
      </c>
      <c r="AM100" s="17">
        <f t="shared" si="89"/>
        <v>241320.08333333334</v>
      </c>
      <c r="AN100" s="1">
        <f t="shared" si="98"/>
        <v>1048087009.8762107</v>
      </c>
      <c r="AO100" s="1">
        <f>SUM(AN89:AN100)</f>
        <v>19035080283.809906</v>
      </c>
    </row>
    <row r="101" spans="1:50" x14ac:dyDescent="0.15">
      <c r="C101" s="7">
        <v>12</v>
      </c>
      <c r="D101" s="8">
        <v>0.29089527364516099</v>
      </c>
      <c r="E101" s="10">
        <f t="shared" si="90"/>
        <v>5.35331243383333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99">E106</f>
        <v>-0.280124886645161</v>
      </c>
      <c r="I105" s="9">
        <f t="shared" ref="I105:I116" si="100">H105+273.15</f>
        <v>272.86987511335479</v>
      </c>
      <c r="J105" s="9">
        <f t="shared" ref="J105:J116" si="101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2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3">Q105/R105</f>
        <v>1.6800199867343452E-2</v>
      </c>
      <c r="T105" s="2">
        <f>$B$106/100</f>
        <v>0.01</v>
      </c>
      <c r="U105" s="14">
        <f t="shared" ref="U105:U116" si="104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5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6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7">$E$7/12</f>
        <v>7250</v>
      </c>
      <c r="AX105" s="1">
        <f t="shared" ref="AX105:AX116" si="108">AW105*10000*AV105*0.67*AU105*AT105</f>
        <v>5341934.7255019899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-0.108708279193548</v>
      </c>
      <c r="E106" s="10">
        <f t="shared" ref="E106:E117" si="109">D105</f>
        <v>-0.280124886645161</v>
      </c>
      <c r="F106" s="7" t="s">
        <v>83</v>
      </c>
      <c r="G106" s="1">
        <v>2</v>
      </c>
      <c r="H106" s="9">
        <f t="shared" si="99"/>
        <v>-0.108708279193548</v>
      </c>
      <c r="I106" s="9">
        <f t="shared" si="100"/>
        <v>273.04129172080644</v>
      </c>
      <c r="J106" s="9">
        <f t="shared" si="101"/>
        <v>1.7180803366940108E-2</v>
      </c>
      <c r="K106" s="9">
        <f t="shared" ref="K106:K116" si="110">$B$105/12</f>
        <v>64.789020833333339</v>
      </c>
      <c r="L106" s="9">
        <f t="shared" ref="L106:L116" si="111">K106*$B$106/100</f>
        <v>0.64789020833333344</v>
      </c>
      <c r="M106" s="1" t="s">
        <v>83</v>
      </c>
      <c r="O106" s="9">
        <f t="shared" ref="O106:O116" si="112">L106+O105-P105-N106</f>
        <v>1.2848957316745722</v>
      </c>
      <c r="P106" s="9">
        <f t="shared" si="102"/>
        <v>2.2075540912921462E-2</v>
      </c>
      <c r="Q106" s="12">
        <f t="shared" ref="Q106:Q116" si="113">P106*$B$107</f>
        <v>6.6226622738764385E-3</v>
      </c>
      <c r="R106" s="9">
        <f t="shared" ref="R106:R116" si="114">L106*$B$107</f>
        <v>0.19436706250000002</v>
      </c>
      <c r="S106" s="13">
        <f t="shared" si="103"/>
        <v>3.4072965803434094E-2</v>
      </c>
      <c r="T106" s="2">
        <f t="shared" ref="T106:T116" si="115">$B$106/100</f>
        <v>0.01</v>
      </c>
      <c r="U106" s="14">
        <f t="shared" si="104"/>
        <v>3.4072965803434095E-4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5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6"/>
        <v>5.0000000000000001E-3</v>
      </c>
      <c r="AT106" s="1">
        <f t="shared" ref="AT106:AT116" si="116">(AS106+AM106+AD106+AA106+U106+X106+AG106+AJ106+AP106)</f>
        <v>5.8307296580343412E-3</v>
      </c>
      <c r="AU106" s="9">
        <f t="shared" ref="AU106:AU116" si="117">$B$105/12</f>
        <v>64.789020833333339</v>
      </c>
      <c r="AV106" s="1">
        <f t="shared" ref="AV106:AV116" si="118">$B$107</f>
        <v>0.3</v>
      </c>
      <c r="AW106" s="1">
        <f t="shared" si="107"/>
        <v>7250</v>
      </c>
      <c r="AX106" s="1">
        <f t="shared" si="108"/>
        <v>5505013.4734082362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1.0232713674285701</v>
      </c>
      <c r="E107" s="10">
        <f t="shared" si="109"/>
        <v>-0.108708279193548</v>
      </c>
      <c r="F107" s="7" t="s">
        <v>83</v>
      </c>
      <c r="G107" s="1">
        <v>3</v>
      </c>
      <c r="H107" s="9">
        <f t="shared" si="99"/>
        <v>1.0232713674285701</v>
      </c>
      <c r="I107" s="9">
        <f t="shared" si="100"/>
        <v>274.17327136742853</v>
      </c>
      <c r="J107" s="9">
        <f t="shared" si="101"/>
        <v>1.9906060751746564E-2</v>
      </c>
      <c r="K107" s="9">
        <f t="shared" si="110"/>
        <v>64.789020833333339</v>
      </c>
      <c r="L107" s="9">
        <f t="shared" si="111"/>
        <v>0.64789020833333344</v>
      </c>
      <c r="M107" s="1" t="s">
        <v>83</v>
      </c>
      <c r="O107" s="9">
        <f t="shared" si="112"/>
        <v>1.9107103990949843</v>
      </c>
      <c r="P107" s="9">
        <f t="shared" si="102"/>
        <v>3.8034717283378677E-2</v>
      </c>
      <c r="Q107" s="12">
        <f t="shared" si="113"/>
        <v>1.1410415185013604E-2</v>
      </c>
      <c r="R107" s="9">
        <f t="shared" si="114"/>
        <v>0.19436706250000002</v>
      </c>
      <c r="S107" s="13">
        <f t="shared" si="103"/>
        <v>5.8705497928763534E-2</v>
      </c>
      <c r="T107" s="2">
        <f t="shared" si="115"/>
        <v>0.01</v>
      </c>
      <c r="U107" s="14">
        <f t="shared" si="104"/>
        <v>5.870549792876353E-4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5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6"/>
        <v>5.0000000000000001E-3</v>
      </c>
      <c r="AT107" s="1">
        <f t="shared" si="116"/>
        <v>6.0770549792876355E-3</v>
      </c>
      <c r="AU107" s="9">
        <f t="shared" si="117"/>
        <v>64.789020833333339</v>
      </c>
      <c r="AV107" s="1">
        <f t="shared" si="118"/>
        <v>0.3</v>
      </c>
      <c r="AW107" s="1">
        <f t="shared" si="107"/>
        <v>7250</v>
      </c>
      <c r="AX107" s="1">
        <f t="shared" si="108"/>
        <v>5737578.5710667241</v>
      </c>
    </row>
    <row r="108" spans="1:50" x14ac:dyDescent="0.15">
      <c r="C108" s="7">
        <v>3</v>
      </c>
      <c r="D108" s="8">
        <v>5.0696394045806397</v>
      </c>
      <c r="E108" s="10">
        <f t="shared" si="109"/>
        <v>1.0232713674285701</v>
      </c>
      <c r="F108" s="7" t="s">
        <v>83</v>
      </c>
      <c r="G108" s="1">
        <v>4</v>
      </c>
      <c r="H108" s="9">
        <f t="shared" si="99"/>
        <v>5.0696394045806397</v>
      </c>
      <c r="I108" s="9">
        <f t="shared" si="100"/>
        <v>278.21963940458062</v>
      </c>
      <c r="J108" s="9">
        <f t="shared" si="101"/>
        <v>3.3365478090328374E-2</v>
      </c>
      <c r="K108" s="9">
        <f t="shared" si="110"/>
        <v>64.789020833333339</v>
      </c>
      <c r="L108" s="9">
        <f t="shared" si="111"/>
        <v>0.64789020833333344</v>
      </c>
      <c r="M108" s="1" t="s">
        <v>83</v>
      </c>
      <c r="O108" s="9">
        <f t="shared" si="112"/>
        <v>2.520565890144939</v>
      </c>
      <c r="P108" s="9">
        <f t="shared" si="102"/>
        <v>8.4099885982860001E-2</v>
      </c>
      <c r="Q108" s="12">
        <f t="shared" si="113"/>
        <v>2.5229965794857999E-2</v>
      </c>
      <c r="R108" s="9">
        <f t="shared" si="114"/>
        <v>0.19436706250000002</v>
      </c>
      <c r="S108" s="13">
        <f t="shared" si="103"/>
        <v>0.12980576786181555</v>
      </c>
      <c r="T108" s="2">
        <f t="shared" si="115"/>
        <v>0.01</v>
      </c>
      <c r="U108" s="14">
        <f t="shared" si="104"/>
        <v>1.2980576786181556E-3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5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6"/>
        <v>5.0000000000000001E-3</v>
      </c>
      <c r="AT108" s="1">
        <f t="shared" si="116"/>
        <v>6.7880576786181557E-3</v>
      </c>
      <c r="AU108" s="9">
        <f t="shared" si="117"/>
        <v>64.789020833333339</v>
      </c>
      <c r="AV108" s="1">
        <f t="shared" si="118"/>
        <v>0.3</v>
      </c>
      <c r="AW108" s="1">
        <f t="shared" si="107"/>
        <v>7250</v>
      </c>
      <c r="AX108" s="1">
        <f t="shared" si="108"/>
        <v>6408863.2419399153</v>
      </c>
    </row>
    <row r="109" spans="1:50" x14ac:dyDescent="0.15">
      <c r="C109" s="7">
        <v>4</v>
      </c>
      <c r="D109" s="8">
        <v>8.2398965094666696</v>
      </c>
      <c r="E109" s="10">
        <f t="shared" si="109"/>
        <v>5.0696394045806397</v>
      </c>
      <c r="F109" s="7" t="s">
        <v>83</v>
      </c>
      <c r="G109" s="1">
        <v>5</v>
      </c>
      <c r="H109" s="9">
        <f t="shared" si="99"/>
        <v>8.2398965094666696</v>
      </c>
      <c r="I109" s="9">
        <f t="shared" si="100"/>
        <v>281.38989650946667</v>
      </c>
      <c r="J109" s="9">
        <f t="shared" si="101"/>
        <v>4.9491955645664387E-2</v>
      </c>
      <c r="K109" s="9">
        <f t="shared" si="110"/>
        <v>64.789020833333339</v>
      </c>
      <c r="L109" s="9">
        <f t="shared" si="111"/>
        <v>0.64789020833333344</v>
      </c>
      <c r="M109" s="1" t="s">
        <v>85</v>
      </c>
      <c r="N109" s="9">
        <f>(O108-P108)*$C$21/100</f>
        <v>2.3146427039539752</v>
      </c>
      <c r="O109" s="9">
        <f t="shared" si="112"/>
        <v>0.76971350854143727</v>
      </c>
      <c r="P109" s="9">
        <f t="shared" si="102"/>
        <v>3.8094626824601532E-2</v>
      </c>
      <c r="Q109" s="12">
        <f t="shared" si="113"/>
        <v>1.142838804738046E-2</v>
      </c>
      <c r="R109" s="9">
        <f t="shared" si="114"/>
        <v>0.19436706250000002</v>
      </c>
      <c r="S109" s="13">
        <f t="shared" si="103"/>
        <v>5.8797966591589861E-2</v>
      </c>
      <c r="T109" s="2">
        <f t="shared" si="115"/>
        <v>0.01</v>
      </c>
      <c r="U109" s="14">
        <f t="shared" si="104"/>
        <v>5.8797966591589857E-4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5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6"/>
        <v>5.0000000000000001E-3</v>
      </c>
      <c r="AT109" s="1">
        <f t="shared" si="116"/>
        <v>6.0779796659158987E-3</v>
      </c>
      <c r="AU109" s="9">
        <f t="shared" si="117"/>
        <v>64.789020833333339</v>
      </c>
      <c r="AV109" s="1">
        <f t="shared" si="118"/>
        <v>0.3</v>
      </c>
      <c r="AW109" s="1">
        <f t="shared" si="107"/>
        <v>7250</v>
      </c>
      <c r="AX109" s="1">
        <f t="shared" si="108"/>
        <v>5738451.6028561937</v>
      </c>
    </row>
    <row r="110" spans="1:50" x14ac:dyDescent="0.15">
      <c r="C110" s="7">
        <v>5</v>
      </c>
      <c r="D110" s="8">
        <v>10.449947641129</v>
      </c>
      <c r="E110" s="10">
        <f t="shared" si="109"/>
        <v>8.2398965094666696</v>
      </c>
      <c r="F110" s="7" t="s">
        <v>85</v>
      </c>
      <c r="G110" s="1">
        <v>6</v>
      </c>
      <c r="H110" s="9">
        <f t="shared" si="99"/>
        <v>10.449947641129</v>
      </c>
      <c r="I110" s="9">
        <f t="shared" si="100"/>
        <v>283.59994764112901</v>
      </c>
      <c r="J110" s="9">
        <f t="shared" si="101"/>
        <v>6.4810136360765921E-2</v>
      </c>
      <c r="K110" s="9">
        <f t="shared" si="110"/>
        <v>64.789020833333339</v>
      </c>
      <c r="L110" s="9">
        <f t="shared" si="111"/>
        <v>0.64789020833333344</v>
      </c>
      <c r="M110" s="1" t="s">
        <v>83</v>
      </c>
      <c r="O110" s="9">
        <f t="shared" si="112"/>
        <v>1.3795090900501692</v>
      </c>
      <c r="P110" s="9">
        <f t="shared" si="102"/>
        <v>8.940617223706758E-2</v>
      </c>
      <c r="Q110" s="12">
        <f t="shared" si="113"/>
        <v>2.6821851671120275E-2</v>
      </c>
      <c r="R110" s="9">
        <f t="shared" si="114"/>
        <v>0.19436706250000002</v>
      </c>
      <c r="S110" s="13">
        <f t="shared" si="103"/>
        <v>0.13799586887886559</v>
      </c>
      <c r="T110" s="2">
        <f t="shared" si="115"/>
        <v>0.01</v>
      </c>
      <c r="U110" s="14">
        <f t="shared" si="104"/>
        <v>1.3799586887886558E-3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5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6"/>
        <v>5.0000000000000001E-3</v>
      </c>
      <c r="AT110" s="1">
        <f t="shared" si="116"/>
        <v>6.8699586887886561E-3</v>
      </c>
      <c r="AU110" s="9">
        <f t="shared" si="117"/>
        <v>64.789020833333339</v>
      </c>
      <c r="AV110" s="1">
        <f t="shared" si="118"/>
        <v>0.3</v>
      </c>
      <c r="AW110" s="1">
        <f t="shared" si="107"/>
        <v>7250</v>
      </c>
      <c r="AX110" s="1">
        <f t="shared" si="108"/>
        <v>6486189.0983793559</v>
      </c>
    </row>
    <row r="111" spans="1:50" x14ac:dyDescent="0.15">
      <c r="C111" s="7">
        <v>6</v>
      </c>
      <c r="D111" s="8">
        <v>14.957628858</v>
      </c>
      <c r="E111" s="10">
        <f t="shared" si="109"/>
        <v>10.449947641129</v>
      </c>
      <c r="F111" s="7" t="s">
        <v>83</v>
      </c>
      <c r="G111" s="1">
        <v>7</v>
      </c>
      <c r="H111" s="9">
        <f t="shared" si="99"/>
        <v>14.957628858</v>
      </c>
      <c r="I111" s="9">
        <f t="shared" si="100"/>
        <v>288.107628858</v>
      </c>
      <c r="J111" s="9">
        <f t="shared" si="101"/>
        <v>0.11089983941101983</v>
      </c>
      <c r="K111" s="9">
        <f t="shared" si="110"/>
        <v>64.789020833333339</v>
      </c>
      <c r="L111" s="9">
        <f t="shared" si="111"/>
        <v>0.64789020833333344</v>
      </c>
      <c r="M111" s="1" t="s">
        <v>83</v>
      </c>
      <c r="O111" s="9">
        <f t="shared" si="112"/>
        <v>1.9379931261464352</v>
      </c>
      <c r="P111" s="9">
        <f t="shared" si="102"/>
        <v>0.21492312646929995</v>
      </c>
      <c r="Q111" s="12">
        <f t="shared" si="113"/>
        <v>6.4476937940789986E-2</v>
      </c>
      <c r="R111" s="9">
        <f t="shared" si="114"/>
        <v>0.19436706250000002</v>
      </c>
      <c r="S111" s="13">
        <f t="shared" si="103"/>
        <v>0.33172769661418317</v>
      </c>
      <c r="T111" s="2">
        <f t="shared" si="115"/>
        <v>0.01</v>
      </c>
      <c r="U111" s="14">
        <f t="shared" si="104"/>
        <v>3.3172769661418315E-3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5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6"/>
        <v>7.4999999999999997E-3</v>
      </c>
      <c r="AT111" s="1">
        <f t="shared" si="116"/>
        <v>1.3267276966141831E-2</v>
      </c>
      <c r="AU111" s="9">
        <f t="shared" si="117"/>
        <v>64.789020833333339</v>
      </c>
      <c r="AV111" s="1">
        <f t="shared" si="118"/>
        <v>0.3</v>
      </c>
      <c r="AW111" s="1">
        <f t="shared" si="107"/>
        <v>7250</v>
      </c>
      <c r="AX111" s="1">
        <f t="shared" si="108"/>
        <v>12526140.421106687</v>
      </c>
    </row>
    <row r="112" spans="1:50" x14ac:dyDescent="0.15">
      <c r="C112" s="7">
        <v>7</v>
      </c>
      <c r="D112" s="8">
        <v>16.706711811612902</v>
      </c>
      <c r="E112" s="10">
        <f t="shared" si="109"/>
        <v>14.957628858</v>
      </c>
      <c r="F112" s="7" t="s">
        <v>83</v>
      </c>
      <c r="G112" s="1">
        <v>8</v>
      </c>
      <c r="H112" s="9">
        <f t="shared" si="99"/>
        <v>16.706711811612902</v>
      </c>
      <c r="I112" s="9">
        <f t="shared" si="100"/>
        <v>289.85671181161285</v>
      </c>
      <c r="J112" s="9">
        <f t="shared" si="101"/>
        <v>0.13598719160142297</v>
      </c>
      <c r="K112" s="9">
        <f t="shared" si="110"/>
        <v>64.789020833333339</v>
      </c>
      <c r="L112" s="9">
        <f t="shared" si="111"/>
        <v>0.64789020833333344</v>
      </c>
      <c r="M112" s="1" t="s">
        <v>83</v>
      </c>
      <c r="O112" s="9">
        <f t="shared" si="112"/>
        <v>2.3709602080104686</v>
      </c>
      <c r="P112" s="9">
        <f t="shared" si="102"/>
        <v>0.32242022008606924</v>
      </c>
      <c r="Q112" s="12">
        <f t="shared" si="113"/>
        <v>9.6726066025820776E-2</v>
      </c>
      <c r="R112" s="9">
        <f t="shared" si="114"/>
        <v>0.19436706250000002</v>
      </c>
      <c r="S112" s="13">
        <f t="shared" si="103"/>
        <v>0.49764638504952846</v>
      </c>
      <c r="T112" s="2">
        <f t="shared" si="115"/>
        <v>0.01</v>
      </c>
      <c r="U112" s="14">
        <f t="shared" si="104"/>
        <v>4.9764638504952849E-3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5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6"/>
        <v>7.4999999999999997E-3</v>
      </c>
      <c r="AT112" s="1">
        <f t="shared" si="116"/>
        <v>1.4926463850495286E-2</v>
      </c>
      <c r="AU112" s="9">
        <f t="shared" si="117"/>
        <v>64.789020833333339</v>
      </c>
      <c r="AV112" s="1">
        <f t="shared" si="118"/>
        <v>0.3</v>
      </c>
      <c r="AW112" s="1">
        <f t="shared" si="107"/>
        <v>7250</v>
      </c>
      <c r="AX112" s="1">
        <f t="shared" si="108"/>
        <v>14092641.817837059</v>
      </c>
    </row>
    <row r="113" spans="1:53" x14ac:dyDescent="0.15">
      <c r="C113" s="7">
        <v>8</v>
      </c>
      <c r="D113" s="8">
        <v>14.574249648709699</v>
      </c>
      <c r="E113" s="10">
        <f t="shared" si="109"/>
        <v>16.706711811612902</v>
      </c>
      <c r="F113" s="7" t="s">
        <v>83</v>
      </c>
      <c r="G113" s="1">
        <v>9</v>
      </c>
      <c r="H113" s="9">
        <f t="shared" si="99"/>
        <v>14.574249648709699</v>
      </c>
      <c r="I113" s="9">
        <f t="shared" si="100"/>
        <v>287.7242496487097</v>
      </c>
      <c r="J113" s="9">
        <f t="shared" si="101"/>
        <v>0.10601666408842807</v>
      </c>
      <c r="K113" s="9">
        <f t="shared" si="110"/>
        <v>64.789020833333339</v>
      </c>
      <c r="L113" s="9">
        <f t="shared" si="111"/>
        <v>0.64789020833333344</v>
      </c>
      <c r="M113" s="1" t="s">
        <v>83</v>
      </c>
      <c r="O113" s="9">
        <f t="shared" si="112"/>
        <v>2.6964301962577331</v>
      </c>
      <c r="P113" s="9">
        <f t="shared" si="102"/>
        <v>0.28586653435455023</v>
      </c>
      <c r="Q113" s="12">
        <f t="shared" si="113"/>
        <v>8.5759960306365068E-2</v>
      </c>
      <c r="R113" s="9">
        <f t="shared" si="114"/>
        <v>0.19436706250000002</v>
      </c>
      <c r="S113" s="13">
        <f t="shared" si="103"/>
        <v>0.44122681694777921</v>
      </c>
      <c r="T113" s="2">
        <f t="shared" si="115"/>
        <v>0.01</v>
      </c>
      <c r="U113" s="14">
        <f t="shared" si="104"/>
        <v>4.4122681694777925E-3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5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6"/>
        <v>7.4999999999999997E-3</v>
      </c>
      <c r="AT113" s="1">
        <f t="shared" si="116"/>
        <v>1.4362268169477794E-2</v>
      </c>
      <c r="AU113" s="9">
        <f t="shared" si="117"/>
        <v>64.789020833333339</v>
      </c>
      <c r="AV113" s="1">
        <f t="shared" si="118"/>
        <v>0.3</v>
      </c>
      <c r="AW113" s="1">
        <f t="shared" si="107"/>
        <v>7250</v>
      </c>
      <c r="AX113" s="1">
        <f t="shared" si="108"/>
        <v>13559963.232514499</v>
      </c>
    </row>
    <row r="114" spans="1:53" x14ac:dyDescent="0.15">
      <c r="C114" s="7">
        <v>9</v>
      </c>
      <c r="D114" s="8">
        <v>12.476952483833299</v>
      </c>
      <c r="E114" s="10">
        <f t="shared" si="109"/>
        <v>14.574249648709699</v>
      </c>
      <c r="F114" s="7" t="s">
        <v>83</v>
      </c>
      <c r="G114" s="1">
        <v>10</v>
      </c>
      <c r="H114" s="9">
        <f t="shared" si="99"/>
        <v>12.476952483833299</v>
      </c>
      <c r="I114" s="9">
        <f t="shared" si="100"/>
        <v>285.62695248383329</v>
      </c>
      <c r="J114" s="9">
        <f t="shared" si="101"/>
        <v>8.269104760123798E-2</v>
      </c>
      <c r="K114" s="9">
        <f t="shared" si="110"/>
        <v>64.789020833333339</v>
      </c>
      <c r="L114" s="9">
        <f t="shared" si="111"/>
        <v>0.64789020833333344</v>
      </c>
      <c r="M114" s="1" t="s">
        <v>83</v>
      </c>
      <c r="O114" s="9">
        <f t="shared" si="112"/>
        <v>3.0584538702365163</v>
      </c>
      <c r="P114" s="9">
        <f t="shared" si="102"/>
        <v>0.25290675456991829</v>
      </c>
      <c r="Q114" s="12">
        <f t="shared" si="113"/>
        <v>7.5872026370975482E-2</v>
      </c>
      <c r="R114" s="9">
        <f t="shared" si="114"/>
        <v>0.19436706250000002</v>
      </c>
      <c r="S114" s="13">
        <f t="shared" si="103"/>
        <v>0.390354339851051</v>
      </c>
      <c r="T114" s="2">
        <f t="shared" si="115"/>
        <v>0.01</v>
      </c>
      <c r="U114" s="14">
        <f t="shared" si="104"/>
        <v>3.90354339851051E-3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5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6"/>
        <v>7.4999999999999997E-3</v>
      </c>
      <c r="AT114" s="1">
        <f t="shared" si="116"/>
        <v>1.3853543398510509E-2</v>
      </c>
      <c r="AU114" s="9">
        <f t="shared" si="117"/>
        <v>64.789020833333339</v>
      </c>
      <c r="AV114" s="1">
        <f t="shared" si="118"/>
        <v>0.3</v>
      </c>
      <c r="AW114" s="1">
        <f t="shared" si="107"/>
        <v>7250</v>
      </c>
      <c r="AX114" s="1">
        <f t="shared" si="108"/>
        <v>13079656.841602946</v>
      </c>
    </row>
    <row r="115" spans="1:53" x14ac:dyDescent="0.15">
      <c r="C115" s="7">
        <v>10</v>
      </c>
      <c r="D115" s="8">
        <v>9.4326656718064505</v>
      </c>
      <c r="E115" s="10">
        <f t="shared" si="109"/>
        <v>12.476952483833299</v>
      </c>
      <c r="F115" s="7" t="s">
        <v>83</v>
      </c>
      <c r="G115" s="1">
        <v>11</v>
      </c>
      <c r="H115" s="9">
        <f t="shared" si="99"/>
        <v>9.4326656718064505</v>
      </c>
      <c r="I115" s="9">
        <f t="shared" si="100"/>
        <v>282.58266567180641</v>
      </c>
      <c r="J115" s="9">
        <f t="shared" si="101"/>
        <v>5.7275085594231334E-2</v>
      </c>
      <c r="K115" s="9">
        <f t="shared" si="110"/>
        <v>64.789020833333339</v>
      </c>
      <c r="L115" s="9">
        <f t="shared" si="111"/>
        <v>0.64789020833333344</v>
      </c>
      <c r="M115" s="1" t="s">
        <v>85</v>
      </c>
      <c r="N115" s="9">
        <f>(O114-P114)*$C$21/100</f>
        <v>2.6652697598832678</v>
      </c>
      <c r="O115" s="9">
        <f t="shared" si="112"/>
        <v>0.78816756411666367</v>
      </c>
      <c r="P115" s="9">
        <f t="shared" si="102"/>
        <v>4.5142364697378722E-2</v>
      </c>
      <c r="Q115" s="12">
        <f t="shared" si="113"/>
        <v>1.3542709409213616E-2</v>
      </c>
      <c r="R115" s="9">
        <f t="shared" si="114"/>
        <v>0.19436706250000002</v>
      </c>
      <c r="S115" s="13">
        <f t="shared" si="103"/>
        <v>6.9675948357832571E-2</v>
      </c>
      <c r="T115" s="2">
        <f t="shared" si="115"/>
        <v>0.01</v>
      </c>
      <c r="U115" s="14">
        <f t="shared" si="104"/>
        <v>6.9675948357832574E-4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5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6"/>
        <v>5.0000000000000001E-3</v>
      </c>
      <c r="AT115" s="1">
        <f t="shared" si="116"/>
        <v>6.1867594835783258E-3</v>
      </c>
      <c r="AU115" s="9">
        <f t="shared" si="117"/>
        <v>64.789020833333339</v>
      </c>
      <c r="AV115" s="1">
        <f t="shared" si="118"/>
        <v>0.3</v>
      </c>
      <c r="AW115" s="1">
        <f t="shared" si="107"/>
        <v>7250</v>
      </c>
      <c r="AX115" s="1">
        <f t="shared" si="108"/>
        <v>5841154.7630072394</v>
      </c>
    </row>
    <row r="116" spans="1:53" x14ac:dyDescent="0.15">
      <c r="C116" s="7">
        <v>11</v>
      </c>
      <c r="D116" s="8">
        <v>5.35331243383333</v>
      </c>
      <c r="E116" s="10">
        <f t="shared" si="109"/>
        <v>9.4326656718064505</v>
      </c>
      <c r="F116" s="7" t="s">
        <v>85</v>
      </c>
      <c r="G116" s="1">
        <v>12</v>
      </c>
      <c r="H116" s="9">
        <f t="shared" si="99"/>
        <v>5.35331243383333</v>
      </c>
      <c r="I116" s="9">
        <f t="shared" si="100"/>
        <v>278.50331243383329</v>
      </c>
      <c r="J116" s="9">
        <f t="shared" si="101"/>
        <v>3.4576289557105802E-2</v>
      </c>
      <c r="K116" s="9">
        <f t="shared" si="110"/>
        <v>64.789020833333339</v>
      </c>
      <c r="L116" s="9">
        <f t="shared" si="111"/>
        <v>0.64789020833333344</v>
      </c>
      <c r="M116" s="1" t="s">
        <v>83</v>
      </c>
      <c r="O116" s="9">
        <f t="shared" si="112"/>
        <v>1.3909154077526185</v>
      </c>
      <c r="P116" s="9">
        <f t="shared" si="102"/>
        <v>4.8092693887894424E-2</v>
      </c>
      <c r="Q116" s="12">
        <f t="shared" si="113"/>
        <v>1.4427808166368326E-2</v>
      </c>
      <c r="R116" s="9">
        <f t="shared" si="114"/>
        <v>0.19436706250000002</v>
      </c>
      <c r="S116" s="13">
        <f t="shared" si="103"/>
        <v>7.4229697052546256E-2</v>
      </c>
      <c r="T116" s="2">
        <f t="shared" si="115"/>
        <v>0.01</v>
      </c>
      <c r="U116" s="14">
        <f t="shared" si="104"/>
        <v>7.4229697052546255E-4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5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6"/>
        <v>5.0000000000000001E-3</v>
      </c>
      <c r="AT116" s="1">
        <f t="shared" si="116"/>
        <v>6.232296970525463E-3</v>
      </c>
      <c r="AU116" s="9">
        <f t="shared" si="117"/>
        <v>64.789020833333339</v>
      </c>
      <c r="AV116" s="1">
        <f t="shared" si="118"/>
        <v>0.3</v>
      </c>
      <c r="AW116" s="1">
        <f t="shared" si="107"/>
        <v>7250</v>
      </c>
      <c r="AX116" s="1">
        <f t="shared" si="108"/>
        <v>5884148.4351360295</v>
      </c>
      <c r="AY116" s="1">
        <f>SUM(AX105:AX116)</f>
        <v>100201736.22435689</v>
      </c>
    </row>
    <row r="117" spans="1:53" x14ac:dyDescent="0.15">
      <c r="C117" s="7">
        <v>12</v>
      </c>
      <c r="D117" s="8">
        <v>0.29089527364516099</v>
      </c>
      <c r="E117" s="10">
        <f t="shared" si="109"/>
        <v>5.35331243383333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19">E122</f>
        <v>-0.280124886645161</v>
      </c>
      <c r="I121" s="9">
        <f t="shared" ref="I121:I132" si="120">H121+273.15</f>
        <v>272.86987511335479</v>
      </c>
      <c r="J121" s="9">
        <f t="shared" ref="J121:J132" si="121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2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3">Q121/R121</f>
        <v>1.6800199867343452E-2</v>
      </c>
      <c r="T121" s="2">
        <f>$B$122/100</f>
        <v>0.01</v>
      </c>
      <c r="U121" s="14">
        <f t="shared" ref="U121:U132" si="124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6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7">$E$8/12</f>
        <v>0</v>
      </c>
      <c r="AX121" s="1">
        <f>AW121*10000*AV121*0.67*AU121*AT121</f>
        <v>0</v>
      </c>
      <c r="AZ121" s="1">
        <f t="shared" ref="AZ121:AZ132" si="128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-0.108708279193548</v>
      </c>
      <c r="E122" s="10">
        <f t="shared" ref="E122:E133" si="129">D121</f>
        <v>-0.280124886645161</v>
      </c>
      <c r="F122" s="7" t="s">
        <v>83</v>
      </c>
      <c r="G122" s="1">
        <v>2</v>
      </c>
      <c r="H122" s="9">
        <f t="shared" si="119"/>
        <v>-0.108708279193548</v>
      </c>
      <c r="I122" s="9">
        <f t="shared" si="120"/>
        <v>273.04129172080644</v>
      </c>
      <c r="J122" s="9">
        <f t="shared" si="121"/>
        <v>1.7180803366940108E-2</v>
      </c>
      <c r="K122" s="9">
        <f t="shared" ref="K122:K132" si="130">$B$121/12</f>
        <v>28.47</v>
      </c>
      <c r="L122" s="9">
        <f t="shared" ref="L122:L132" si="131">K122*$B$122/100</f>
        <v>0.28470000000000001</v>
      </c>
      <c r="M122" s="1" t="s">
        <v>83</v>
      </c>
      <c r="O122" s="9">
        <f t="shared" ref="O122:O132" si="132">L122+O121-P121-N122</f>
        <v>0.56461698309776731</v>
      </c>
      <c r="P122" s="9">
        <f t="shared" si="122"/>
        <v>9.7005733642376874E-3</v>
      </c>
      <c r="Q122" s="12">
        <f t="shared" ref="Q122:Q132" si="133">P122*$B$123</f>
        <v>3.2011892101984369E-3</v>
      </c>
      <c r="R122" s="9">
        <f t="shared" ref="R122:R132" si="134">L122*$B$123</f>
        <v>9.3951000000000007E-2</v>
      </c>
      <c r="S122" s="13">
        <f t="shared" si="123"/>
        <v>3.4072965803434094E-2</v>
      </c>
      <c r="T122" s="2">
        <f t="shared" ref="T122:T132" si="135">$B$122/100</f>
        <v>0.01</v>
      </c>
      <c r="U122" s="14">
        <f t="shared" si="124"/>
        <v>3.4072965803434095E-4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6"/>
        <v>5.0000000000000001E-3</v>
      </c>
      <c r="AT122" s="1">
        <f t="shared" ref="AT122:AT132" si="136">(AS122+AM122+AD122+AA122+U122+X122+AG122+AJ122+AP122)</f>
        <v>5.8307296580343412E-3</v>
      </c>
      <c r="AU122" s="9">
        <f t="shared" ref="AU122:AU132" si="137">$B$121/12</f>
        <v>28.47</v>
      </c>
      <c r="AV122" s="1">
        <f t="shared" ref="AV122:AV132" si="138">$B$123</f>
        <v>0.33</v>
      </c>
      <c r="AW122" s="1">
        <f t="shared" si="127"/>
        <v>0</v>
      </c>
      <c r="AX122" s="1">
        <f t="shared" ref="AX122:AX132" si="139">AW122*10000*AV122*0.67*AU122*AT122</f>
        <v>0</v>
      </c>
      <c r="AZ122" s="1">
        <f t="shared" si="128"/>
        <v>0</v>
      </c>
      <c r="BA122" s="1">
        <f t="shared" ref="BA122:BA132" si="140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1.0232713674285701</v>
      </c>
      <c r="E123" s="10">
        <f t="shared" si="129"/>
        <v>-0.108708279193548</v>
      </c>
      <c r="F123" s="7" t="s">
        <v>83</v>
      </c>
      <c r="G123" s="1">
        <v>3</v>
      </c>
      <c r="H123" s="9">
        <f t="shared" si="119"/>
        <v>1.0232713674285701</v>
      </c>
      <c r="I123" s="9">
        <f t="shared" si="120"/>
        <v>274.17327136742853</v>
      </c>
      <c r="J123" s="9">
        <f t="shared" si="121"/>
        <v>1.9906060751746564E-2</v>
      </c>
      <c r="K123" s="9">
        <f t="shared" si="130"/>
        <v>28.47</v>
      </c>
      <c r="L123" s="9">
        <f t="shared" si="131"/>
        <v>0.28470000000000001</v>
      </c>
      <c r="M123" s="1" t="s">
        <v>83</v>
      </c>
      <c r="O123" s="9">
        <f t="shared" si="132"/>
        <v>0.83961640973352969</v>
      </c>
      <c r="P123" s="9">
        <f t="shared" si="122"/>
        <v>1.6713455260318977E-2</v>
      </c>
      <c r="Q123" s="12">
        <f t="shared" si="133"/>
        <v>5.5154402359052623E-3</v>
      </c>
      <c r="R123" s="9">
        <f t="shared" si="134"/>
        <v>9.3951000000000007E-2</v>
      </c>
      <c r="S123" s="13">
        <f t="shared" si="123"/>
        <v>5.8705497928763527E-2</v>
      </c>
      <c r="T123" s="2">
        <f t="shared" si="135"/>
        <v>0.01</v>
      </c>
      <c r="U123" s="14">
        <f t="shared" si="124"/>
        <v>5.870549792876353E-4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6"/>
        <v>5.0000000000000001E-3</v>
      </c>
      <c r="AT123" s="1">
        <f t="shared" si="136"/>
        <v>6.0770549792876355E-3</v>
      </c>
      <c r="AU123" s="9">
        <f t="shared" si="137"/>
        <v>28.47</v>
      </c>
      <c r="AV123" s="1">
        <f t="shared" si="138"/>
        <v>0.33</v>
      </c>
      <c r="AW123" s="1">
        <f t="shared" si="127"/>
        <v>0</v>
      </c>
      <c r="AX123" s="1">
        <f t="shared" si="139"/>
        <v>0</v>
      </c>
      <c r="AZ123" s="1">
        <f t="shared" si="128"/>
        <v>0</v>
      </c>
      <c r="BA123" s="1">
        <f t="shared" si="140"/>
        <v>0</v>
      </c>
    </row>
    <row r="124" spans="1:53" x14ac:dyDescent="0.15">
      <c r="C124" s="7">
        <v>3</v>
      </c>
      <c r="D124" s="8">
        <v>5.0696394045806397</v>
      </c>
      <c r="E124" s="10">
        <f t="shared" si="129"/>
        <v>1.0232713674285701</v>
      </c>
      <c r="F124" s="7" t="s">
        <v>83</v>
      </c>
      <c r="G124" s="1">
        <v>4</v>
      </c>
      <c r="H124" s="9">
        <f t="shared" si="119"/>
        <v>5.0696394045806397</v>
      </c>
      <c r="I124" s="9">
        <f t="shared" si="120"/>
        <v>278.21963940458062</v>
      </c>
      <c r="J124" s="9">
        <f t="shared" si="121"/>
        <v>3.3365478090328374E-2</v>
      </c>
      <c r="K124" s="9">
        <f t="shared" si="130"/>
        <v>28.47</v>
      </c>
      <c r="L124" s="9">
        <f t="shared" si="131"/>
        <v>0.28470000000000001</v>
      </c>
      <c r="M124" s="1" t="s">
        <v>83</v>
      </c>
      <c r="O124" s="9">
        <f t="shared" si="132"/>
        <v>1.1076029544732107</v>
      </c>
      <c r="P124" s="9">
        <f t="shared" si="122"/>
        <v>3.6955702110258885E-2</v>
      </c>
      <c r="Q124" s="12">
        <f t="shared" si="133"/>
        <v>1.2195381696385432E-2</v>
      </c>
      <c r="R124" s="9">
        <f t="shared" si="134"/>
        <v>9.3951000000000007E-2</v>
      </c>
      <c r="S124" s="13">
        <f t="shared" si="123"/>
        <v>0.12980576786181552</v>
      </c>
      <c r="T124" s="2">
        <f t="shared" si="135"/>
        <v>0.01</v>
      </c>
      <c r="U124" s="14">
        <f t="shared" si="124"/>
        <v>1.2980576786181552E-3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6"/>
        <v>5.0000000000000001E-3</v>
      </c>
      <c r="AT124" s="1">
        <f t="shared" si="136"/>
        <v>6.7880576786181557E-3</v>
      </c>
      <c r="AU124" s="9">
        <f t="shared" si="137"/>
        <v>28.47</v>
      </c>
      <c r="AV124" s="1">
        <f t="shared" si="138"/>
        <v>0.33</v>
      </c>
      <c r="AW124" s="1">
        <f t="shared" si="127"/>
        <v>0</v>
      </c>
      <c r="AX124" s="1">
        <f t="shared" si="139"/>
        <v>0</v>
      </c>
      <c r="AZ124" s="1">
        <f t="shared" si="128"/>
        <v>0</v>
      </c>
      <c r="BA124" s="1">
        <f t="shared" si="140"/>
        <v>0</v>
      </c>
    </row>
    <row r="125" spans="1:53" x14ac:dyDescent="0.15">
      <c r="C125" s="7">
        <v>4</v>
      </c>
      <c r="D125" s="8">
        <v>8.2398965094666696</v>
      </c>
      <c r="E125" s="10">
        <f t="shared" si="129"/>
        <v>5.0696394045806397</v>
      </c>
      <c r="F125" s="7" t="s">
        <v>83</v>
      </c>
      <c r="G125" s="1">
        <v>5</v>
      </c>
      <c r="H125" s="9">
        <f t="shared" si="119"/>
        <v>8.2398965094666696</v>
      </c>
      <c r="I125" s="9">
        <f t="shared" si="120"/>
        <v>281.38989650946667</v>
      </c>
      <c r="J125" s="9">
        <f t="shared" si="121"/>
        <v>4.9491955645664387E-2</v>
      </c>
      <c r="K125" s="9">
        <f t="shared" si="130"/>
        <v>28.47</v>
      </c>
      <c r="L125" s="9">
        <f t="shared" si="131"/>
        <v>0.28470000000000001</v>
      </c>
      <c r="M125" s="1" t="s">
        <v>85</v>
      </c>
      <c r="N125" s="9">
        <f>(O124-P124)*$C$21/100</f>
        <v>1.0171148897448041</v>
      </c>
      <c r="O125" s="9">
        <f t="shared" si="132"/>
        <v>0.3382323626181476</v>
      </c>
      <c r="P125" s="9">
        <f t="shared" si="122"/>
        <v>1.6739781088625633E-2</v>
      </c>
      <c r="Q125" s="12">
        <f t="shared" si="133"/>
        <v>5.5241277592464593E-3</v>
      </c>
      <c r="R125" s="9">
        <f t="shared" si="134"/>
        <v>9.3951000000000007E-2</v>
      </c>
      <c r="S125" s="13">
        <f t="shared" si="123"/>
        <v>5.8797966591589861E-2</v>
      </c>
      <c r="T125" s="2">
        <f t="shared" si="135"/>
        <v>0.01</v>
      </c>
      <c r="U125" s="14">
        <f t="shared" si="124"/>
        <v>5.8797966591589857E-4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6"/>
        <v>5.0000000000000001E-3</v>
      </c>
      <c r="AT125" s="1">
        <f t="shared" si="136"/>
        <v>6.0779796659158987E-3</v>
      </c>
      <c r="AU125" s="9">
        <f t="shared" si="137"/>
        <v>28.47</v>
      </c>
      <c r="AV125" s="1">
        <f t="shared" si="138"/>
        <v>0.33</v>
      </c>
      <c r="AW125" s="1">
        <f t="shared" si="127"/>
        <v>0</v>
      </c>
      <c r="AX125" s="1">
        <f t="shared" si="139"/>
        <v>0</v>
      </c>
      <c r="AZ125" s="1">
        <f t="shared" si="128"/>
        <v>0</v>
      </c>
      <c r="BA125" s="1">
        <f t="shared" si="140"/>
        <v>0</v>
      </c>
    </row>
    <row r="126" spans="1:53" x14ac:dyDescent="0.15">
      <c r="C126" s="7">
        <v>5</v>
      </c>
      <c r="D126" s="8">
        <v>10.449947641129</v>
      </c>
      <c r="E126" s="10">
        <f t="shared" si="129"/>
        <v>8.2398965094666696</v>
      </c>
      <c r="F126" s="7" t="s">
        <v>85</v>
      </c>
      <c r="G126" s="1">
        <v>6</v>
      </c>
      <c r="H126" s="9">
        <f t="shared" si="119"/>
        <v>10.449947641129</v>
      </c>
      <c r="I126" s="9">
        <f t="shared" si="120"/>
        <v>283.59994764112901</v>
      </c>
      <c r="J126" s="9">
        <f t="shared" si="121"/>
        <v>6.4810136360765921E-2</v>
      </c>
      <c r="K126" s="9">
        <f t="shared" si="130"/>
        <v>28.47</v>
      </c>
      <c r="L126" s="9">
        <f t="shared" si="131"/>
        <v>0.28470000000000001</v>
      </c>
      <c r="M126" s="1" t="s">
        <v>83</v>
      </c>
      <c r="O126" s="9">
        <f t="shared" si="132"/>
        <v>0.60619258152952193</v>
      </c>
      <c r="P126" s="9">
        <f t="shared" si="122"/>
        <v>3.9287423869813029E-2</v>
      </c>
      <c r="Q126" s="12">
        <f t="shared" si="133"/>
        <v>1.29648498770383E-2</v>
      </c>
      <c r="R126" s="9">
        <f t="shared" si="134"/>
        <v>9.3951000000000007E-2</v>
      </c>
      <c r="S126" s="13">
        <f t="shared" si="123"/>
        <v>0.13799586887886556</v>
      </c>
      <c r="T126" s="2">
        <f t="shared" si="135"/>
        <v>0.01</v>
      </c>
      <c r="U126" s="14">
        <f t="shared" si="124"/>
        <v>1.3799586887886556E-3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6"/>
        <v>5.0000000000000001E-3</v>
      </c>
      <c r="AT126" s="1">
        <f t="shared" si="136"/>
        <v>6.8699586887886561E-3</v>
      </c>
      <c r="AU126" s="9">
        <f t="shared" si="137"/>
        <v>28.47</v>
      </c>
      <c r="AV126" s="1">
        <f t="shared" si="138"/>
        <v>0.33</v>
      </c>
      <c r="AW126" s="1">
        <f t="shared" si="127"/>
        <v>0</v>
      </c>
      <c r="AX126" s="1">
        <f t="shared" si="139"/>
        <v>0</v>
      </c>
      <c r="AZ126" s="1">
        <f t="shared" si="128"/>
        <v>0</v>
      </c>
      <c r="BA126" s="1">
        <f t="shared" si="140"/>
        <v>0</v>
      </c>
    </row>
    <row r="127" spans="1:53" x14ac:dyDescent="0.15">
      <c r="C127" s="7">
        <v>6</v>
      </c>
      <c r="D127" s="8">
        <v>14.957628858</v>
      </c>
      <c r="E127" s="10">
        <f t="shared" si="129"/>
        <v>10.449947641129</v>
      </c>
      <c r="F127" s="7" t="s">
        <v>83</v>
      </c>
      <c r="G127" s="1">
        <v>7</v>
      </c>
      <c r="H127" s="9">
        <f t="shared" si="119"/>
        <v>14.957628858</v>
      </c>
      <c r="I127" s="9">
        <f t="shared" si="120"/>
        <v>288.107628858</v>
      </c>
      <c r="J127" s="9">
        <f t="shared" si="121"/>
        <v>0.11089983941101983</v>
      </c>
      <c r="K127" s="9">
        <f t="shared" si="130"/>
        <v>28.47</v>
      </c>
      <c r="L127" s="9">
        <f t="shared" si="131"/>
        <v>0.28470000000000001</v>
      </c>
      <c r="M127" s="1" t="s">
        <v>83</v>
      </c>
      <c r="O127" s="9">
        <f t="shared" si="132"/>
        <v>0.8516051576597089</v>
      </c>
      <c r="P127" s="9">
        <f t="shared" si="122"/>
        <v>9.4442875226057946E-2</v>
      </c>
      <c r="Q127" s="12">
        <f t="shared" si="133"/>
        <v>3.1166148824599123E-2</v>
      </c>
      <c r="R127" s="9">
        <f t="shared" si="134"/>
        <v>9.3951000000000007E-2</v>
      </c>
      <c r="S127" s="13">
        <f t="shared" si="123"/>
        <v>0.33172769661418317</v>
      </c>
      <c r="T127" s="2">
        <f t="shared" si="135"/>
        <v>0.01</v>
      </c>
      <c r="U127" s="14">
        <f t="shared" si="124"/>
        <v>3.3172769661418315E-3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6"/>
        <v>7.4999999999999997E-3</v>
      </c>
      <c r="AT127" s="1">
        <f t="shared" si="136"/>
        <v>1.3267276966141831E-2</v>
      </c>
      <c r="AU127" s="9">
        <f t="shared" si="137"/>
        <v>28.47</v>
      </c>
      <c r="AV127" s="1">
        <f t="shared" si="138"/>
        <v>0.33</v>
      </c>
      <c r="AW127" s="1">
        <f t="shared" si="127"/>
        <v>0</v>
      </c>
      <c r="AX127" s="1">
        <f t="shared" si="139"/>
        <v>0</v>
      </c>
      <c r="AZ127" s="1">
        <f t="shared" si="128"/>
        <v>0</v>
      </c>
      <c r="BA127" s="1">
        <f t="shared" si="140"/>
        <v>0</v>
      </c>
    </row>
    <row r="128" spans="1:53" x14ac:dyDescent="0.15">
      <c r="C128" s="7">
        <v>7</v>
      </c>
      <c r="D128" s="8">
        <v>16.706711811612902</v>
      </c>
      <c r="E128" s="10">
        <f t="shared" si="129"/>
        <v>14.957628858</v>
      </c>
      <c r="F128" s="7" t="s">
        <v>83</v>
      </c>
      <c r="G128" s="1">
        <v>8</v>
      </c>
      <c r="H128" s="9">
        <f t="shared" si="119"/>
        <v>16.706711811612902</v>
      </c>
      <c r="I128" s="9">
        <f t="shared" si="120"/>
        <v>289.85671181161285</v>
      </c>
      <c r="J128" s="9">
        <f t="shared" si="121"/>
        <v>0.13598719160142297</v>
      </c>
      <c r="K128" s="9">
        <f t="shared" si="130"/>
        <v>28.47</v>
      </c>
      <c r="L128" s="9">
        <f t="shared" si="131"/>
        <v>0.28470000000000001</v>
      </c>
      <c r="M128" s="1" t="s">
        <v>83</v>
      </c>
      <c r="O128" s="9">
        <f t="shared" si="132"/>
        <v>1.041862282433651</v>
      </c>
      <c r="P128" s="9">
        <f t="shared" si="122"/>
        <v>0.14167992582360076</v>
      </c>
      <c r="Q128" s="12">
        <f t="shared" si="133"/>
        <v>4.6754375521788252E-2</v>
      </c>
      <c r="R128" s="9">
        <f t="shared" si="134"/>
        <v>9.3951000000000007E-2</v>
      </c>
      <c r="S128" s="13">
        <f t="shared" si="123"/>
        <v>0.49764638504952846</v>
      </c>
      <c r="T128" s="2">
        <f t="shared" si="135"/>
        <v>0.01</v>
      </c>
      <c r="U128" s="14">
        <f t="shared" si="124"/>
        <v>4.9764638504952849E-3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6"/>
        <v>7.4999999999999997E-3</v>
      </c>
      <c r="AT128" s="1">
        <f t="shared" si="136"/>
        <v>1.4926463850495286E-2</v>
      </c>
      <c r="AU128" s="9">
        <f t="shared" si="137"/>
        <v>28.47</v>
      </c>
      <c r="AV128" s="1">
        <f t="shared" si="138"/>
        <v>0.33</v>
      </c>
      <c r="AW128" s="1">
        <f t="shared" si="127"/>
        <v>0</v>
      </c>
      <c r="AX128" s="1">
        <f t="shared" si="139"/>
        <v>0</v>
      </c>
      <c r="AZ128" s="1">
        <f t="shared" si="128"/>
        <v>0</v>
      </c>
      <c r="BA128" s="1">
        <f t="shared" si="140"/>
        <v>0</v>
      </c>
    </row>
    <row r="129" spans="1:54" x14ac:dyDescent="0.15">
      <c r="C129" s="7">
        <v>8</v>
      </c>
      <c r="D129" s="8">
        <v>14.574249648709699</v>
      </c>
      <c r="E129" s="10">
        <f t="shared" si="129"/>
        <v>16.706711811612902</v>
      </c>
      <c r="F129" s="7" t="s">
        <v>83</v>
      </c>
      <c r="G129" s="1">
        <v>9</v>
      </c>
      <c r="H129" s="9">
        <f t="shared" si="119"/>
        <v>14.574249648709699</v>
      </c>
      <c r="I129" s="9">
        <f t="shared" si="120"/>
        <v>287.7242496487097</v>
      </c>
      <c r="J129" s="9">
        <f t="shared" si="121"/>
        <v>0.10601666408842807</v>
      </c>
      <c r="K129" s="9">
        <f t="shared" si="130"/>
        <v>28.47</v>
      </c>
      <c r="L129" s="9">
        <f t="shared" si="131"/>
        <v>0.28470000000000001</v>
      </c>
      <c r="M129" s="1" t="s">
        <v>83</v>
      </c>
      <c r="O129" s="9">
        <f t="shared" si="132"/>
        <v>1.1848823566100501</v>
      </c>
      <c r="P129" s="9">
        <f t="shared" si="122"/>
        <v>0.12561727478503273</v>
      </c>
      <c r="Q129" s="12">
        <f t="shared" si="133"/>
        <v>4.1453700679060804E-2</v>
      </c>
      <c r="R129" s="9">
        <f t="shared" si="134"/>
        <v>9.3951000000000007E-2</v>
      </c>
      <c r="S129" s="13">
        <f t="shared" si="123"/>
        <v>0.44122681694777915</v>
      </c>
      <c r="T129" s="2">
        <f t="shared" si="135"/>
        <v>0.01</v>
      </c>
      <c r="U129" s="14">
        <f t="shared" si="124"/>
        <v>4.4122681694777916E-3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6"/>
        <v>7.4999999999999997E-3</v>
      </c>
      <c r="AT129" s="1">
        <f t="shared" si="136"/>
        <v>1.436226816947779E-2</v>
      </c>
      <c r="AU129" s="9">
        <f t="shared" si="137"/>
        <v>28.47</v>
      </c>
      <c r="AV129" s="1">
        <f t="shared" si="138"/>
        <v>0.33</v>
      </c>
      <c r="AW129" s="1">
        <f t="shared" si="127"/>
        <v>0</v>
      </c>
      <c r="AX129" s="1">
        <f t="shared" si="139"/>
        <v>0</v>
      </c>
      <c r="AZ129" s="1">
        <f t="shared" si="128"/>
        <v>0</v>
      </c>
      <c r="BA129" s="1">
        <f t="shared" si="140"/>
        <v>0</v>
      </c>
    </row>
    <row r="130" spans="1:54" x14ac:dyDescent="0.15">
      <c r="C130" s="7">
        <v>9</v>
      </c>
      <c r="D130" s="8">
        <v>12.476952483833299</v>
      </c>
      <c r="E130" s="10">
        <f t="shared" si="129"/>
        <v>14.574249648709699</v>
      </c>
      <c r="F130" s="7" t="s">
        <v>83</v>
      </c>
      <c r="G130" s="1">
        <v>10</v>
      </c>
      <c r="H130" s="9">
        <f t="shared" si="119"/>
        <v>12.476952483833299</v>
      </c>
      <c r="I130" s="9">
        <f t="shared" si="120"/>
        <v>285.62695248383329</v>
      </c>
      <c r="J130" s="9">
        <f t="shared" si="121"/>
        <v>8.269104760123798E-2</v>
      </c>
      <c r="K130" s="9">
        <f t="shared" si="130"/>
        <v>28.47</v>
      </c>
      <c r="L130" s="9">
        <f t="shared" si="131"/>
        <v>0.28470000000000001</v>
      </c>
      <c r="M130" s="1" t="s">
        <v>83</v>
      </c>
      <c r="O130" s="9">
        <f t="shared" si="132"/>
        <v>1.3439650818250173</v>
      </c>
      <c r="P130" s="9">
        <f t="shared" si="122"/>
        <v>0.1111338805555942</v>
      </c>
      <c r="Q130" s="12">
        <f t="shared" si="133"/>
        <v>3.6674180583346087E-2</v>
      </c>
      <c r="R130" s="9">
        <f t="shared" si="134"/>
        <v>9.3951000000000007E-2</v>
      </c>
      <c r="S130" s="13">
        <f t="shared" si="123"/>
        <v>0.39035433985105089</v>
      </c>
      <c r="T130" s="2">
        <f t="shared" si="135"/>
        <v>0.01</v>
      </c>
      <c r="U130" s="14">
        <f t="shared" si="124"/>
        <v>3.9035433985105091E-3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6"/>
        <v>7.4999999999999997E-3</v>
      </c>
      <c r="AT130" s="1">
        <f t="shared" si="136"/>
        <v>1.3853543398510509E-2</v>
      </c>
      <c r="AU130" s="9">
        <f t="shared" si="137"/>
        <v>28.47</v>
      </c>
      <c r="AV130" s="1">
        <f t="shared" si="138"/>
        <v>0.33</v>
      </c>
      <c r="AW130" s="1">
        <f t="shared" si="127"/>
        <v>0</v>
      </c>
      <c r="AX130" s="1">
        <f t="shared" si="139"/>
        <v>0</v>
      </c>
      <c r="AZ130" s="1">
        <f t="shared" si="128"/>
        <v>0</v>
      </c>
      <c r="BA130" s="1">
        <f t="shared" si="140"/>
        <v>0</v>
      </c>
    </row>
    <row r="131" spans="1:54" x14ac:dyDescent="0.15">
      <c r="C131" s="7">
        <v>10</v>
      </c>
      <c r="D131" s="8">
        <v>9.4326656718064505</v>
      </c>
      <c r="E131" s="10">
        <f t="shared" si="129"/>
        <v>12.476952483833299</v>
      </c>
      <c r="F131" s="7" t="s">
        <v>83</v>
      </c>
      <c r="G131" s="1">
        <v>11</v>
      </c>
      <c r="H131" s="9">
        <f t="shared" si="119"/>
        <v>9.4326656718064505</v>
      </c>
      <c r="I131" s="9">
        <f t="shared" si="120"/>
        <v>282.58266567180641</v>
      </c>
      <c r="J131" s="9">
        <f t="shared" si="121"/>
        <v>5.7275085594231334E-2</v>
      </c>
      <c r="K131" s="9">
        <f t="shared" si="130"/>
        <v>28.47</v>
      </c>
      <c r="L131" s="9">
        <f t="shared" si="131"/>
        <v>0.28470000000000001</v>
      </c>
      <c r="M131" s="1" t="s">
        <v>85</v>
      </c>
      <c r="N131" s="9">
        <f>(O130-P130)*$C$21/100</f>
        <v>1.1711896412059519</v>
      </c>
      <c r="O131" s="9">
        <f t="shared" si="132"/>
        <v>0.34634156006347117</v>
      </c>
      <c r="P131" s="9">
        <f t="shared" si="122"/>
        <v>1.9836742497474923E-2</v>
      </c>
      <c r="Q131" s="12">
        <f t="shared" si="133"/>
        <v>6.5461250241667249E-3</v>
      </c>
      <c r="R131" s="9">
        <f t="shared" si="134"/>
        <v>9.3951000000000007E-2</v>
      </c>
      <c r="S131" s="13">
        <f t="shared" si="123"/>
        <v>6.9675948357832529E-2</v>
      </c>
      <c r="T131" s="2">
        <f t="shared" si="135"/>
        <v>0.01</v>
      </c>
      <c r="U131" s="14">
        <f t="shared" si="124"/>
        <v>6.9675948357832531E-4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6"/>
        <v>5.0000000000000001E-3</v>
      </c>
      <c r="AT131" s="1">
        <f t="shared" si="136"/>
        <v>6.1867594835783258E-3</v>
      </c>
      <c r="AU131" s="9">
        <f t="shared" si="137"/>
        <v>28.47</v>
      </c>
      <c r="AV131" s="1">
        <f t="shared" si="138"/>
        <v>0.33</v>
      </c>
      <c r="AW131" s="1">
        <f t="shared" si="127"/>
        <v>0</v>
      </c>
      <c r="AX131" s="1">
        <f t="shared" si="139"/>
        <v>0</v>
      </c>
      <c r="AZ131" s="1">
        <f t="shared" si="128"/>
        <v>0</v>
      </c>
      <c r="BA131" s="1">
        <f t="shared" si="140"/>
        <v>0</v>
      </c>
    </row>
    <row r="132" spans="1:54" x14ac:dyDescent="0.15">
      <c r="C132" s="7">
        <v>11</v>
      </c>
      <c r="D132" s="8">
        <v>5.35331243383333</v>
      </c>
      <c r="E132" s="10">
        <f t="shared" si="129"/>
        <v>9.4326656718064505</v>
      </c>
      <c r="F132" s="7" t="s">
        <v>85</v>
      </c>
      <c r="G132" s="1">
        <v>12</v>
      </c>
      <c r="H132" s="9">
        <f t="shared" si="119"/>
        <v>5.35331243383333</v>
      </c>
      <c r="I132" s="9">
        <f t="shared" si="120"/>
        <v>278.50331243383329</v>
      </c>
      <c r="J132" s="9">
        <f t="shared" si="121"/>
        <v>3.4576289557105802E-2</v>
      </c>
      <c r="K132" s="9">
        <f t="shared" si="130"/>
        <v>28.47</v>
      </c>
      <c r="L132" s="9">
        <f t="shared" si="131"/>
        <v>0.28470000000000001</v>
      </c>
      <c r="M132" s="1" t="s">
        <v>83</v>
      </c>
      <c r="O132" s="9">
        <f t="shared" si="132"/>
        <v>0.61120481756599621</v>
      </c>
      <c r="P132" s="9">
        <f t="shared" si="122"/>
        <v>2.113319475085991E-2</v>
      </c>
      <c r="Q132" s="12">
        <f t="shared" si="133"/>
        <v>6.9739542677837709E-3</v>
      </c>
      <c r="R132" s="9">
        <f t="shared" si="134"/>
        <v>9.3951000000000007E-2</v>
      </c>
      <c r="S132" s="13">
        <f t="shared" si="123"/>
        <v>7.4229697052546229E-2</v>
      </c>
      <c r="T132" s="2">
        <f t="shared" si="135"/>
        <v>0.01</v>
      </c>
      <c r="U132" s="14">
        <f t="shared" si="124"/>
        <v>7.4229697052546233E-4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6"/>
        <v>5.0000000000000001E-3</v>
      </c>
      <c r="AT132" s="1">
        <f t="shared" si="136"/>
        <v>6.2322969705254621E-3</v>
      </c>
      <c r="AU132" s="9">
        <f t="shared" si="137"/>
        <v>28.47</v>
      </c>
      <c r="AV132" s="1">
        <f t="shared" si="138"/>
        <v>0.33</v>
      </c>
      <c r="AW132" s="1">
        <f t="shared" si="127"/>
        <v>0</v>
      </c>
      <c r="AX132" s="1">
        <f t="shared" si="139"/>
        <v>0</v>
      </c>
      <c r="AY132" s="1">
        <f>SUM(AX121:AX132)</f>
        <v>0</v>
      </c>
      <c r="AZ132" s="1">
        <f t="shared" si="128"/>
        <v>0</v>
      </c>
      <c r="BA132" s="1">
        <f t="shared" si="140"/>
        <v>0</v>
      </c>
      <c r="BB132" s="1">
        <f>SUM(BA121:BA132)</f>
        <v>0</v>
      </c>
    </row>
    <row r="133" spans="1:54" x14ac:dyDescent="0.15">
      <c r="C133" s="7">
        <v>12</v>
      </c>
      <c r="D133" s="8">
        <v>0.29089527364516099</v>
      </c>
      <c r="E133" s="10">
        <f t="shared" si="129"/>
        <v>5.35331243383333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1">E137</f>
        <v>-0.280124886645161</v>
      </c>
      <c r="I136" s="9">
        <f t="shared" ref="I136:I147" si="142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3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4">Q136/R136</f>
        <v>1.6800199867343449E-2</v>
      </c>
      <c r="T136" s="2">
        <f>$B$137/100</f>
        <v>0.01</v>
      </c>
      <c r="U136" s="14">
        <f t="shared" ref="U136:U147" si="145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7">AR136*AQ136</f>
        <v>5.0000000000000001E-3</v>
      </c>
      <c r="AT136" s="1">
        <f t="shared" ref="AT136:AT147" si="148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49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-0.108708279193548</v>
      </c>
      <c r="E137" s="10">
        <f t="shared" ref="E137:E148" si="150">D136</f>
        <v>-0.280124886645161</v>
      </c>
      <c r="F137" s="7" t="s">
        <v>83</v>
      </c>
      <c r="G137" s="1">
        <v>2</v>
      </c>
      <c r="H137" s="9">
        <f t="shared" si="141"/>
        <v>-0.108708279193548</v>
      </c>
      <c r="I137" s="9">
        <f t="shared" si="142"/>
        <v>273.04129172080644</v>
      </c>
      <c r="J137" s="9">
        <f t="shared" ref="J137:J147" si="151">EXP(($C$15*(I137-$C$13))/($C$16*I137*$C$13))</f>
        <v>1.7180803366940108E-2</v>
      </c>
      <c r="K137" s="9">
        <f t="shared" ref="K137:K147" si="152">$B$136/12</f>
        <v>75.904791666666668</v>
      </c>
      <c r="L137" s="9">
        <f t="shared" ref="L137:L147" si="153">K137*$B$137/100</f>
        <v>0.75904791666666671</v>
      </c>
      <c r="M137" s="1" t="s">
        <v>83</v>
      </c>
      <c r="O137" s="9">
        <f t="shared" ref="O137:O147" si="154">L137+O136-P136-N137</f>
        <v>1.5053436766244428</v>
      </c>
      <c r="P137" s="9">
        <f t="shared" si="143"/>
        <v>2.586301370775123E-2</v>
      </c>
      <c r="Q137" s="12">
        <f t="shared" ref="Q137:Q147" si="155">P137*$B$138</f>
        <v>6.7243835640153201E-3</v>
      </c>
      <c r="R137" s="9">
        <f t="shared" ref="R137:R147" si="156">L137*$B$138</f>
        <v>0.19735245833333334</v>
      </c>
      <c r="S137" s="13">
        <f t="shared" si="144"/>
        <v>3.4072965803434101E-2</v>
      </c>
      <c r="T137" s="2">
        <f t="shared" ref="T137:T147" si="157">$B$137/100</f>
        <v>0.01</v>
      </c>
      <c r="U137" s="14">
        <f t="shared" si="145"/>
        <v>3.40729658034341E-4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7"/>
        <v>5.0000000000000001E-3</v>
      </c>
      <c r="AT137" s="1">
        <f t="shared" si="148"/>
        <v>5.8307296580343412E-3</v>
      </c>
      <c r="AU137" s="9">
        <f t="shared" ref="AU137:AU147" si="158">$B$136/12</f>
        <v>75.904791666666668</v>
      </c>
      <c r="AV137" s="1">
        <f t="shared" ref="AV137:AV147" si="159">$B$138</f>
        <v>0.26</v>
      </c>
      <c r="AW137" s="1">
        <f t="shared" ref="AW137:AW147" si="160">$E$10/12</f>
        <v>0</v>
      </c>
      <c r="AX137" s="1">
        <f t="shared" si="149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1.0232713674285701</v>
      </c>
      <c r="E138" s="10">
        <f t="shared" si="150"/>
        <v>-0.108708279193548</v>
      </c>
      <c r="F138" s="7" t="s">
        <v>83</v>
      </c>
      <c r="G138" s="1">
        <v>3</v>
      </c>
      <c r="H138" s="9">
        <f t="shared" si="141"/>
        <v>1.0232713674285701</v>
      </c>
      <c r="I138" s="9">
        <f t="shared" si="142"/>
        <v>274.17327136742853</v>
      </c>
      <c r="J138" s="9">
        <f t="shared" si="151"/>
        <v>1.9906060751746564E-2</v>
      </c>
      <c r="K138" s="9">
        <f t="shared" si="152"/>
        <v>75.904791666666668</v>
      </c>
      <c r="L138" s="9">
        <f t="shared" si="153"/>
        <v>0.75904791666666671</v>
      </c>
      <c r="M138" s="1" t="s">
        <v>83</v>
      </c>
      <c r="O138" s="9">
        <f t="shared" si="154"/>
        <v>2.2385285795833583</v>
      </c>
      <c r="P138" s="9">
        <f t="shared" si="143"/>
        <v>4.4560285899707272E-2</v>
      </c>
      <c r="Q138" s="12">
        <f t="shared" si="155"/>
        <v>1.1585674333923891E-2</v>
      </c>
      <c r="R138" s="9">
        <f t="shared" si="156"/>
        <v>0.19735245833333334</v>
      </c>
      <c r="S138" s="13">
        <f t="shared" si="144"/>
        <v>5.8705497928763527E-2</v>
      </c>
      <c r="T138" s="2">
        <f t="shared" si="157"/>
        <v>0.01</v>
      </c>
      <c r="U138" s="14">
        <f t="shared" si="145"/>
        <v>5.870549792876353E-4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7"/>
        <v>5.0000000000000001E-3</v>
      </c>
      <c r="AT138" s="1">
        <f t="shared" si="148"/>
        <v>6.0770549792876355E-3</v>
      </c>
      <c r="AU138" s="9">
        <f t="shared" si="158"/>
        <v>75.904791666666668</v>
      </c>
      <c r="AV138" s="1">
        <f t="shared" si="159"/>
        <v>0.26</v>
      </c>
      <c r="AW138" s="1">
        <f t="shared" si="160"/>
        <v>0</v>
      </c>
      <c r="AX138" s="1">
        <f t="shared" si="149"/>
        <v>0</v>
      </c>
    </row>
    <row r="139" spans="1:54" x14ac:dyDescent="0.15">
      <c r="C139" s="7">
        <v>3</v>
      </c>
      <c r="D139" s="8">
        <v>5.0696394045806397</v>
      </c>
      <c r="E139" s="10">
        <f t="shared" si="150"/>
        <v>1.0232713674285701</v>
      </c>
      <c r="F139" s="7" t="s">
        <v>83</v>
      </c>
      <c r="G139" s="1">
        <v>4</v>
      </c>
      <c r="H139" s="9">
        <f t="shared" si="141"/>
        <v>5.0696394045806397</v>
      </c>
      <c r="I139" s="9">
        <f t="shared" si="142"/>
        <v>278.21963940458062</v>
      </c>
      <c r="J139" s="9">
        <f t="shared" si="151"/>
        <v>3.3365478090328374E-2</v>
      </c>
      <c r="K139" s="9">
        <f t="shared" si="152"/>
        <v>75.904791666666668</v>
      </c>
      <c r="L139" s="9">
        <f t="shared" si="153"/>
        <v>0.75904791666666671</v>
      </c>
      <c r="M139" s="1" t="s">
        <v>83</v>
      </c>
      <c r="O139" s="9">
        <f t="shared" si="154"/>
        <v>2.9530162103503179</v>
      </c>
      <c r="P139" s="9">
        <f t="shared" si="143"/>
        <v>9.8528797666828052E-2</v>
      </c>
      <c r="Q139" s="12">
        <f t="shared" si="155"/>
        <v>2.5617487393375295E-2</v>
      </c>
      <c r="R139" s="9">
        <f t="shared" si="156"/>
        <v>0.19735245833333334</v>
      </c>
      <c r="S139" s="13">
        <f t="shared" si="144"/>
        <v>0.12980576786181555</v>
      </c>
      <c r="T139" s="2">
        <f t="shared" si="157"/>
        <v>0.01</v>
      </c>
      <c r="U139" s="14">
        <f t="shared" si="145"/>
        <v>1.2980576786181556E-3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7"/>
        <v>5.0000000000000001E-3</v>
      </c>
      <c r="AT139" s="1">
        <f t="shared" si="148"/>
        <v>6.7880576786181557E-3</v>
      </c>
      <c r="AU139" s="9">
        <f t="shared" si="158"/>
        <v>75.904791666666668</v>
      </c>
      <c r="AV139" s="1">
        <f t="shared" si="159"/>
        <v>0.26</v>
      </c>
      <c r="AW139" s="1">
        <f t="shared" si="160"/>
        <v>0</v>
      </c>
      <c r="AX139" s="1">
        <f t="shared" si="149"/>
        <v>0</v>
      </c>
    </row>
    <row r="140" spans="1:54" x14ac:dyDescent="0.15">
      <c r="C140" s="7">
        <v>4</v>
      </c>
      <c r="D140" s="8">
        <v>8.2398965094666696</v>
      </c>
      <c r="E140" s="10">
        <f t="shared" si="150"/>
        <v>5.0696394045806397</v>
      </c>
      <c r="F140" s="7" t="s">
        <v>83</v>
      </c>
      <c r="G140" s="1">
        <v>5</v>
      </c>
      <c r="H140" s="9">
        <f t="shared" si="141"/>
        <v>8.2398965094666696</v>
      </c>
      <c r="I140" s="9">
        <f t="shared" si="142"/>
        <v>281.38989650946667</v>
      </c>
      <c r="J140" s="9">
        <f t="shared" si="151"/>
        <v>4.9491955645664387E-2</v>
      </c>
      <c r="K140" s="9">
        <f t="shared" si="152"/>
        <v>75.904791666666668</v>
      </c>
      <c r="L140" s="9">
        <f t="shared" si="153"/>
        <v>0.75904791666666671</v>
      </c>
      <c r="M140" s="1" t="s">
        <v>85</v>
      </c>
      <c r="N140" s="9">
        <f>(O139-P139)*$C$24/100</f>
        <v>0</v>
      </c>
      <c r="O140" s="9">
        <f t="shared" si="154"/>
        <v>3.6135353293501566</v>
      </c>
      <c r="P140" s="9">
        <f t="shared" si="143"/>
        <v>0.17884093024423919</v>
      </c>
      <c r="Q140" s="12">
        <f t="shared" si="155"/>
        <v>4.6498641863502194E-2</v>
      </c>
      <c r="R140" s="9">
        <f t="shared" si="156"/>
        <v>0.19735245833333334</v>
      </c>
      <c r="S140" s="13">
        <f t="shared" si="144"/>
        <v>0.23561217456417391</v>
      </c>
      <c r="T140" s="2">
        <f t="shared" si="157"/>
        <v>0.01</v>
      </c>
      <c r="U140" s="14">
        <f t="shared" si="145"/>
        <v>2.356121745641739E-3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7"/>
        <v>5.0000000000000001E-3</v>
      </c>
      <c r="AT140" s="1">
        <f t="shared" si="148"/>
        <v>7.8461217456417404E-3</v>
      </c>
      <c r="AU140" s="9">
        <f t="shared" si="158"/>
        <v>75.904791666666668</v>
      </c>
      <c r="AV140" s="1">
        <f t="shared" si="159"/>
        <v>0.26</v>
      </c>
      <c r="AW140" s="1">
        <f t="shared" si="160"/>
        <v>0</v>
      </c>
      <c r="AX140" s="1">
        <f t="shared" si="149"/>
        <v>0</v>
      </c>
    </row>
    <row r="141" spans="1:54" x14ac:dyDescent="0.15">
      <c r="C141" s="7">
        <v>5</v>
      </c>
      <c r="D141" s="8">
        <v>10.449947641129</v>
      </c>
      <c r="E141" s="10">
        <f t="shared" si="150"/>
        <v>8.2398965094666696</v>
      </c>
      <c r="F141" s="7" t="s">
        <v>85</v>
      </c>
      <c r="G141" s="1">
        <v>6</v>
      </c>
      <c r="H141" s="9">
        <f t="shared" si="141"/>
        <v>10.449947641129</v>
      </c>
      <c r="I141" s="9">
        <f t="shared" si="142"/>
        <v>283.59994764112901</v>
      </c>
      <c r="J141" s="9">
        <f t="shared" si="151"/>
        <v>6.4810136360765921E-2</v>
      </c>
      <c r="K141" s="9">
        <f t="shared" si="152"/>
        <v>75.904791666666668</v>
      </c>
      <c r="L141" s="9">
        <f t="shared" si="153"/>
        <v>0.75904791666666671</v>
      </c>
      <c r="M141" s="1" t="s">
        <v>83</v>
      </c>
      <c r="O141" s="9">
        <f t="shared" si="154"/>
        <v>4.1937423157725844</v>
      </c>
      <c r="P141" s="9">
        <f t="shared" si="143"/>
        <v>0.27179701134713546</v>
      </c>
      <c r="Q141" s="12">
        <f t="shared" si="155"/>
        <v>7.0667222950255223E-2</v>
      </c>
      <c r="R141" s="9">
        <f t="shared" si="156"/>
        <v>0.19735245833333334</v>
      </c>
      <c r="S141" s="13">
        <f t="shared" si="144"/>
        <v>0.35807622335717998</v>
      </c>
      <c r="T141" s="2">
        <f t="shared" si="157"/>
        <v>0.01</v>
      </c>
      <c r="U141" s="14">
        <f t="shared" si="145"/>
        <v>3.5807622335717998E-3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7"/>
        <v>5.0000000000000001E-3</v>
      </c>
      <c r="AT141" s="1">
        <f t="shared" si="148"/>
        <v>9.0707622335718004E-3</v>
      </c>
      <c r="AU141" s="9">
        <f t="shared" si="158"/>
        <v>75.904791666666668</v>
      </c>
      <c r="AV141" s="1">
        <f t="shared" si="159"/>
        <v>0.26</v>
      </c>
      <c r="AW141" s="1">
        <f t="shared" si="160"/>
        <v>0</v>
      </c>
      <c r="AX141" s="1">
        <f t="shared" si="149"/>
        <v>0</v>
      </c>
    </row>
    <row r="142" spans="1:54" x14ac:dyDescent="0.15">
      <c r="C142" s="7">
        <v>6</v>
      </c>
      <c r="D142" s="8">
        <v>14.957628858</v>
      </c>
      <c r="E142" s="10">
        <f t="shared" si="150"/>
        <v>10.449947641129</v>
      </c>
      <c r="F142" s="7" t="s">
        <v>83</v>
      </c>
      <c r="G142" s="1">
        <v>7</v>
      </c>
      <c r="H142" s="9">
        <f t="shared" si="141"/>
        <v>14.957628858</v>
      </c>
      <c r="I142" s="9">
        <f t="shared" si="142"/>
        <v>288.107628858</v>
      </c>
      <c r="J142" s="9">
        <f t="shared" si="151"/>
        <v>0.11089983941101983</v>
      </c>
      <c r="K142" s="9">
        <f t="shared" si="152"/>
        <v>75.904791666666668</v>
      </c>
      <c r="L142" s="9">
        <f t="shared" si="153"/>
        <v>0.75904791666666671</v>
      </c>
      <c r="M142" s="1" t="s">
        <v>83</v>
      </c>
      <c r="O142" s="9">
        <f t="shared" si="154"/>
        <v>4.6809932210921161</v>
      </c>
      <c r="P142" s="9">
        <f t="shared" si="143"/>
        <v>0.51912139650318812</v>
      </c>
      <c r="Q142" s="12">
        <f t="shared" si="155"/>
        <v>0.13497156309082892</v>
      </c>
      <c r="R142" s="9">
        <f t="shared" si="156"/>
        <v>0.19735245833333334</v>
      </c>
      <c r="S142" s="13">
        <f t="shared" si="144"/>
        <v>0.68391123288091249</v>
      </c>
      <c r="T142" s="2">
        <f t="shared" si="157"/>
        <v>0.01</v>
      </c>
      <c r="U142" s="14">
        <f t="shared" si="145"/>
        <v>6.8391123288091254E-3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7"/>
        <v>7.4999999999999997E-3</v>
      </c>
      <c r="AT142" s="1">
        <f t="shared" si="148"/>
        <v>1.6789112328809124E-2</v>
      </c>
      <c r="AU142" s="9">
        <f t="shared" si="158"/>
        <v>75.904791666666668</v>
      </c>
      <c r="AV142" s="1">
        <f t="shared" si="159"/>
        <v>0.26</v>
      </c>
      <c r="AW142" s="1">
        <f t="shared" si="160"/>
        <v>0</v>
      </c>
      <c r="AX142" s="1">
        <f t="shared" si="149"/>
        <v>0</v>
      </c>
    </row>
    <row r="143" spans="1:54" x14ac:dyDescent="0.15">
      <c r="C143" s="7">
        <v>7</v>
      </c>
      <c r="D143" s="8">
        <v>16.706711811612902</v>
      </c>
      <c r="E143" s="10">
        <f t="shared" si="150"/>
        <v>14.957628858</v>
      </c>
      <c r="F143" s="7" t="s">
        <v>83</v>
      </c>
      <c r="G143" s="1">
        <v>8</v>
      </c>
      <c r="H143" s="9">
        <f t="shared" si="141"/>
        <v>16.706711811612902</v>
      </c>
      <c r="I143" s="9">
        <f t="shared" si="142"/>
        <v>289.85671181161285</v>
      </c>
      <c r="J143" s="9">
        <f t="shared" si="151"/>
        <v>0.13598719160142297</v>
      </c>
      <c r="K143" s="9">
        <f t="shared" si="152"/>
        <v>75.904791666666668</v>
      </c>
      <c r="L143" s="9">
        <f t="shared" si="153"/>
        <v>0.75904791666666671</v>
      </c>
      <c r="M143" s="1" t="s">
        <v>83</v>
      </c>
      <c r="O143" s="9">
        <f t="shared" si="154"/>
        <v>4.9209197412555952</v>
      </c>
      <c r="P143" s="9">
        <f t="shared" si="143"/>
        <v>0.66918205570934941</v>
      </c>
      <c r="Q143" s="12">
        <f t="shared" si="155"/>
        <v>0.17398733448443085</v>
      </c>
      <c r="R143" s="9">
        <f t="shared" si="156"/>
        <v>0.19735245833333334</v>
      </c>
      <c r="S143" s="13">
        <f t="shared" si="144"/>
        <v>0.88160713048003592</v>
      </c>
      <c r="T143" s="2">
        <f t="shared" si="157"/>
        <v>0.01</v>
      </c>
      <c r="U143" s="14">
        <f t="shared" si="145"/>
        <v>8.8160713048003585E-3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7"/>
        <v>7.4999999999999997E-3</v>
      </c>
      <c r="AT143" s="1">
        <f t="shared" si="148"/>
        <v>1.8766071304800361E-2</v>
      </c>
      <c r="AU143" s="9">
        <f t="shared" si="158"/>
        <v>75.904791666666668</v>
      </c>
      <c r="AV143" s="1">
        <f t="shared" si="159"/>
        <v>0.26</v>
      </c>
      <c r="AW143" s="1">
        <f t="shared" si="160"/>
        <v>0</v>
      </c>
      <c r="AX143" s="1">
        <f t="shared" si="149"/>
        <v>0</v>
      </c>
    </row>
    <row r="144" spans="1:54" x14ac:dyDescent="0.15">
      <c r="C144" s="7">
        <v>8</v>
      </c>
      <c r="D144" s="8">
        <v>14.574249648709699</v>
      </c>
      <c r="E144" s="10">
        <f t="shared" si="150"/>
        <v>16.706711811612902</v>
      </c>
      <c r="F144" s="7" t="s">
        <v>83</v>
      </c>
      <c r="G144" s="1">
        <v>9</v>
      </c>
      <c r="H144" s="9">
        <f t="shared" si="141"/>
        <v>14.574249648709699</v>
      </c>
      <c r="I144" s="9">
        <f t="shared" si="142"/>
        <v>287.7242496487097</v>
      </c>
      <c r="J144" s="9">
        <f t="shared" si="151"/>
        <v>0.10601666408842807</v>
      </c>
      <c r="K144" s="9">
        <f t="shared" si="152"/>
        <v>75.904791666666668</v>
      </c>
      <c r="L144" s="9">
        <f t="shared" si="153"/>
        <v>0.75904791666666671</v>
      </c>
      <c r="M144" s="1" t="s">
        <v>83</v>
      </c>
      <c r="O144" s="9">
        <f t="shared" si="154"/>
        <v>5.0107856022129127</v>
      </c>
      <c r="P144" s="9">
        <f t="shared" si="143"/>
        <v>0.53122677400893814</v>
      </c>
      <c r="Q144" s="12">
        <f t="shared" si="155"/>
        <v>0.13811896124232392</v>
      </c>
      <c r="R144" s="9">
        <f t="shared" si="156"/>
        <v>0.19735245833333334</v>
      </c>
      <c r="S144" s="13">
        <f t="shared" si="144"/>
        <v>0.6998593400292864</v>
      </c>
      <c r="T144" s="2">
        <f t="shared" si="157"/>
        <v>0.01</v>
      </c>
      <c r="U144" s="14">
        <f t="shared" si="145"/>
        <v>6.998593400292864E-3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7"/>
        <v>7.4999999999999997E-3</v>
      </c>
      <c r="AT144" s="1">
        <f t="shared" si="148"/>
        <v>1.6948593400292863E-2</v>
      </c>
      <c r="AU144" s="9">
        <f t="shared" si="158"/>
        <v>75.904791666666668</v>
      </c>
      <c r="AV144" s="1">
        <f t="shared" si="159"/>
        <v>0.26</v>
      </c>
      <c r="AW144" s="1">
        <f t="shared" si="160"/>
        <v>0</v>
      </c>
      <c r="AX144" s="1">
        <f t="shared" si="149"/>
        <v>0</v>
      </c>
    </row>
    <row r="145" spans="3:51" x14ac:dyDescent="0.15">
      <c r="C145" s="7">
        <v>9</v>
      </c>
      <c r="D145" s="8">
        <v>12.476952483833299</v>
      </c>
      <c r="E145" s="10">
        <f t="shared" si="150"/>
        <v>14.574249648709699</v>
      </c>
      <c r="F145" s="7" t="s">
        <v>83</v>
      </c>
      <c r="G145" s="1">
        <v>10</v>
      </c>
      <c r="H145" s="9">
        <f t="shared" si="141"/>
        <v>12.476952483833299</v>
      </c>
      <c r="I145" s="9">
        <f t="shared" si="142"/>
        <v>285.62695248383329</v>
      </c>
      <c r="J145" s="9">
        <f t="shared" si="151"/>
        <v>8.269104760123798E-2</v>
      </c>
      <c r="K145" s="9">
        <f t="shared" si="152"/>
        <v>75.904791666666668</v>
      </c>
      <c r="L145" s="9">
        <f t="shared" si="153"/>
        <v>0.75904791666666671</v>
      </c>
      <c r="M145" s="1" t="s">
        <v>83</v>
      </c>
      <c r="O145" s="9">
        <f t="shared" si="154"/>
        <v>5.2386067448706415</v>
      </c>
      <c r="P145" s="9">
        <f t="shared" si="143"/>
        <v>0.43318587970426459</v>
      </c>
      <c r="Q145" s="12">
        <f t="shared" si="155"/>
        <v>0.11262832872310879</v>
      </c>
      <c r="R145" s="9">
        <f t="shared" si="156"/>
        <v>0.19735245833333334</v>
      </c>
      <c r="S145" s="13">
        <f t="shared" si="144"/>
        <v>0.57069635551677123</v>
      </c>
      <c r="T145" s="2">
        <f t="shared" si="157"/>
        <v>0.01</v>
      </c>
      <c r="U145" s="14">
        <f t="shared" si="145"/>
        <v>5.7069635551677119E-3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7"/>
        <v>7.4999999999999997E-3</v>
      </c>
      <c r="AT145" s="1">
        <f t="shared" si="148"/>
        <v>1.5656963555167713E-2</v>
      </c>
      <c r="AU145" s="9">
        <f t="shared" si="158"/>
        <v>75.904791666666668</v>
      </c>
      <c r="AV145" s="1">
        <f t="shared" si="159"/>
        <v>0.26</v>
      </c>
      <c r="AW145" s="1">
        <f t="shared" si="160"/>
        <v>0</v>
      </c>
      <c r="AX145" s="1">
        <f t="shared" si="149"/>
        <v>0</v>
      </c>
    </row>
    <row r="146" spans="3:51" x14ac:dyDescent="0.15">
      <c r="C146" s="7">
        <v>10</v>
      </c>
      <c r="D146" s="8">
        <v>9.4326656718064505</v>
      </c>
      <c r="E146" s="10">
        <f t="shared" si="150"/>
        <v>12.476952483833299</v>
      </c>
      <c r="F146" s="7" t="s">
        <v>83</v>
      </c>
      <c r="G146" s="1">
        <v>11</v>
      </c>
      <c r="H146" s="9">
        <f t="shared" si="141"/>
        <v>9.4326656718064505</v>
      </c>
      <c r="I146" s="9">
        <f t="shared" si="142"/>
        <v>282.58266567180641</v>
      </c>
      <c r="J146" s="9">
        <f t="shared" si="151"/>
        <v>5.7275085594231334E-2</v>
      </c>
      <c r="K146" s="9">
        <f t="shared" si="152"/>
        <v>75.904791666666668</v>
      </c>
      <c r="L146" s="9">
        <f t="shared" si="153"/>
        <v>0.75904791666666671</v>
      </c>
      <c r="M146" s="1" t="s">
        <v>85</v>
      </c>
      <c r="N146" s="9">
        <f>(O145-P145)*$C$24/100</f>
        <v>0</v>
      </c>
      <c r="O146" s="9">
        <f t="shared" si="154"/>
        <v>5.5644687818330434</v>
      </c>
      <c r="P146" s="9">
        <f t="shared" si="143"/>
        <v>0.31870542576591571</v>
      </c>
      <c r="Q146" s="12">
        <f t="shared" si="155"/>
        <v>8.2863410699138093E-2</v>
      </c>
      <c r="R146" s="9">
        <f t="shared" si="156"/>
        <v>0.19735245833333334</v>
      </c>
      <c r="S146" s="13">
        <f t="shared" si="144"/>
        <v>0.41987523945194377</v>
      </c>
      <c r="T146" s="2">
        <f t="shared" si="157"/>
        <v>0.01</v>
      </c>
      <c r="U146" s="14">
        <f t="shared" si="145"/>
        <v>4.198752394519438E-3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7"/>
        <v>5.0000000000000001E-3</v>
      </c>
      <c r="AT146" s="1">
        <f t="shared" si="148"/>
        <v>9.6887523945194398E-3</v>
      </c>
      <c r="AU146" s="9">
        <f t="shared" si="158"/>
        <v>75.904791666666668</v>
      </c>
      <c r="AV146" s="1">
        <f t="shared" si="159"/>
        <v>0.26</v>
      </c>
      <c r="AW146" s="1">
        <f t="shared" si="160"/>
        <v>0</v>
      </c>
      <c r="AX146" s="1">
        <f t="shared" si="149"/>
        <v>0</v>
      </c>
    </row>
    <row r="147" spans="3:51" x14ac:dyDescent="0.15">
      <c r="C147" s="7">
        <v>11</v>
      </c>
      <c r="D147" s="8">
        <v>5.35331243383333</v>
      </c>
      <c r="E147" s="10">
        <f t="shared" si="150"/>
        <v>9.4326656718064505</v>
      </c>
      <c r="F147" s="7" t="s">
        <v>85</v>
      </c>
      <c r="G147" s="1">
        <v>12</v>
      </c>
      <c r="H147" s="9">
        <f t="shared" si="141"/>
        <v>5.35331243383333</v>
      </c>
      <c r="I147" s="9">
        <f t="shared" si="142"/>
        <v>278.50331243383329</v>
      </c>
      <c r="J147" s="9">
        <f t="shared" si="151"/>
        <v>3.4576289557105802E-2</v>
      </c>
      <c r="K147" s="9">
        <f t="shared" si="152"/>
        <v>75.904791666666668</v>
      </c>
      <c r="L147" s="9">
        <f t="shared" si="153"/>
        <v>0.75904791666666671</v>
      </c>
      <c r="M147" s="1" t="s">
        <v>83</v>
      </c>
      <c r="O147" s="9">
        <f t="shared" si="154"/>
        <v>6.0048112727337948</v>
      </c>
      <c r="P147" s="9">
        <f t="shared" si="143"/>
        <v>0.20762409330181672</v>
      </c>
      <c r="Q147" s="12">
        <f t="shared" si="155"/>
        <v>5.398226425847235E-2</v>
      </c>
      <c r="R147" s="9">
        <f t="shared" si="156"/>
        <v>0.19735245833333334</v>
      </c>
      <c r="S147" s="13">
        <f t="shared" si="144"/>
        <v>0.27353226159106125</v>
      </c>
      <c r="T147" s="2">
        <f t="shared" si="157"/>
        <v>0.01</v>
      </c>
      <c r="U147" s="14">
        <f t="shared" si="145"/>
        <v>2.7353226159106125E-3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7"/>
        <v>5.0000000000000001E-3</v>
      </c>
      <c r="AT147" s="1">
        <f t="shared" si="148"/>
        <v>8.2253226159106126E-3</v>
      </c>
      <c r="AU147" s="9">
        <f t="shared" si="158"/>
        <v>75.904791666666668</v>
      </c>
      <c r="AV147" s="1">
        <f t="shared" si="159"/>
        <v>0.26</v>
      </c>
      <c r="AW147" s="1">
        <f t="shared" si="160"/>
        <v>0</v>
      </c>
      <c r="AX147" s="1">
        <f t="shared" si="149"/>
        <v>0</v>
      </c>
      <c r="AY147" s="1">
        <f>SUM(AX136:AX147)</f>
        <v>0</v>
      </c>
    </row>
    <row r="148" spans="3:51" x14ac:dyDescent="0.15">
      <c r="C148" s="7">
        <v>12</v>
      </c>
      <c r="D148" s="8">
        <v>0.29089527364516099</v>
      </c>
      <c r="E148" s="10">
        <f t="shared" si="150"/>
        <v>5.35331243383333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2477236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38000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112000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6350180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33000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11001044.018434538</v>
      </c>
      <c r="J13" s="6" t="s">
        <v>37</v>
      </c>
      <c r="K13" s="6">
        <f>I13/(10000*1000)</f>
        <v>1.1001044018434538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5.6281435405161302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5.6281435405161302</v>
      </c>
      <c r="I27" s="9">
        <f t="shared" si="1"/>
        <v>278.77814354051611</v>
      </c>
      <c r="J27" s="9">
        <f t="shared" si="2"/>
        <v>3.5788775389698074E-2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2.8482493493142305</v>
      </c>
      <c r="Q27" s="12">
        <f t="shared" si="6"/>
        <v>0.28482493493142308</v>
      </c>
      <c r="R27" s="9">
        <f t="shared" si="7"/>
        <v>4.0532094166666672</v>
      </c>
      <c r="S27" s="13">
        <f t="shared" si="8"/>
        <v>7.0271457911903604E-2</v>
      </c>
      <c r="T27" s="2">
        <f t="shared" si="9"/>
        <v>0.34</v>
      </c>
      <c r="U27" s="14">
        <f t="shared" si="10"/>
        <v>2.3892295690047229E-2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3.679229569004723E-2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6.1078625119999996</v>
      </c>
      <c r="E28" s="10">
        <f t="shared" si="18"/>
        <v>5.6281435405161302</v>
      </c>
      <c r="F28" s="7" t="s">
        <v>83</v>
      </c>
      <c r="G28" s="1">
        <v>3</v>
      </c>
      <c r="H28" s="9">
        <f t="shared" si="0"/>
        <v>6.1078625119999996</v>
      </c>
      <c r="I28" s="9">
        <f t="shared" si="1"/>
        <v>279.25786251199997</v>
      </c>
      <c r="J28" s="9">
        <f t="shared" si="2"/>
        <v>3.8001762867445034E-2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117.2688353150745</v>
      </c>
      <c r="P28" s="9">
        <f t="shared" si="5"/>
        <v>4.4564224713849248</v>
      </c>
      <c r="Q28" s="12">
        <f t="shared" si="6"/>
        <v>0.44564224713849249</v>
      </c>
      <c r="R28" s="9">
        <f t="shared" si="7"/>
        <v>4.0532094166666672</v>
      </c>
      <c r="S28" s="13">
        <f t="shared" si="8"/>
        <v>0.10994799462026952</v>
      </c>
      <c r="T28" s="2">
        <f t="shared" si="9"/>
        <v>0.34</v>
      </c>
      <c r="U28" s="14">
        <f t="shared" si="10"/>
        <v>3.7382318170891639E-2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5.0282318170891641E-2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8.3541893740645108</v>
      </c>
      <c r="E29" s="10">
        <f t="shared" si="18"/>
        <v>6.1078625119999996</v>
      </c>
      <c r="F29" s="7" t="s">
        <v>83</v>
      </c>
      <c r="G29" s="1">
        <v>4</v>
      </c>
      <c r="H29" s="9">
        <f t="shared" si="0"/>
        <v>8.3541893740645108</v>
      </c>
      <c r="I29" s="9">
        <f t="shared" si="1"/>
        <v>281.50418937406448</v>
      </c>
      <c r="J29" s="9">
        <f t="shared" si="2"/>
        <v>5.0192168986698885E-2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153.34450701035624</v>
      </c>
      <c r="P29" s="9">
        <f t="shared" si="5"/>
        <v>7.6966934090458317</v>
      </c>
      <c r="Q29" s="12">
        <f t="shared" si="6"/>
        <v>0.76966934090458317</v>
      </c>
      <c r="R29" s="9">
        <f t="shared" si="7"/>
        <v>4.0532094166666672</v>
      </c>
      <c r="S29" s="13">
        <f t="shared" si="8"/>
        <v>0.1898913334553422</v>
      </c>
      <c r="T29" s="2">
        <f t="shared" si="9"/>
        <v>0.34</v>
      </c>
      <c r="U29" s="14">
        <f t="shared" si="10"/>
        <v>6.4563053374816354E-2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7.7463053374816349E-2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11.6337830351333</v>
      </c>
      <c r="E30" s="10">
        <f t="shared" si="18"/>
        <v>8.3541893740645108</v>
      </c>
      <c r="F30" s="7" t="s">
        <v>83</v>
      </c>
      <c r="G30" s="1">
        <v>5</v>
      </c>
      <c r="H30" s="9">
        <f t="shared" si="0"/>
        <v>11.6337830351333</v>
      </c>
      <c r="I30" s="9">
        <f t="shared" si="1"/>
        <v>284.7837830351333</v>
      </c>
      <c r="J30" s="9">
        <f t="shared" si="2"/>
        <v>7.4752472949380408E-2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138.36542292124489</v>
      </c>
      <c r="O30" s="9">
        <f t="shared" si="19"/>
        <v>47.814484846732199</v>
      </c>
      <c r="P30" s="9">
        <f t="shared" si="5"/>
        <v>3.5742509850939079</v>
      </c>
      <c r="Q30" s="12">
        <f t="shared" si="6"/>
        <v>0.3574250985093908</v>
      </c>
      <c r="R30" s="9">
        <f t="shared" si="7"/>
        <v>4.0532094166666672</v>
      </c>
      <c r="S30" s="13">
        <f t="shared" si="8"/>
        <v>8.8183230069403831E-2</v>
      </c>
      <c r="T30" s="2">
        <f t="shared" si="9"/>
        <v>0.34</v>
      </c>
      <c r="U30" s="14">
        <f t="shared" si="10"/>
        <v>2.9982298223597305E-2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4.2882298223597307E-2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12.9543891107419</v>
      </c>
      <c r="E31" s="10">
        <f t="shared" si="18"/>
        <v>11.6337830351333</v>
      </c>
      <c r="F31" s="7" t="s">
        <v>85</v>
      </c>
      <c r="G31" s="1">
        <v>6</v>
      </c>
      <c r="H31" s="9">
        <f t="shared" si="0"/>
        <v>12.9543891107419</v>
      </c>
      <c r="I31" s="9">
        <f t="shared" si="1"/>
        <v>286.10438911074186</v>
      </c>
      <c r="J31" s="9">
        <f t="shared" si="2"/>
        <v>8.7531406315625213E-2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84.772328028304955</v>
      </c>
      <c r="P31" s="9">
        <f t="shared" si="5"/>
        <v>7.4202410889670247</v>
      </c>
      <c r="Q31" s="12">
        <f t="shared" si="6"/>
        <v>0.74202410889670256</v>
      </c>
      <c r="R31" s="9">
        <f t="shared" si="7"/>
        <v>4.0532094166666672</v>
      </c>
      <c r="S31" s="13">
        <f t="shared" si="8"/>
        <v>0.18307075520093366</v>
      </c>
      <c r="T31" s="2">
        <f t="shared" si="9"/>
        <v>0.34</v>
      </c>
      <c r="U31" s="14">
        <f t="shared" si="10"/>
        <v>6.224405676831745E-2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8.7744056768317452E-2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15.9365046353333</v>
      </c>
      <c r="E32" s="10">
        <f t="shared" si="18"/>
        <v>12.9543891107419</v>
      </c>
      <c r="F32" s="7" t="s">
        <v>83</v>
      </c>
      <c r="G32" s="1">
        <v>7</v>
      </c>
      <c r="H32" s="9">
        <f t="shared" si="0"/>
        <v>15.9365046353333</v>
      </c>
      <c r="I32" s="9">
        <f t="shared" si="1"/>
        <v>289.08650463533326</v>
      </c>
      <c r="J32" s="9">
        <f t="shared" si="2"/>
        <v>0.12434537124343335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117.8841811060046</v>
      </c>
      <c r="P32" s="9">
        <f t="shared" si="5"/>
        <v>14.658352263354274</v>
      </c>
      <c r="Q32" s="12">
        <f t="shared" si="6"/>
        <v>1.4658352263354275</v>
      </c>
      <c r="R32" s="9">
        <f t="shared" si="7"/>
        <v>4.0532094166666672</v>
      </c>
      <c r="S32" s="13">
        <f t="shared" si="8"/>
        <v>0.36164803632103487</v>
      </c>
      <c r="T32" s="2">
        <f t="shared" si="9"/>
        <v>0.34</v>
      </c>
      <c r="U32" s="14">
        <f t="shared" si="10"/>
        <v>0.12296033234915187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0.14861033234915186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18.7477898580645</v>
      </c>
      <c r="E33" s="10">
        <f t="shared" si="18"/>
        <v>15.9365046353333</v>
      </c>
      <c r="F33" s="7" t="s">
        <v>83</v>
      </c>
      <c r="G33" s="1">
        <v>8</v>
      </c>
      <c r="H33" s="9">
        <f t="shared" si="0"/>
        <v>18.7477898580645</v>
      </c>
      <c r="I33" s="9">
        <f t="shared" si="1"/>
        <v>291.89778985806447</v>
      </c>
      <c r="J33" s="9">
        <f t="shared" si="2"/>
        <v>0.17199216207371806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143.75792300931698</v>
      </c>
      <c r="P33" s="9">
        <f t="shared" si="5"/>
        <v>24.725235993599529</v>
      </c>
      <c r="Q33" s="12">
        <f t="shared" si="6"/>
        <v>2.472523599359953</v>
      </c>
      <c r="R33" s="9">
        <f t="shared" si="7"/>
        <v>4.0532094166666672</v>
      </c>
      <c r="S33" s="13">
        <f t="shared" si="8"/>
        <v>0.61001624766611251</v>
      </c>
      <c r="T33" s="2">
        <f t="shared" si="9"/>
        <v>0.34</v>
      </c>
      <c r="U33" s="14">
        <f t="shared" si="10"/>
        <v>0.20740552420647826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0.23305552420647827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15.8205753235484</v>
      </c>
      <c r="E34" s="10">
        <f t="shared" si="18"/>
        <v>18.7477898580645</v>
      </c>
      <c r="F34" s="7" t="s">
        <v>83</v>
      </c>
      <c r="G34" s="1">
        <v>9</v>
      </c>
      <c r="H34" s="9">
        <f t="shared" si="0"/>
        <v>15.8205753235484</v>
      </c>
      <c r="I34" s="9">
        <f t="shared" si="1"/>
        <v>288.97057532354836</v>
      </c>
      <c r="J34" s="9">
        <f t="shared" si="2"/>
        <v>0.12267648643425901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159.56478118238411</v>
      </c>
      <c r="P34" s="9">
        <f t="shared" si="5"/>
        <v>19.574846714106251</v>
      </c>
      <c r="Q34" s="12">
        <f t="shared" si="6"/>
        <v>1.9574846714106251</v>
      </c>
      <c r="R34" s="9">
        <f t="shared" si="7"/>
        <v>4.0532094166666672</v>
      </c>
      <c r="S34" s="13">
        <f t="shared" si="8"/>
        <v>0.48294683797030347</v>
      </c>
      <c r="T34" s="2">
        <f t="shared" si="9"/>
        <v>0.34</v>
      </c>
      <c r="U34" s="14">
        <f t="shared" si="10"/>
        <v>0.16420192490990318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0.18985192490990319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15.688892704000001</v>
      </c>
      <c r="E35" s="10">
        <f t="shared" si="18"/>
        <v>15.8205753235484</v>
      </c>
      <c r="F35" s="7" t="s">
        <v>83</v>
      </c>
      <c r="G35" s="1">
        <v>10</v>
      </c>
      <c r="H35" s="9">
        <f t="shared" si="0"/>
        <v>15.688892704000001</v>
      </c>
      <c r="I35" s="9">
        <f t="shared" si="1"/>
        <v>288.83889270399999</v>
      </c>
      <c r="J35" s="9">
        <f t="shared" si="2"/>
        <v>0.12080638652322481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180.52202863494452</v>
      </c>
      <c r="P35" s="9">
        <f t="shared" si="5"/>
        <v>21.808213967229765</v>
      </c>
      <c r="Q35" s="12">
        <f t="shared" si="6"/>
        <v>2.1808213967229766</v>
      </c>
      <c r="R35" s="9">
        <f t="shared" si="7"/>
        <v>4.0532094166666672</v>
      </c>
      <c r="S35" s="13">
        <f t="shared" si="8"/>
        <v>0.53804804354680247</v>
      </c>
      <c r="T35" s="2">
        <f t="shared" si="9"/>
        <v>0.34</v>
      </c>
      <c r="U35" s="14">
        <f t="shared" si="10"/>
        <v>0.18293633480591284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0.20858633480591285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13.1625782801613</v>
      </c>
      <c r="E36" s="10">
        <f t="shared" si="18"/>
        <v>15.688892704000001</v>
      </c>
      <c r="F36" s="7" t="s">
        <v>83</v>
      </c>
      <c r="G36" s="1">
        <v>11</v>
      </c>
      <c r="H36" s="9">
        <f t="shared" si="0"/>
        <v>13.1625782801613</v>
      </c>
      <c r="I36" s="9">
        <f t="shared" si="1"/>
        <v>286.31257828016129</v>
      </c>
      <c r="J36" s="9">
        <f t="shared" si="2"/>
        <v>8.9724501648140484E-2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150.77812393432902</v>
      </c>
      <c r="O36" s="9">
        <f t="shared" si="19"/>
        <v>48.467784900052408</v>
      </c>
      <c r="P36" s="9">
        <f t="shared" si="5"/>
        <v>4.3487478461464706</v>
      </c>
      <c r="Q36" s="12">
        <f t="shared" si="6"/>
        <v>0.43487478461464707</v>
      </c>
      <c r="R36" s="9">
        <f t="shared" si="7"/>
        <v>4.0532094166666672</v>
      </c>
      <c r="S36" s="13">
        <f t="shared" si="8"/>
        <v>0.10729146705977143</v>
      </c>
      <c r="T36" s="2">
        <f t="shared" si="9"/>
        <v>0.34</v>
      </c>
      <c r="U36" s="14">
        <f t="shared" si="10"/>
        <v>3.6479098800322289E-2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6.1979098800322291E-2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8.4136069769666708</v>
      </c>
      <c r="E37" s="10">
        <f t="shared" si="18"/>
        <v>13.1625782801613</v>
      </c>
      <c r="F37" s="7" t="s">
        <v>85</v>
      </c>
      <c r="G37" s="1">
        <v>12</v>
      </c>
      <c r="H37" s="9">
        <f t="shared" si="0"/>
        <v>8.4136069769666708</v>
      </c>
      <c r="I37" s="9">
        <f t="shared" si="1"/>
        <v>281.56360697696664</v>
      </c>
      <c r="J37" s="9">
        <f t="shared" si="2"/>
        <v>5.0559867112921084E-2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84.651131220572609</v>
      </c>
      <c r="P37" s="9">
        <f t="shared" si="5"/>
        <v>4.2799499454705963</v>
      </c>
      <c r="Q37" s="12">
        <f t="shared" si="6"/>
        <v>0.42799499454705964</v>
      </c>
      <c r="R37" s="9">
        <f t="shared" si="7"/>
        <v>4.0532094166666672</v>
      </c>
      <c r="S37" s="13">
        <f t="shared" si="8"/>
        <v>0.10559409854007491</v>
      </c>
      <c r="T37" s="2">
        <f t="shared" si="9"/>
        <v>0.34</v>
      </c>
      <c r="U37" s="14">
        <f t="shared" si="10"/>
        <v>3.5901993503625475E-2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4.8801993503625477E-2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4.2756852821290297</v>
      </c>
      <c r="E38" s="10">
        <f t="shared" si="18"/>
        <v>8.4136069769666708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206436.33333333334</v>
      </c>
      <c r="AU42" s="1">
        <f t="shared" ref="AU42:AU53" si="38">AT42*10000*AS42*0.67*AR42*AQ42</f>
        <v>1095571828.8430607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5.6281435405161302</v>
      </c>
      <c r="E43" s="10">
        <f t="shared" ref="E43:E54" si="39">D42</f>
        <v>5.7840900427419397</v>
      </c>
      <c r="F43" s="7" t="s">
        <v>83</v>
      </c>
      <c r="G43" s="1">
        <v>2</v>
      </c>
      <c r="H43" s="9">
        <f t="shared" si="20"/>
        <v>5.6281435405161302</v>
      </c>
      <c r="I43" s="9">
        <f t="shared" si="21"/>
        <v>278.77814354051611</v>
      </c>
      <c r="J43" s="9">
        <f t="shared" si="22"/>
        <v>3.5788775389698074E-2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115.56457156446919</v>
      </c>
      <c r="P43" s="9">
        <f t="shared" si="25"/>
        <v>4.1359144947274764</v>
      </c>
      <c r="Q43" s="12">
        <f t="shared" si="26"/>
        <v>0.99261947873459433</v>
      </c>
      <c r="R43" s="9">
        <f t="shared" si="27"/>
        <v>14.125500000000001</v>
      </c>
      <c r="S43" s="13">
        <f t="shared" si="28"/>
        <v>7.0271457911903604E-2</v>
      </c>
      <c r="T43" s="2">
        <f t="shared" si="29"/>
        <v>0.43</v>
      </c>
      <c r="U43" s="14">
        <f t="shared" si="30"/>
        <v>3.0216726902118549E-2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3.863672690211855E-2</v>
      </c>
      <c r="AR43" s="9">
        <f t="shared" si="35"/>
        <v>136.875</v>
      </c>
      <c r="AS43" s="1">
        <f t="shared" si="36"/>
        <v>0.24</v>
      </c>
      <c r="AT43" s="1">
        <f t="shared" si="37"/>
        <v>206436.33333333334</v>
      </c>
      <c r="AU43" s="1">
        <f t="shared" si="38"/>
        <v>1755483053.7106359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6.1078625119999996</v>
      </c>
      <c r="E44" s="10">
        <f t="shared" si="39"/>
        <v>5.6281435405161302</v>
      </c>
      <c r="F44" s="7" t="s">
        <v>83</v>
      </c>
      <c r="G44" s="1">
        <v>3</v>
      </c>
      <c r="H44" s="9">
        <f t="shared" si="20"/>
        <v>6.1078625119999996</v>
      </c>
      <c r="I44" s="9">
        <f t="shared" si="21"/>
        <v>279.25786251199997</v>
      </c>
      <c r="J44" s="9">
        <f t="shared" si="22"/>
        <v>3.8001762867445034E-2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170.28490706974171</v>
      </c>
      <c r="P44" s="9">
        <f t="shared" si="25"/>
        <v>6.4711266583692391</v>
      </c>
      <c r="Q44" s="12">
        <f t="shared" si="26"/>
        <v>1.5530703980086173</v>
      </c>
      <c r="R44" s="9">
        <f t="shared" si="27"/>
        <v>14.125500000000001</v>
      </c>
      <c r="S44" s="13">
        <f t="shared" si="28"/>
        <v>0.10994799462026954</v>
      </c>
      <c r="T44" s="2">
        <f t="shared" si="29"/>
        <v>0.43</v>
      </c>
      <c r="U44" s="14">
        <f t="shared" si="30"/>
        <v>4.7277637686715904E-2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5.5697637686715901E-2</v>
      </c>
      <c r="AR44" s="9">
        <f t="shared" si="35"/>
        <v>136.875</v>
      </c>
      <c r="AS44" s="1">
        <f t="shared" si="36"/>
        <v>0.24</v>
      </c>
      <c r="AT44" s="1">
        <f t="shared" si="37"/>
        <v>206436.33333333334</v>
      </c>
      <c r="AU44" s="1">
        <f t="shared" si="38"/>
        <v>2530655853.3917451</v>
      </c>
    </row>
    <row r="45" spans="1:48" x14ac:dyDescent="0.15">
      <c r="C45" s="7">
        <v>3</v>
      </c>
      <c r="D45" s="8">
        <v>8.3541893740645108</v>
      </c>
      <c r="E45" s="10">
        <f t="shared" si="39"/>
        <v>6.1078625119999996</v>
      </c>
      <c r="F45" s="7" t="s">
        <v>83</v>
      </c>
      <c r="G45" s="1">
        <v>4</v>
      </c>
      <c r="H45" s="9">
        <f t="shared" si="20"/>
        <v>8.3541893740645108</v>
      </c>
      <c r="I45" s="9">
        <f t="shared" si="21"/>
        <v>281.50418937406448</v>
      </c>
      <c r="J45" s="9">
        <f t="shared" si="22"/>
        <v>5.0192168986698885E-2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222.67003041137249</v>
      </c>
      <c r="P45" s="9">
        <f t="shared" si="25"/>
        <v>11.176291794680989</v>
      </c>
      <c r="Q45" s="12">
        <f t="shared" si="26"/>
        <v>2.6823100307234373</v>
      </c>
      <c r="R45" s="9">
        <f t="shared" si="27"/>
        <v>14.125500000000001</v>
      </c>
      <c r="S45" s="13">
        <f t="shared" si="28"/>
        <v>0.18989133345534226</v>
      </c>
      <c r="T45" s="2">
        <f t="shared" si="29"/>
        <v>0.43</v>
      </c>
      <c r="U45" s="14">
        <f t="shared" si="30"/>
        <v>8.165327338579717E-2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9.0073273385797181E-2</v>
      </c>
      <c r="AR45" s="9">
        <f t="shared" si="35"/>
        <v>136.875</v>
      </c>
      <c r="AS45" s="1">
        <f t="shared" si="36"/>
        <v>0.24</v>
      </c>
      <c r="AT45" s="1">
        <f t="shared" si="37"/>
        <v>206436.33333333334</v>
      </c>
      <c r="AU45" s="1">
        <f t="shared" si="38"/>
        <v>4092533651.2483397</v>
      </c>
    </row>
    <row r="46" spans="1:48" x14ac:dyDescent="0.15">
      <c r="C46" s="7">
        <v>4</v>
      </c>
      <c r="D46" s="8">
        <v>11.6337830351333</v>
      </c>
      <c r="E46" s="10">
        <f t="shared" si="39"/>
        <v>8.3541893740645108</v>
      </c>
      <c r="F46" s="7" t="s">
        <v>83</v>
      </c>
      <c r="G46" s="1">
        <v>5</v>
      </c>
      <c r="H46" s="9">
        <f t="shared" si="20"/>
        <v>11.6337830351333</v>
      </c>
      <c r="I46" s="9">
        <f t="shared" si="21"/>
        <v>284.7837830351333</v>
      </c>
      <c r="J46" s="9">
        <f t="shared" si="22"/>
        <v>7.4752472949380408E-2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200.91905168585694</v>
      </c>
      <c r="O46" s="9">
        <f t="shared" si="40"/>
        <v>69.430936930834577</v>
      </c>
      <c r="P46" s="9">
        <f t="shared" si="25"/>
        <v>5.1901342347723487</v>
      </c>
      <c r="Q46" s="12">
        <f t="shared" si="26"/>
        <v>1.2456322163453637</v>
      </c>
      <c r="R46" s="9">
        <f t="shared" si="27"/>
        <v>14.125500000000001</v>
      </c>
      <c r="S46" s="13">
        <f t="shared" si="28"/>
        <v>8.8183230069403817E-2</v>
      </c>
      <c r="T46" s="2">
        <f t="shared" si="29"/>
        <v>0.43</v>
      </c>
      <c r="U46" s="14">
        <f t="shared" si="30"/>
        <v>3.7918788929843641E-2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4.6338788929843638E-2</v>
      </c>
      <c r="AR46" s="9">
        <f t="shared" si="35"/>
        <v>136.875</v>
      </c>
      <c r="AS46" s="1">
        <f t="shared" si="36"/>
        <v>0.24</v>
      </c>
      <c r="AT46" s="1">
        <f t="shared" si="37"/>
        <v>206436.33333333334</v>
      </c>
      <c r="AU46" s="1">
        <f t="shared" si="38"/>
        <v>2105430900.0319088</v>
      </c>
    </row>
    <row r="47" spans="1:48" x14ac:dyDescent="0.15">
      <c r="C47" s="7">
        <v>5</v>
      </c>
      <c r="D47" s="8">
        <v>12.9543891107419</v>
      </c>
      <c r="E47" s="10">
        <f t="shared" si="39"/>
        <v>11.6337830351333</v>
      </c>
      <c r="F47" s="7" t="s">
        <v>85</v>
      </c>
      <c r="G47" s="1">
        <v>6</v>
      </c>
      <c r="H47" s="9">
        <f t="shared" si="20"/>
        <v>12.9543891107419</v>
      </c>
      <c r="I47" s="9">
        <f t="shared" si="21"/>
        <v>286.10438911074186</v>
      </c>
      <c r="J47" s="9">
        <f t="shared" si="22"/>
        <v>8.7531406315625213E-2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123.09705269606225</v>
      </c>
      <c r="P47" s="9">
        <f t="shared" si="25"/>
        <v>10.774858135794952</v>
      </c>
      <c r="Q47" s="12">
        <f t="shared" si="26"/>
        <v>2.5859659525907883</v>
      </c>
      <c r="R47" s="9">
        <f t="shared" si="27"/>
        <v>14.125500000000001</v>
      </c>
      <c r="S47" s="13">
        <f t="shared" si="28"/>
        <v>0.18307075520093363</v>
      </c>
      <c r="T47" s="2">
        <f t="shared" si="29"/>
        <v>0.43</v>
      </c>
      <c r="U47" s="14">
        <f t="shared" si="30"/>
        <v>7.8720424736401465E-2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9.2940424736401475E-2</v>
      </c>
      <c r="AR47" s="9">
        <f t="shared" si="35"/>
        <v>136.875</v>
      </c>
      <c r="AS47" s="1">
        <f t="shared" si="36"/>
        <v>0.24</v>
      </c>
      <c r="AT47" s="1">
        <f t="shared" si="37"/>
        <v>206436.33333333334</v>
      </c>
      <c r="AU47" s="1">
        <f t="shared" si="38"/>
        <v>4222804406.8731751</v>
      </c>
    </row>
    <row r="48" spans="1:48" x14ac:dyDescent="0.15">
      <c r="C48" s="7">
        <v>6</v>
      </c>
      <c r="D48" s="8">
        <v>15.9365046353333</v>
      </c>
      <c r="E48" s="10">
        <f t="shared" si="39"/>
        <v>12.9543891107419</v>
      </c>
      <c r="F48" s="7" t="s">
        <v>83</v>
      </c>
      <c r="G48" s="1">
        <v>7</v>
      </c>
      <c r="H48" s="9">
        <f t="shared" si="20"/>
        <v>15.9365046353333</v>
      </c>
      <c r="I48" s="9">
        <f t="shared" si="21"/>
        <v>289.08650463533326</v>
      </c>
      <c r="J48" s="9">
        <f t="shared" si="22"/>
        <v>0.12434537124343335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171.17844456026731</v>
      </c>
      <c r="P48" s="9">
        <f t="shared" si="25"/>
        <v>21.285247237719911</v>
      </c>
      <c r="Q48" s="12">
        <f t="shared" si="26"/>
        <v>5.1084593370527784</v>
      </c>
      <c r="R48" s="9">
        <f t="shared" si="27"/>
        <v>14.125500000000001</v>
      </c>
      <c r="S48" s="13">
        <f t="shared" si="28"/>
        <v>0.36164803632103487</v>
      </c>
      <c r="T48" s="2">
        <f t="shared" si="29"/>
        <v>0.43</v>
      </c>
      <c r="U48" s="14">
        <f t="shared" si="30"/>
        <v>0.155508655618045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0.171108655618045</v>
      </c>
      <c r="AR48" s="9">
        <f t="shared" si="35"/>
        <v>136.875</v>
      </c>
      <c r="AS48" s="1">
        <f t="shared" si="36"/>
        <v>0.24</v>
      </c>
      <c r="AT48" s="1">
        <f t="shared" si="37"/>
        <v>206436.33333333334</v>
      </c>
      <c r="AU48" s="1">
        <f t="shared" si="38"/>
        <v>7774425251.9541626</v>
      </c>
    </row>
    <row r="49" spans="1:48" x14ac:dyDescent="0.15">
      <c r="C49" s="7">
        <v>7</v>
      </c>
      <c r="D49" s="8">
        <v>18.7477898580645</v>
      </c>
      <c r="E49" s="10">
        <f t="shared" si="39"/>
        <v>15.9365046353333</v>
      </c>
      <c r="F49" s="7" t="s">
        <v>83</v>
      </c>
      <c r="G49" s="1">
        <v>8</v>
      </c>
      <c r="H49" s="9">
        <f t="shared" si="20"/>
        <v>18.7477898580645</v>
      </c>
      <c r="I49" s="9">
        <f t="shared" si="21"/>
        <v>291.89778985806447</v>
      </c>
      <c r="J49" s="9">
        <f t="shared" si="22"/>
        <v>0.17199216207371806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208.74944732254741</v>
      </c>
      <c r="P49" s="9">
        <f t="shared" si="25"/>
        <v>35.903268776698646</v>
      </c>
      <c r="Q49" s="12">
        <f t="shared" si="26"/>
        <v>8.616784506407674</v>
      </c>
      <c r="R49" s="9">
        <f t="shared" si="27"/>
        <v>14.125500000000001</v>
      </c>
      <c r="S49" s="13">
        <f t="shared" si="28"/>
        <v>0.61001624766611262</v>
      </c>
      <c r="T49" s="2">
        <f t="shared" si="29"/>
        <v>0.43</v>
      </c>
      <c r="U49" s="14">
        <f t="shared" si="30"/>
        <v>0.26230698649642842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0.27790698649642842</v>
      </c>
      <c r="AR49" s="9">
        <f t="shared" si="35"/>
        <v>136.875</v>
      </c>
      <c r="AS49" s="1">
        <f t="shared" si="36"/>
        <v>0.24</v>
      </c>
      <c r="AT49" s="1">
        <f t="shared" si="37"/>
        <v>206436.33333333334</v>
      </c>
      <c r="AU49" s="1">
        <f t="shared" si="38"/>
        <v>12626872005.442053</v>
      </c>
    </row>
    <row r="50" spans="1:48" x14ac:dyDescent="0.15">
      <c r="C50" s="7">
        <v>8</v>
      </c>
      <c r="D50" s="8">
        <v>15.8205753235484</v>
      </c>
      <c r="E50" s="10">
        <f t="shared" si="39"/>
        <v>18.7477898580645</v>
      </c>
      <c r="F50" s="7" t="s">
        <v>83</v>
      </c>
      <c r="G50" s="1">
        <v>9</v>
      </c>
      <c r="H50" s="9">
        <f t="shared" si="20"/>
        <v>15.8205753235484</v>
      </c>
      <c r="I50" s="9">
        <f t="shared" si="21"/>
        <v>288.97057532354836</v>
      </c>
      <c r="J50" s="9">
        <f t="shared" si="22"/>
        <v>0.12267648643425901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231.70242854584879</v>
      </c>
      <c r="P50" s="9">
        <f t="shared" si="25"/>
        <v>28.424439832289686</v>
      </c>
      <c r="Q50" s="12">
        <f t="shared" si="26"/>
        <v>6.8218655597495239</v>
      </c>
      <c r="R50" s="9">
        <f t="shared" si="27"/>
        <v>14.125500000000001</v>
      </c>
      <c r="S50" s="13">
        <f t="shared" si="28"/>
        <v>0.48294683797030363</v>
      </c>
      <c r="T50" s="2">
        <f t="shared" si="29"/>
        <v>0.43</v>
      </c>
      <c r="U50" s="14">
        <f t="shared" si="30"/>
        <v>0.20766714032723055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0.22326714032723055</v>
      </c>
      <c r="AR50" s="9">
        <f t="shared" si="35"/>
        <v>136.875</v>
      </c>
      <c r="AS50" s="1">
        <f t="shared" si="36"/>
        <v>0.24</v>
      </c>
      <c r="AT50" s="1">
        <f t="shared" si="37"/>
        <v>206436.33333333334</v>
      </c>
      <c r="AU50" s="1">
        <f t="shared" si="38"/>
        <v>10144277549.385183</v>
      </c>
    </row>
    <row r="51" spans="1:48" x14ac:dyDescent="0.15">
      <c r="C51" s="7">
        <v>9</v>
      </c>
      <c r="D51" s="8">
        <v>15.688892704000001</v>
      </c>
      <c r="E51" s="10">
        <f t="shared" si="39"/>
        <v>15.8205753235484</v>
      </c>
      <c r="F51" s="7" t="s">
        <v>83</v>
      </c>
      <c r="G51" s="1">
        <v>10</v>
      </c>
      <c r="H51" s="9">
        <f t="shared" si="20"/>
        <v>15.688892704000001</v>
      </c>
      <c r="I51" s="9">
        <f t="shared" si="21"/>
        <v>288.83889270399999</v>
      </c>
      <c r="J51" s="9">
        <f t="shared" si="22"/>
        <v>0.12080638652322481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262.13423871355911</v>
      </c>
      <c r="P51" s="9">
        <f t="shared" si="25"/>
        <v>31.667490163001503</v>
      </c>
      <c r="Q51" s="12">
        <f t="shared" si="26"/>
        <v>7.6001976391203607</v>
      </c>
      <c r="R51" s="9">
        <f t="shared" si="27"/>
        <v>14.125500000000001</v>
      </c>
      <c r="S51" s="13">
        <f t="shared" si="28"/>
        <v>0.53804804354680258</v>
      </c>
      <c r="T51" s="2">
        <f t="shared" si="29"/>
        <v>0.43</v>
      </c>
      <c r="U51" s="14">
        <f t="shared" si="30"/>
        <v>0.2313606587251251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0.24696065872512507</v>
      </c>
      <c r="AR51" s="9">
        <f t="shared" si="35"/>
        <v>136.875</v>
      </c>
      <c r="AS51" s="1">
        <f t="shared" si="36"/>
        <v>0.24</v>
      </c>
      <c r="AT51" s="1">
        <f t="shared" si="37"/>
        <v>206436.33333333334</v>
      </c>
      <c r="AU51" s="1">
        <f t="shared" si="38"/>
        <v>11220806887.278044</v>
      </c>
    </row>
    <row r="52" spans="1:48" x14ac:dyDescent="0.15">
      <c r="C52" s="7">
        <v>10</v>
      </c>
      <c r="D52" s="8">
        <v>13.1625782801613</v>
      </c>
      <c r="E52" s="10">
        <f t="shared" si="39"/>
        <v>15.688892704000001</v>
      </c>
      <c r="F52" s="7" t="s">
        <v>83</v>
      </c>
      <c r="G52" s="1">
        <v>11</v>
      </c>
      <c r="H52" s="9">
        <f t="shared" si="20"/>
        <v>13.1625782801613</v>
      </c>
      <c r="I52" s="9">
        <f t="shared" si="21"/>
        <v>286.31257828016129</v>
      </c>
      <c r="J52" s="9">
        <f t="shared" si="22"/>
        <v>8.9724501648140484E-2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218.94341112302973</v>
      </c>
      <c r="O52" s="9">
        <f t="shared" si="40"/>
        <v>70.379587427527866</v>
      </c>
      <c r="P52" s="9">
        <f t="shared" si="25"/>
        <v>6.3147734081366718</v>
      </c>
      <c r="Q52" s="12">
        <f t="shared" si="26"/>
        <v>1.5155456179528011</v>
      </c>
      <c r="R52" s="9">
        <f t="shared" si="27"/>
        <v>14.125500000000001</v>
      </c>
      <c r="S52" s="13">
        <f t="shared" si="28"/>
        <v>0.10729146705977141</v>
      </c>
      <c r="T52" s="2">
        <f t="shared" si="29"/>
        <v>0.43</v>
      </c>
      <c r="U52" s="14">
        <f t="shared" si="30"/>
        <v>4.6135330835701704E-2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6.0355330835701701E-2</v>
      </c>
      <c r="AR52" s="9">
        <f t="shared" si="35"/>
        <v>136.875</v>
      </c>
      <c r="AS52" s="1">
        <f t="shared" si="36"/>
        <v>0.24</v>
      </c>
      <c r="AT52" s="1">
        <f t="shared" si="37"/>
        <v>206436.33333333334</v>
      </c>
      <c r="AU52" s="1">
        <f t="shared" si="38"/>
        <v>2742280958.5188661</v>
      </c>
    </row>
    <row r="53" spans="1:48" x14ac:dyDescent="0.15">
      <c r="C53" s="7">
        <v>11</v>
      </c>
      <c r="D53" s="8">
        <v>8.4136069769666708</v>
      </c>
      <c r="E53" s="10">
        <f t="shared" si="39"/>
        <v>13.1625782801613</v>
      </c>
      <c r="F53" s="7" t="s">
        <v>85</v>
      </c>
      <c r="G53" s="1">
        <v>12</v>
      </c>
      <c r="H53" s="9">
        <f t="shared" si="20"/>
        <v>8.4136069769666708</v>
      </c>
      <c r="I53" s="9">
        <f t="shared" si="21"/>
        <v>281.56360697696664</v>
      </c>
      <c r="J53" s="9">
        <f t="shared" si="22"/>
        <v>5.0559867112921084E-2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122.92106401939121</v>
      </c>
      <c r="P53" s="9">
        <f t="shared" si="25"/>
        <v>6.2148726621992845</v>
      </c>
      <c r="Q53" s="12">
        <f t="shared" si="26"/>
        <v>1.4915694389278282</v>
      </c>
      <c r="R53" s="9">
        <f t="shared" si="27"/>
        <v>14.125500000000001</v>
      </c>
      <c r="S53" s="13">
        <f t="shared" si="28"/>
        <v>0.10559409854007491</v>
      </c>
      <c r="T53" s="2">
        <f t="shared" si="29"/>
        <v>0.43</v>
      </c>
      <c r="U53" s="14">
        <f t="shared" si="30"/>
        <v>4.5405462372232211E-2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5.3825462372232208E-2</v>
      </c>
      <c r="AR53" s="9">
        <f t="shared" si="35"/>
        <v>136.875</v>
      </c>
      <c r="AS53" s="1">
        <f t="shared" si="36"/>
        <v>0.24</v>
      </c>
      <c r="AT53" s="1">
        <f t="shared" si="37"/>
        <v>206436.33333333334</v>
      </c>
      <c r="AU53" s="1">
        <f t="shared" si="38"/>
        <v>2445592435.7146311</v>
      </c>
      <c r="AV53" s="1">
        <f>SUM(AU42:AU53)</f>
        <v>62756734782.391808</v>
      </c>
    </row>
    <row r="54" spans="1:48" x14ac:dyDescent="0.15">
      <c r="C54" s="7">
        <v>12</v>
      </c>
      <c r="D54" s="8">
        <v>4.2756852821290297</v>
      </c>
      <c r="E54" s="10">
        <f t="shared" si="39"/>
        <v>8.4136069769666708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5.7840900427419397</v>
      </c>
      <c r="E58" s="7"/>
      <c r="F58" s="7"/>
      <c r="G58" s="1">
        <v>1</v>
      </c>
      <c r="H58" s="9">
        <f t="shared" ref="H58:H69" si="41">E59</f>
        <v>5.7840900427419397</v>
      </c>
      <c r="I58" s="9">
        <f t="shared" ref="I58:I69" si="42">H58+273.15</f>
        <v>278.9340900427419</v>
      </c>
      <c r="J58" s="9">
        <f t="shared" ref="J58:J69" si="43">EXP(($C$15*(I58-$C$13))/($C$16*I58*$C$13))</f>
        <v>3.6494483347661644E-2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3.6409329553183769E-3</v>
      </c>
      <c r="Q58" s="12">
        <f t="shared" ref="Q58:Q69" si="47">P58*$B$60</f>
        <v>6.9177726151049162E-4</v>
      </c>
      <c r="R58" s="9">
        <f t="shared" ref="R58:R69" si="48">L58*$B$60</f>
        <v>1.8955666666666669E-2</v>
      </c>
      <c r="S58" s="13">
        <f t="shared" ref="S58:S69" si="49">Q58/R58</f>
        <v>3.6494483347661644E-2</v>
      </c>
      <c r="T58" s="2">
        <f t="shared" ref="T58:T69" si="50">$B$59/100</f>
        <v>0.01</v>
      </c>
      <c r="U58" s="14">
        <f t="shared" ref="U58:U69" si="51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1.2364944833476617E-2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9333.3333333333339</v>
      </c>
      <c r="AU58" s="1">
        <f t="shared" ref="AU58:AU69" si="58">AT58*10000*AS58*0.67*AR58*AQ58</f>
        <v>1465692.3647531229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5.6281435405161302</v>
      </c>
      <c r="E59" s="10">
        <f t="shared" ref="E59:E70" si="59">D58</f>
        <v>5.7840900427419397</v>
      </c>
      <c r="F59" s="7" t="s">
        <v>83</v>
      </c>
      <c r="G59" s="1">
        <v>2</v>
      </c>
      <c r="H59" s="9">
        <f t="shared" si="41"/>
        <v>5.6281435405161302</v>
      </c>
      <c r="I59" s="9">
        <f t="shared" si="42"/>
        <v>278.77814354051611</v>
      </c>
      <c r="J59" s="9">
        <f t="shared" si="43"/>
        <v>3.5788775389698074E-2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0.19589240037801497</v>
      </c>
      <c r="P59" s="9">
        <f t="shared" si="46"/>
        <v>7.010749117677584E-3</v>
      </c>
      <c r="Q59" s="12">
        <f t="shared" si="47"/>
        <v>1.3320423323587409E-3</v>
      </c>
      <c r="R59" s="9">
        <f t="shared" si="48"/>
        <v>1.8955666666666669E-2</v>
      </c>
      <c r="S59" s="13">
        <f t="shared" si="49"/>
        <v>7.0271457911903604E-2</v>
      </c>
      <c r="T59" s="2">
        <f t="shared" si="50"/>
        <v>0.01</v>
      </c>
      <c r="U59" s="14">
        <f t="shared" si="51"/>
        <v>7.0271457911903605E-4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1.2702714579119036E-2</v>
      </c>
      <c r="AR59" s="9">
        <f t="shared" si="55"/>
        <v>9.9766666666666666</v>
      </c>
      <c r="AS59" s="1">
        <f t="shared" si="56"/>
        <v>0.19</v>
      </c>
      <c r="AT59" s="1">
        <f t="shared" si="57"/>
        <v>9333.3333333333339</v>
      </c>
      <c r="AU59" s="1">
        <f t="shared" si="58"/>
        <v>1505730.2738501667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6.1078625119999996</v>
      </c>
      <c r="E60" s="10">
        <f t="shared" si="59"/>
        <v>5.6281435405161302</v>
      </c>
      <c r="F60" s="7" t="s">
        <v>83</v>
      </c>
      <c r="G60" s="1">
        <v>3</v>
      </c>
      <c r="H60" s="9">
        <f t="shared" si="41"/>
        <v>6.1078625119999996</v>
      </c>
      <c r="I60" s="9">
        <f t="shared" si="42"/>
        <v>279.25786251199997</v>
      </c>
      <c r="J60" s="9">
        <f t="shared" si="43"/>
        <v>3.8001762867445034E-2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0.28864831792700407</v>
      </c>
      <c r="P60" s="9">
        <f t="shared" si="46"/>
        <v>1.0969144929948892E-2</v>
      </c>
      <c r="Q60" s="12">
        <f t="shared" si="47"/>
        <v>2.0841375366902897E-3</v>
      </c>
      <c r="R60" s="9">
        <f t="shared" si="48"/>
        <v>1.8955666666666669E-2</v>
      </c>
      <c r="S60" s="13">
        <f t="shared" si="49"/>
        <v>0.10994799462026954</v>
      </c>
      <c r="T60" s="2">
        <f t="shared" si="50"/>
        <v>0.01</v>
      </c>
      <c r="U60" s="14">
        <f t="shared" si="51"/>
        <v>1.0994799462026954E-3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1.3099479946202695E-2</v>
      </c>
      <c r="AR60" s="9">
        <f t="shared" si="55"/>
        <v>9.9766666666666666</v>
      </c>
      <c r="AS60" s="1">
        <f t="shared" si="56"/>
        <v>0.19</v>
      </c>
      <c r="AT60" s="1">
        <f t="shared" si="57"/>
        <v>9333.3333333333339</v>
      </c>
      <c r="AU60" s="1">
        <f t="shared" si="58"/>
        <v>1552761.293961033</v>
      </c>
    </row>
    <row r="61" spans="1:48" x14ac:dyDescent="0.15">
      <c r="C61" s="7">
        <v>3</v>
      </c>
      <c r="D61" s="8">
        <v>8.3541893740645108</v>
      </c>
      <c r="E61" s="10">
        <f t="shared" si="59"/>
        <v>6.1078625119999996</v>
      </c>
      <c r="F61" s="7" t="s">
        <v>83</v>
      </c>
      <c r="G61" s="1">
        <v>4</v>
      </c>
      <c r="H61" s="9">
        <f t="shared" si="41"/>
        <v>8.3541893740645108</v>
      </c>
      <c r="I61" s="9">
        <f t="shared" si="42"/>
        <v>281.50418937406448</v>
      </c>
      <c r="J61" s="9">
        <f t="shared" si="43"/>
        <v>5.0192168986698885E-2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0.37744583966372186</v>
      </c>
      <c r="P61" s="9">
        <f t="shared" si="46"/>
        <v>1.8944825367727978E-2</v>
      </c>
      <c r="Q61" s="12">
        <f t="shared" si="47"/>
        <v>3.5995168198683161E-3</v>
      </c>
      <c r="R61" s="9">
        <f t="shared" si="48"/>
        <v>1.8955666666666669E-2</v>
      </c>
      <c r="S61" s="13">
        <f t="shared" si="49"/>
        <v>0.18989133345534223</v>
      </c>
      <c r="T61" s="2">
        <f t="shared" si="50"/>
        <v>0.01</v>
      </c>
      <c r="U61" s="14">
        <f t="shared" si="51"/>
        <v>1.8989133345534224E-3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1.3898913334553422E-2</v>
      </c>
      <c r="AR61" s="9">
        <f t="shared" si="55"/>
        <v>9.9766666666666666</v>
      </c>
      <c r="AS61" s="1">
        <f t="shared" si="56"/>
        <v>0.19</v>
      </c>
      <c r="AT61" s="1">
        <f t="shared" si="57"/>
        <v>9333.3333333333339</v>
      </c>
      <c r="AU61" s="1">
        <f t="shared" si="58"/>
        <v>1647523.0118024321</v>
      </c>
    </row>
    <row r="62" spans="1:48" x14ac:dyDescent="0.15">
      <c r="C62" s="7">
        <v>4</v>
      </c>
      <c r="D62" s="8">
        <v>11.6337830351333</v>
      </c>
      <c r="E62" s="10">
        <f t="shared" si="59"/>
        <v>8.3541893740645108</v>
      </c>
      <c r="F62" s="7" t="s">
        <v>83</v>
      </c>
      <c r="G62" s="1">
        <v>5</v>
      </c>
      <c r="H62" s="9">
        <f t="shared" si="41"/>
        <v>11.6337830351333</v>
      </c>
      <c r="I62" s="9">
        <f t="shared" si="42"/>
        <v>284.7837830351333</v>
      </c>
      <c r="J62" s="9">
        <f t="shared" si="43"/>
        <v>7.4752472949380408E-2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0.34057596358119419</v>
      </c>
      <c r="O62" s="9">
        <f t="shared" si="60"/>
        <v>0.11769171738146639</v>
      </c>
      <c r="P62" s="9">
        <f t="shared" si="46"/>
        <v>8.7977469199241893E-3</v>
      </c>
      <c r="Q62" s="12">
        <f t="shared" si="47"/>
        <v>1.671571914785596E-3</v>
      </c>
      <c r="R62" s="9">
        <f t="shared" si="48"/>
        <v>1.8955666666666669E-2</v>
      </c>
      <c r="S62" s="13">
        <f t="shared" si="49"/>
        <v>8.8183230069403817E-2</v>
      </c>
      <c r="T62" s="2">
        <f t="shared" si="50"/>
        <v>0.01</v>
      </c>
      <c r="U62" s="14">
        <f t="shared" si="51"/>
        <v>8.8183230069403817E-4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1.2881832300694038E-2</v>
      </c>
      <c r="AR62" s="9">
        <f t="shared" si="55"/>
        <v>9.9766666666666666</v>
      </c>
      <c r="AS62" s="1">
        <f t="shared" si="56"/>
        <v>0.19</v>
      </c>
      <c r="AT62" s="1">
        <f t="shared" si="57"/>
        <v>9333.3333333333339</v>
      </c>
      <c r="AU62" s="1">
        <f t="shared" si="58"/>
        <v>1526962.1904045928</v>
      </c>
    </row>
    <row r="63" spans="1:48" x14ac:dyDescent="0.15">
      <c r="C63" s="7">
        <v>5</v>
      </c>
      <c r="D63" s="8">
        <v>12.9543891107419</v>
      </c>
      <c r="E63" s="10">
        <f t="shared" si="59"/>
        <v>11.6337830351333</v>
      </c>
      <c r="F63" s="7" t="s">
        <v>85</v>
      </c>
      <c r="G63" s="1">
        <v>6</v>
      </c>
      <c r="H63" s="9">
        <f t="shared" si="41"/>
        <v>12.9543891107419</v>
      </c>
      <c r="I63" s="9">
        <f t="shared" si="42"/>
        <v>286.10438911074186</v>
      </c>
      <c r="J63" s="9">
        <f t="shared" si="43"/>
        <v>8.7531406315625213E-2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0.20866063712820887</v>
      </c>
      <c r="P63" s="9">
        <f t="shared" si="46"/>
        <v>1.8264359010546481E-2</v>
      </c>
      <c r="Q63" s="12">
        <f t="shared" si="47"/>
        <v>3.4702282120038313E-3</v>
      </c>
      <c r="R63" s="9">
        <f t="shared" si="48"/>
        <v>1.8955666666666669E-2</v>
      </c>
      <c r="S63" s="13">
        <f t="shared" si="49"/>
        <v>0.18307075520093363</v>
      </c>
      <c r="T63" s="2">
        <f t="shared" si="50"/>
        <v>0.01</v>
      </c>
      <c r="U63" s="14">
        <f t="shared" si="51"/>
        <v>1.8307075520093365E-3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1.8030707552009334E-2</v>
      </c>
      <c r="AR63" s="9">
        <f t="shared" si="55"/>
        <v>9.9766666666666666</v>
      </c>
      <c r="AS63" s="1">
        <f t="shared" si="56"/>
        <v>0.19</v>
      </c>
      <c r="AT63" s="1">
        <f t="shared" si="57"/>
        <v>9333.3333333333339</v>
      </c>
      <c r="AU63" s="1">
        <f t="shared" si="58"/>
        <v>2137289.7935239729</v>
      </c>
    </row>
    <row r="64" spans="1:48" x14ac:dyDescent="0.15">
      <c r="C64" s="7">
        <v>6</v>
      </c>
      <c r="D64" s="8">
        <v>15.9365046353333</v>
      </c>
      <c r="E64" s="10">
        <f t="shared" si="59"/>
        <v>12.9543891107419</v>
      </c>
      <c r="F64" s="7" t="s">
        <v>83</v>
      </c>
      <c r="G64" s="1">
        <v>7</v>
      </c>
      <c r="H64" s="9">
        <f t="shared" si="41"/>
        <v>15.9365046353333</v>
      </c>
      <c r="I64" s="9">
        <f t="shared" si="42"/>
        <v>289.08650463533326</v>
      </c>
      <c r="J64" s="9">
        <f t="shared" si="43"/>
        <v>0.12434537124343335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0.29016294478432908</v>
      </c>
      <c r="P64" s="9">
        <f t="shared" si="46"/>
        <v>3.6080419090295253E-2</v>
      </c>
      <c r="Q64" s="12">
        <f t="shared" si="47"/>
        <v>6.8552796271560985E-3</v>
      </c>
      <c r="R64" s="9">
        <f t="shared" si="48"/>
        <v>1.8955666666666669E-2</v>
      </c>
      <c r="S64" s="13">
        <f t="shared" si="49"/>
        <v>0.36164803632103493</v>
      </c>
      <c r="T64" s="2">
        <f t="shared" si="50"/>
        <v>0.01</v>
      </c>
      <c r="U64" s="14">
        <f t="shared" si="51"/>
        <v>3.6164803632103494E-3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2.3716480363210349E-2</v>
      </c>
      <c r="AR64" s="9">
        <f t="shared" si="55"/>
        <v>9.9766666666666666</v>
      </c>
      <c r="AS64" s="1">
        <f t="shared" si="56"/>
        <v>0.19</v>
      </c>
      <c r="AT64" s="1">
        <f t="shared" si="57"/>
        <v>9333.3333333333339</v>
      </c>
      <c r="AU64" s="1">
        <f t="shared" si="58"/>
        <v>2811259.1406848282</v>
      </c>
    </row>
    <row r="65" spans="1:48" x14ac:dyDescent="0.15">
      <c r="C65" s="7">
        <v>7</v>
      </c>
      <c r="D65" s="8">
        <v>18.7477898580645</v>
      </c>
      <c r="E65" s="10">
        <f t="shared" si="59"/>
        <v>15.9365046353333</v>
      </c>
      <c r="F65" s="7" t="s">
        <v>83</v>
      </c>
      <c r="G65" s="1">
        <v>8</v>
      </c>
      <c r="H65" s="9">
        <f t="shared" si="41"/>
        <v>18.7477898580645</v>
      </c>
      <c r="I65" s="9">
        <f t="shared" si="42"/>
        <v>291.89778985806447</v>
      </c>
      <c r="J65" s="9">
        <f t="shared" si="43"/>
        <v>0.17199216207371806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0.3538491923607005</v>
      </c>
      <c r="P65" s="9">
        <f t="shared" si="46"/>
        <v>6.085928764215584E-2</v>
      </c>
      <c r="Q65" s="12">
        <f t="shared" si="47"/>
        <v>1.156326465200961E-2</v>
      </c>
      <c r="R65" s="9">
        <f t="shared" si="48"/>
        <v>1.8955666666666669E-2</v>
      </c>
      <c r="S65" s="13">
        <f t="shared" si="49"/>
        <v>0.61001624766611262</v>
      </c>
      <c r="T65" s="2">
        <f t="shared" si="50"/>
        <v>0.01</v>
      </c>
      <c r="U65" s="14">
        <f t="shared" si="51"/>
        <v>6.1001624766611265E-3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2.6200162476661126E-2</v>
      </c>
      <c r="AR65" s="9">
        <f t="shared" si="55"/>
        <v>9.9766666666666666</v>
      </c>
      <c r="AS65" s="1">
        <f t="shared" si="56"/>
        <v>0.19</v>
      </c>
      <c r="AT65" s="1">
        <f t="shared" si="57"/>
        <v>9333.3333333333339</v>
      </c>
      <c r="AU65" s="1">
        <f t="shared" si="58"/>
        <v>3105665.1375723346</v>
      </c>
    </row>
    <row r="66" spans="1:48" x14ac:dyDescent="0.15">
      <c r="C66" s="7">
        <v>8</v>
      </c>
      <c r="D66" s="8">
        <v>15.8205753235484</v>
      </c>
      <c r="E66" s="10">
        <f t="shared" si="59"/>
        <v>18.7477898580645</v>
      </c>
      <c r="F66" s="7" t="s">
        <v>83</v>
      </c>
      <c r="G66" s="1">
        <v>9</v>
      </c>
      <c r="H66" s="9">
        <f t="shared" si="41"/>
        <v>15.8205753235484</v>
      </c>
      <c r="I66" s="9">
        <f t="shared" si="42"/>
        <v>288.97057532354836</v>
      </c>
      <c r="J66" s="9">
        <f t="shared" si="43"/>
        <v>0.12267648643425901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0.39275657138521136</v>
      </c>
      <c r="P66" s="9">
        <f t="shared" si="46"/>
        <v>4.8181996201503957E-2</v>
      </c>
      <c r="Q66" s="12">
        <f t="shared" si="47"/>
        <v>9.1545792782857516E-3</v>
      </c>
      <c r="R66" s="9">
        <f t="shared" si="48"/>
        <v>1.8955666666666669E-2</v>
      </c>
      <c r="S66" s="13">
        <f t="shared" si="49"/>
        <v>0.48294683797030352</v>
      </c>
      <c r="T66" s="2">
        <f t="shared" si="50"/>
        <v>0.01</v>
      </c>
      <c r="U66" s="14">
        <f t="shared" si="51"/>
        <v>4.8294683797030355E-3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2.4929468379703036E-2</v>
      </c>
      <c r="AR66" s="9">
        <f t="shared" si="55"/>
        <v>9.9766666666666666</v>
      </c>
      <c r="AS66" s="1">
        <f t="shared" si="56"/>
        <v>0.19</v>
      </c>
      <c r="AT66" s="1">
        <f t="shared" si="57"/>
        <v>9333.3333333333339</v>
      </c>
      <c r="AU66" s="1">
        <f t="shared" si="58"/>
        <v>2955042.0122021362</v>
      </c>
    </row>
    <row r="67" spans="1:48" x14ac:dyDescent="0.15">
      <c r="C67" s="7">
        <v>9</v>
      </c>
      <c r="D67" s="8">
        <v>15.688892704000001</v>
      </c>
      <c r="E67" s="10">
        <f t="shared" si="59"/>
        <v>15.8205753235484</v>
      </c>
      <c r="F67" s="7" t="s">
        <v>83</v>
      </c>
      <c r="G67" s="1">
        <v>10</v>
      </c>
      <c r="H67" s="9">
        <f t="shared" si="41"/>
        <v>15.688892704000001</v>
      </c>
      <c r="I67" s="9">
        <f t="shared" si="42"/>
        <v>288.83889270399999</v>
      </c>
      <c r="J67" s="9">
        <f t="shared" si="43"/>
        <v>0.12080638652322481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0.44434124185037405</v>
      </c>
      <c r="P67" s="9">
        <f t="shared" si="46"/>
        <v>5.3679259811186007E-2</v>
      </c>
      <c r="Q67" s="12">
        <f t="shared" si="47"/>
        <v>1.0199059364125341E-2</v>
      </c>
      <c r="R67" s="9">
        <f t="shared" si="48"/>
        <v>1.8955666666666669E-2</v>
      </c>
      <c r="S67" s="13">
        <f t="shared" si="49"/>
        <v>0.53804804354680247</v>
      </c>
      <c r="T67" s="2">
        <f t="shared" si="50"/>
        <v>0.01</v>
      </c>
      <c r="U67" s="14">
        <f t="shared" si="51"/>
        <v>5.3804804354680245E-3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2.5480480435468023E-2</v>
      </c>
      <c r="AR67" s="9">
        <f t="shared" si="55"/>
        <v>9.9766666666666666</v>
      </c>
      <c r="AS67" s="1">
        <f t="shared" si="56"/>
        <v>0.19</v>
      </c>
      <c r="AT67" s="1">
        <f t="shared" si="57"/>
        <v>9333.3333333333339</v>
      </c>
      <c r="AU67" s="1">
        <f t="shared" si="58"/>
        <v>3020356.8335699714</v>
      </c>
    </row>
    <row r="68" spans="1:48" x14ac:dyDescent="0.15">
      <c r="C68" s="7">
        <v>10</v>
      </c>
      <c r="D68" s="8">
        <v>13.1625782801613</v>
      </c>
      <c r="E68" s="10">
        <f t="shared" si="59"/>
        <v>15.688892704000001</v>
      </c>
      <c r="F68" s="7" t="s">
        <v>83</v>
      </c>
      <c r="G68" s="1">
        <v>11</v>
      </c>
      <c r="H68" s="9">
        <f t="shared" si="41"/>
        <v>13.1625782801613</v>
      </c>
      <c r="I68" s="9">
        <f t="shared" si="42"/>
        <v>286.31257828016129</v>
      </c>
      <c r="J68" s="9">
        <f t="shared" si="43"/>
        <v>8.9724501648140484E-2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0.37112888293722868</v>
      </c>
      <c r="O68" s="9">
        <f t="shared" si="60"/>
        <v>0.11929976576862605</v>
      </c>
      <c r="P68" s="9">
        <f t="shared" si="46"/>
        <v>1.0704112030329862E-2</v>
      </c>
      <c r="Q68" s="12">
        <f t="shared" si="47"/>
        <v>2.0337812857626736E-3</v>
      </c>
      <c r="R68" s="9">
        <f t="shared" si="48"/>
        <v>1.8955666666666669E-2</v>
      </c>
      <c r="S68" s="13">
        <f t="shared" si="49"/>
        <v>0.1072914670597714</v>
      </c>
      <c r="T68" s="2">
        <f t="shared" si="50"/>
        <v>0.01</v>
      </c>
      <c r="U68" s="14">
        <f t="shared" si="51"/>
        <v>1.072914670597714E-3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1.7272914670597713E-2</v>
      </c>
      <c r="AR68" s="9">
        <f t="shared" si="55"/>
        <v>9.9766666666666666</v>
      </c>
      <c r="AS68" s="1">
        <f t="shared" si="56"/>
        <v>0.19</v>
      </c>
      <c r="AT68" s="1">
        <f t="shared" si="57"/>
        <v>9333.3333333333339</v>
      </c>
      <c r="AU68" s="1">
        <f t="shared" si="58"/>
        <v>2047463.9790696928</v>
      </c>
    </row>
    <row r="69" spans="1:48" x14ac:dyDescent="0.15">
      <c r="C69" s="7">
        <v>11</v>
      </c>
      <c r="D69" s="8">
        <v>8.4136069769666708</v>
      </c>
      <c r="E69" s="10">
        <f t="shared" si="59"/>
        <v>13.1625782801613</v>
      </c>
      <c r="F69" s="7" t="s">
        <v>85</v>
      </c>
      <c r="G69" s="1">
        <v>12</v>
      </c>
      <c r="H69" s="9">
        <f t="shared" si="41"/>
        <v>8.4136069769666708</v>
      </c>
      <c r="I69" s="9">
        <f t="shared" si="42"/>
        <v>281.56360697696664</v>
      </c>
      <c r="J69" s="9">
        <f t="shared" si="43"/>
        <v>5.0559867112921084E-2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0.20836232040496286</v>
      </c>
      <c r="P69" s="9">
        <f t="shared" si="46"/>
        <v>1.0534771231014808E-2</v>
      </c>
      <c r="Q69" s="12">
        <f t="shared" si="47"/>
        <v>2.0016065338928136E-3</v>
      </c>
      <c r="R69" s="9">
        <f t="shared" si="48"/>
        <v>1.8955666666666669E-2</v>
      </c>
      <c r="S69" s="13">
        <f t="shared" si="49"/>
        <v>0.10559409854007491</v>
      </c>
      <c r="T69" s="2">
        <f t="shared" si="50"/>
        <v>0.01</v>
      </c>
      <c r="U69" s="14">
        <f t="shared" si="51"/>
        <v>1.0559409854007491E-3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1.3055940985400749E-2</v>
      </c>
      <c r="AR69" s="9">
        <f t="shared" si="55"/>
        <v>9.9766666666666666</v>
      </c>
      <c r="AS69" s="1">
        <f t="shared" si="56"/>
        <v>0.19</v>
      </c>
      <c r="AT69" s="1">
        <f t="shared" si="57"/>
        <v>9333.3333333333339</v>
      </c>
      <c r="AU69" s="1">
        <f t="shared" si="58"/>
        <v>1547600.3552527642</v>
      </c>
      <c r="AV69" s="1">
        <f>SUM(AU58:AU69)</f>
        <v>25323346.386647046</v>
      </c>
    </row>
    <row r="70" spans="1:48" x14ac:dyDescent="0.15">
      <c r="C70" s="7">
        <v>12</v>
      </c>
      <c r="D70" s="8">
        <v>4.2756852821290297</v>
      </c>
      <c r="E70" s="10">
        <f t="shared" si="59"/>
        <v>8.4136069769666708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5.7840900427419397</v>
      </c>
      <c r="E73" s="7"/>
      <c r="F73" s="7"/>
      <c r="G73" s="1">
        <v>1</v>
      </c>
      <c r="H73" s="9">
        <f t="shared" ref="H73:H84" si="61">E74</f>
        <v>5.7840900427419397</v>
      </c>
      <c r="I73" s="9">
        <f t="shared" ref="I73:I84" si="62">H73+273.15</f>
        <v>278.9340900427419</v>
      </c>
      <c r="J73" s="9">
        <f t="shared" ref="J73:J84" si="63">EXP(($C$15*(I73-$C$13))/($C$16*I73*$C$13))</f>
        <v>3.6494483347661644E-2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3.9961459265689505E-3</v>
      </c>
      <c r="Q73" s="12">
        <f t="shared" ref="Q73:Q84" si="67">P73*$B$75</f>
        <v>7.1930626678241101E-4</v>
      </c>
      <c r="R73" s="9">
        <f t="shared" ref="R73:R84" si="68">L73*$B$75</f>
        <v>1.9710000000000002E-2</v>
      </c>
      <c r="S73" s="13">
        <f t="shared" ref="S73:S84" si="69">Q73/R73</f>
        <v>3.6494483347661644E-2</v>
      </c>
      <c r="T73" s="2">
        <f t="shared" ref="T73:T84" si="70">$B$74/100</f>
        <v>0.01</v>
      </c>
      <c r="U73" s="14">
        <f t="shared" ref="U73:U84" si="71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1.2964944833476617E-2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3166.6666666666665</v>
      </c>
      <c r="AU73" s="1">
        <f t="shared" ref="AU73:AU84" si="78">AT73*10000*AS73*0.67*AR73*AQ73</f>
        <v>542168.71129356686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5.6281435405161302</v>
      </c>
      <c r="E74" s="10">
        <f t="shared" ref="E74:E85" si="79">D73</f>
        <v>5.7840900427419397</v>
      </c>
      <c r="F74" s="7" t="s">
        <v>83</v>
      </c>
      <c r="G74" s="1">
        <v>2</v>
      </c>
      <c r="H74" s="9">
        <f t="shared" si="61"/>
        <v>5.6281435405161302</v>
      </c>
      <c r="I74" s="9">
        <f t="shared" si="62"/>
        <v>278.77814354051611</v>
      </c>
      <c r="J74" s="9">
        <f t="shared" si="63"/>
        <v>3.5788775389698074E-2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0.21500385407343109</v>
      </c>
      <c r="P74" s="9">
        <f t="shared" si="66"/>
        <v>7.6947246413534469E-3</v>
      </c>
      <c r="Q74" s="12">
        <f t="shared" si="67"/>
        <v>1.3850504354436205E-3</v>
      </c>
      <c r="R74" s="9">
        <f t="shared" si="68"/>
        <v>1.9710000000000002E-2</v>
      </c>
      <c r="S74" s="13">
        <f t="shared" si="69"/>
        <v>7.0271457911903618E-2</v>
      </c>
      <c r="T74" s="2">
        <f t="shared" si="70"/>
        <v>0.01</v>
      </c>
      <c r="U74" s="14">
        <f t="shared" si="71"/>
        <v>7.0271457911903615E-4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1.3302714579119036E-2</v>
      </c>
      <c r="AR74" s="9">
        <f t="shared" si="75"/>
        <v>10.950000000000001</v>
      </c>
      <c r="AS74" s="1">
        <f t="shared" si="76"/>
        <v>0.18</v>
      </c>
      <c r="AT74" s="1">
        <f t="shared" si="77"/>
        <v>3166.6666666666665</v>
      </c>
      <c r="AU74" s="1">
        <f t="shared" si="78"/>
        <v>556293.5834053288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6.1078625119999996</v>
      </c>
      <c r="E75" s="10">
        <f t="shared" si="79"/>
        <v>5.6281435405161302</v>
      </c>
      <c r="F75" s="7" t="s">
        <v>83</v>
      </c>
      <c r="G75" s="1">
        <v>3</v>
      </c>
      <c r="H75" s="9">
        <f t="shared" si="61"/>
        <v>6.1078625119999996</v>
      </c>
      <c r="I75" s="9">
        <f t="shared" si="62"/>
        <v>279.25786251199997</v>
      </c>
      <c r="J75" s="9">
        <f t="shared" si="63"/>
        <v>3.8001762867445034E-2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0.31680912943207762</v>
      </c>
      <c r="P75" s="9">
        <f t="shared" si="66"/>
        <v>1.2039305410919516E-2</v>
      </c>
      <c r="Q75" s="12">
        <f t="shared" si="67"/>
        <v>2.1670749739655126E-3</v>
      </c>
      <c r="R75" s="9">
        <f t="shared" si="68"/>
        <v>1.9710000000000002E-2</v>
      </c>
      <c r="S75" s="13">
        <f t="shared" si="69"/>
        <v>0.10994799462026952</v>
      </c>
      <c r="T75" s="2">
        <f t="shared" si="70"/>
        <v>0.01</v>
      </c>
      <c r="U75" s="14">
        <f t="shared" si="71"/>
        <v>1.0994799462026952E-3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1.3699479946202695E-2</v>
      </c>
      <c r="AR75" s="9">
        <f t="shared" si="75"/>
        <v>10.950000000000001</v>
      </c>
      <c r="AS75" s="1">
        <f t="shared" si="76"/>
        <v>0.18</v>
      </c>
      <c r="AT75" s="1">
        <f t="shared" si="77"/>
        <v>3166.6666666666665</v>
      </c>
      <c r="AU75" s="1">
        <f t="shared" si="78"/>
        <v>572885.53736430162</v>
      </c>
    </row>
    <row r="76" spans="1:48" x14ac:dyDescent="0.15">
      <c r="C76" s="7">
        <v>3</v>
      </c>
      <c r="D76" s="8">
        <v>8.3541893740645108</v>
      </c>
      <c r="E76" s="10">
        <f t="shared" si="79"/>
        <v>6.1078625119999996</v>
      </c>
      <c r="F76" s="7" t="s">
        <v>83</v>
      </c>
      <c r="G76" s="1">
        <v>4</v>
      </c>
      <c r="H76" s="9">
        <f t="shared" si="61"/>
        <v>8.3541893740645108</v>
      </c>
      <c r="I76" s="9">
        <f t="shared" si="62"/>
        <v>281.50418937406448</v>
      </c>
      <c r="J76" s="9">
        <f t="shared" si="63"/>
        <v>5.0192168986698885E-2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0.41426982402115814</v>
      </c>
      <c r="P76" s="9">
        <f t="shared" si="66"/>
        <v>2.0793101013359978E-2</v>
      </c>
      <c r="Q76" s="12">
        <f t="shared" si="67"/>
        <v>3.7427581824047958E-3</v>
      </c>
      <c r="R76" s="9">
        <f t="shared" si="68"/>
        <v>1.9710000000000002E-2</v>
      </c>
      <c r="S76" s="13">
        <f t="shared" si="69"/>
        <v>0.18989133345534223</v>
      </c>
      <c r="T76" s="2">
        <f t="shared" si="70"/>
        <v>0.01</v>
      </c>
      <c r="U76" s="14">
        <f t="shared" si="71"/>
        <v>1.8989133345534224E-3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1.4498913334553422E-2</v>
      </c>
      <c r="AR76" s="9">
        <f t="shared" si="75"/>
        <v>10.950000000000001</v>
      </c>
      <c r="AS76" s="1">
        <f t="shared" si="76"/>
        <v>0.18</v>
      </c>
      <c r="AT76" s="1">
        <f t="shared" si="77"/>
        <v>3166.6666666666665</v>
      </c>
      <c r="AU76" s="1">
        <f t="shared" si="78"/>
        <v>606316.2827700217</v>
      </c>
    </row>
    <row r="77" spans="1:48" x14ac:dyDescent="0.15">
      <c r="C77" s="7">
        <v>4</v>
      </c>
      <c r="D77" s="8">
        <v>11.6337830351333</v>
      </c>
      <c r="E77" s="10">
        <f t="shared" si="79"/>
        <v>8.3541893740645108</v>
      </c>
      <c r="F77" s="7" t="s">
        <v>83</v>
      </c>
      <c r="G77" s="1">
        <v>5</v>
      </c>
      <c r="H77" s="9">
        <f t="shared" si="61"/>
        <v>11.6337830351333</v>
      </c>
      <c r="I77" s="9">
        <f t="shared" si="62"/>
        <v>284.7837830351333</v>
      </c>
      <c r="J77" s="9">
        <f t="shared" si="63"/>
        <v>7.4752472949380408E-2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0.37380288685740831</v>
      </c>
      <c r="O77" s="9">
        <f t="shared" si="80"/>
        <v>0.12917383615038985</v>
      </c>
      <c r="P77" s="9">
        <f t="shared" si="66"/>
        <v>9.6560636925997149E-3</v>
      </c>
      <c r="Q77" s="12">
        <f t="shared" si="67"/>
        <v>1.7380914646679486E-3</v>
      </c>
      <c r="R77" s="9">
        <f t="shared" si="68"/>
        <v>1.9710000000000002E-2</v>
      </c>
      <c r="S77" s="13">
        <f t="shared" si="69"/>
        <v>8.8183230069403776E-2</v>
      </c>
      <c r="T77" s="2">
        <f t="shared" si="70"/>
        <v>0.01</v>
      </c>
      <c r="U77" s="14">
        <f t="shared" si="71"/>
        <v>8.8183230069403774E-4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1.3481832300694038E-2</v>
      </c>
      <c r="AR77" s="9">
        <f t="shared" si="75"/>
        <v>10.950000000000001</v>
      </c>
      <c r="AS77" s="1">
        <f t="shared" si="76"/>
        <v>0.18</v>
      </c>
      <c r="AT77" s="1">
        <f t="shared" si="77"/>
        <v>3166.6666666666665</v>
      </c>
      <c r="AU77" s="1">
        <f t="shared" si="78"/>
        <v>563783.93724203832</v>
      </c>
    </row>
    <row r="78" spans="1:48" x14ac:dyDescent="0.15">
      <c r="C78" s="7">
        <v>5</v>
      </c>
      <c r="D78" s="8">
        <v>12.9543891107419</v>
      </c>
      <c r="E78" s="10">
        <f t="shared" si="79"/>
        <v>11.6337830351333</v>
      </c>
      <c r="F78" s="7" t="s">
        <v>85</v>
      </c>
      <c r="G78" s="1">
        <v>6</v>
      </c>
      <c r="H78" s="9">
        <f t="shared" si="61"/>
        <v>12.9543891107419</v>
      </c>
      <c r="I78" s="9">
        <f t="shared" si="62"/>
        <v>286.10438911074186</v>
      </c>
      <c r="J78" s="9">
        <f t="shared" si="63"/>
        <v>8.7531406315625213E-2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0.22901777245779015</v>
      </c>
      <c r="P78" s="9">
        <f t="shared" si="66"/>
        <v>2.004624769450223E-2</v>
      </c>
      <c r="Q78" s="12">
        <f t="shared" si="67"/>
        <v>3.6083245850104012E-3</v>
      </c>
      <c r="R78" s="9">
        <f t="shared" si="68"/>
        <v>1.9710000000000002E-2</v>
      </c>
      <c r="S78" s="13">
        <f t="shared" si="69"/>
        <v>0.18307075520093358</v>
      </c>
      <c r="T78" s="2">
        <f t="shared" si="70"/>
        <v>0.01</v>
      </c>
      <c r="U78" s="14">
        <f t="shared" si="71"/>
        <v>1.8307075520093358E-3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1.9830707552009337E-2</v>
      </c>
      <c r="AR78" s="9">
        <f t="shared" si="75"/>
        <v>10.950000000000001</v>
      </c>
      <c r="AS78" s="1">
        <f t="shared" si="76"/>
        <v>0.18</v>
      </c>
      <c r="AT78" s="1">
        <f t="shared" si="77"/>
        <v>3166.6666666666665</v>
      </c>
      <c r="AU78" s="1">
        <f t="shared" si="78"/>
        <v>829281.51994530403</v>
      </c>
    </row>
    <row r="79" spans="1:48" x14ac:dyDescent="0.15">
      <c r="C79" s="7">
        <v>6</v>
      </c>
      <c r="D79" s="8">
        <v>15.9365046353333</v>
      </c>
      <c r="E79" s="10">
        <f t="shared" si="79"/>
        <v>12.9543891107419</v>
      </c>
      <c r="F79" s="7" t="s">
        <v>83</v>
      </c>
      <c r="G79" s="1">
        <v>7</v>
      </c>
      <c r="H79" s="9">
        <f t="shared" si="61"/>
        <v>15.9365046353333</v>
      </c>
      <c r="I79" s="9">
        <f t="shared" si="62"/>
        <v>289.08650463533326</v>
      </c>
      <c r="J79" s="9">
        <f t="shared" si="63"/>
        <v>0.12434537124343335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0.31847152476328788</v>
      </c>
      <c r="P79" s="9">
        <f t="shared" si="66"/>
        <v>3.9600459977153307E-2</v>
      </c>
      <c r="Q79" s="12">
        <f t="shared" si="67"/>
        <v>7.1280827958875954E-3</v>
      </c>
      <c r="R79" s="9">
        <f t="shared" si="68"/>
        <v>1.9710000000000002E-2</v>
      </c>
      <c r="S79" s="13">
        <f t="shared" si="69"/>
        <v>0.36164803632103476</v>
      </c>
      <c r="T79" s="2">
        <f t="shared" si="70"/>
        <v>0.01</v>
      </c>
      <c r="U79" s="14">
        <f t="shared" si="71"/>
        <v>3.6164803632103477E-3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2.521648036321035E-2</v>
      </c>
      <c r="AR79" s="9">
        <f t="shared" si="75"/>
        <v>10.950000000000001</v>
      </c>
      <c r="AS79" s="1">
        <f t="shared" si="76"/>
        <v>0.18</v>
      </c>
      <c r="AT79" s="1">
        <f t="shared" si="77"/>
        <v>3166.6666666666665</v>
      </c>
      <c r="AU79" s="1">
        <f t="shared" si="78"/>
        <v>1054504.0366527485</v>
      </c>
    </row>
    <row r="80" spans="1:48" x14ac:dyDescent="0.15">
      <c r="C80" s="7">
        <v>7</v>
      </c>
      <c r="D80" s="8">
        <v>18.7477898580645</v>
      </c>
      <c r="E80" s="10">
        <f t="shared" si="79"/>
        <v>15.9365046353333</v>
      </c>
      <c r="F80" s="7" t="s">
        <v>83</v>
      </c>
      <c r="G80" s="1">
        <v>8</v>
      </c>
      <c r="H80" s="9">
        <f t="shared" si="61"/>
        <v>18.7477898580645</v>
      </c>
      <c r="I80" s="9">
        <f t="shared" si="62"/>
        <v>291.89778985806447</v>
      </c>
      <c r="J80" s="9">
        <f t="shared" si="63"/>
        <v>0.17199216207371806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0.38837106478613459</v>
      </c>
      <c r="P80" s="9">
        <f t="shared" si="66"/>
        <v>6.679677911943932E-2</v>
      </c>
      <c r="Q80" s="12">
        <f t="shared" si="67"/>
        <v>1.2023420241499078E-2</v>
      </c>
      <c r="R80" s="9">
        <f t="shared" si="68"/>
        <v>1.9710000000000002E-2</v>
      </c>
      <c r="S80" s="13">
        <f t="shared" si="69"/>
        <v>0.61001624766611251</v>
      </c>
      <c r="T80" s="2">
        <f t="shared" si="70"/>
        <v>0.01</v>
      </c>
      <c r="U80" s="14">
        <f t="shared" si="71"/>
        <v>6.1001624766611256E-3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2.7700162476661128E-2</v>
      </c>
      <c r="AR80" s="9">
        <f t="shared" si="75"/>
        <v>10.950000000000001</v>
      </c>
      <c r="AS80" s="1">
        <f t="shared" si="76"/>
        <v>0.18</v>
      </c>
      <c r="AT80" s="1">
        <f t="shared" si="77"/>
        <v>3166.6666666666665</v>
      </c>
      <c r="AU80" s="1">
        <f t="shared" si="78"/>
        <v>1158366.7794571389</v>
      </c>
    </row>
    <row r="81" spans="1:48" x14ac:dyDescent="0.15">
      <c r="C81" s="7">
        <v>8</v>
      </c>
      <c r="D81" s="8">
        <v>15.8205753235484</v>
      </c>
      <c r="E81" s="10">
        <f t="shared" si="79"/>
        <v>18.7477898580645</v>
      </c>
      <c r="F81" s="7" t="s">
        <v>83</v>
      </c>
      <c r="G81" s="1">
        <v>9</v>
      </c>
      <c r="H81" s="9">
        <f t="shared" si="61"/>
        <v>15.8205753235484</v>
      </c>
      <c r="I81" s="9">
        <f t="shared" si="62"/>
        <v>288.97057532354836</v>
      </c>
      <c r="J81" s="9">
        <f t="shared" si="63"/>
        <v>0.12267648643425901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0.43107428566669531</v>
      </c>
      <c r="P81" s="9">
        <f t="shared" si="66"/>
        <v>5.2882678757748242E-2</v>
      </c>
      <c r="Q81" s="12">
        <f t="shared" si="67"/>
        <v>9.5188821763946829E-3</v>
      </c>
      <c r="R81" s="9">
        <f t="shared" si="68"/>
        <v>1.9710000000000002E-2</v>
      </c>
      <c r="S81" s="13">
        <f t="shared" si="69"/>
        <v>0.48294683797030352</v>
      </c>
      <c r="T81" s="2">
        <f t="shared" si="70"/>
        <v>0.01</v>
      </c>
      <c r="U81" s="14">
        <f t="shared" si="71"/>
        <v>4.8294683797030355E-3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2.6429468379703037E-2</v>
      </c>
      <c r="AR81" s="9">
        <f t="shared" si="75"/>
        <v>10.950000000000001</v>
      </c>
      <c r="AS81" s="1">
        <f t="shared" si="76"/>
        <v>0.18</v>
      </c>
      <c r="AT81" s="1">
        <f t="shared" si="77"/>
        <v>3166.6666666666665</v>
      </c>
      <c r="AU81" s="1">
        <f t="shared" si="78"/>
        <v>1105228.8301758405</v>
      </c>
    </row>
    <row r="82" spans="1:48" x14ac:dyDescent="0.15">
      <c r="C82" s="7">
        <v>9</v>
      </c>
      <c r="D82" s="8">
        <v>15.688892704000001</v>
      </c>
      <c r="E82" s="10">
        <f t="shared" si="79"/>
        <v>15.8205753235484</v>
      </c>
      <c r="F82" s="7" t="s">
        <v>83</v>
      </c>
      <c r="G82" s="1">
        <v>10</v>
      </c>
      <c r="H82" s="9">
        <f t="shared" si="61"/>
        <v>15.688892704000001</v>
      </c>
      <c r="I82" s="9">
        <f t="shared" si="62"/>
        <v>288.83889270399999</v>
      </c>
      <c r="J82" s="9">
        <f t="shared" si="63"/>
        <v>0.12080638652322481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0.48769160690894708</v>
      </c>
      <c r="P82" s="9">
        <f t="shared" si="66"/>
        <v>5.8916260768374876E-2</v>
      </c>
      <c r="Q82" s="12">
        <f t="shared" si="67"/>
        <v>1.0604926938307477E-2</v>
      </c>
      <c r="R82" s="9">
        <f t="shared" si="68"/>
        <v>1.9710000000000002E-2</v>
      </c>
      <c r="S82" s="13">
        <f t="shared" si="69"/>
        <v>0.53804804354680247</v>
      </c>
      <c r="T82" s="2">
        <f t="shared" si="70"/>
        <v>0.01</v>
      </c>
      <c r="U82" s="14">
        <f t="shared" si="71"/>
        <v>5.3804804354680245E-3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2.6980480435468024E-2</v>
      </c>
      <c r="AR82" s="9">
        <f t="shared" si="75"/>
        <v>10.950000000000001</v>
      </c>
      <c r="AS82" s="1">
        <f t="shared" si="76"/>
        <v>0.18</v>
      </c>
      <c r="AT82" s="1">
        <f t="shared" si="77"/>
        <v>3166.6666666666665</v>
      </c>
      <c r="AU82" s="1">
        <f t="shared" si="78"/>
        <v>1128271.0798744236</v>
      </c>
    </row>
    <row r="83" spans="1:48" x14ac:dyDescent="0.15">
      <c r="C83" s="7">
        <v>10</v>
      </c>
      <c r="D83" s="8">
        <v>13.1625782801613</v>
      </c>
      <c r="E83" s="10">
        <f t="shared" si="79"/>
        <v>15.688892704000001</v>
      </c>
      <c r="F83" s="7" t="s">
        <v>83</v>
      </c>
      <c r="G83" s="1">
        <v>11</v>
      </c>
      <c r="H83" s="9">
        <f t="shared" si="61"/>
        <v>13.1625782801613</v>
      </c>
      <c r="I83" s="9">
        <f t="shared" si="62"/>
        <v>286.31257828016129</v>
      </c>
      <c r="J83" s="9">
        <f t="shared" si="63"/>
        <v>8.9724501648140484E-2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0.40733657883354363</v>
      </c>
      <c r="O83" s="9">
        <f t="shared" si="80"/>
        <v>0.13093876730702864</v>
      </c>
      <c r="P83" s="9">
        <f t="shared" si="66"/>
        <v>1.1748415643044975E-2</v>
      </c>
      <c r="Q83" s="12">
        <f t="shared" si="67"/>
        <v>2.1147148157480956E-3</v>
      </c>
      <c r="R83" s="9">
        <f t="shared" si="68"/>
        <v>1.9710000000000002E-2</v>
      </c>
      <c r="S83" s="13">
        <f t="shared" si="69"/>
        <v>0.10729146705977145</v>
      </c>
      <c r="T83" s="2">
        <f t="shared" si="70"/>
        <v>0.01</v>
      </c>
      <c r="U83" s="14">
        <f t="shared" si="71"/>
        <v>1.0729146705977146E-3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1.9072914670597716E-2</v>
      </c>
      <c r="AR83" s="9">
        <f t="shared" si="75"/>
        <v>10.950000000000001</v>
      </c>
      <c r="AS83" s="1">
        <f t="shared" si="76"/>
        <v>0.18</v>
      </c>
      <c r="AT83" s="1">
        <f t="shared" si="77"/>
        <v>3166.6666666666665</v>
      </c>
      <c r="AU83" s="1">
        <f t="shared" si="78"/>
        <v>797592.09934078879</v>
      </c>
    </row>
    <row r="84" spans="1:48" x14ac:dyDescent="0.15">
      <c r="C84" s="7">
        <v>11</v>
      </c>
      <c r="D84" s="8">
        <v>8.4136069769666708</v>
      </c>
      <c r="E84" s="10">
        <f t="shared" si="79"/>
        <v>13.1625782801613</v>
      </c>
      <c r="F84" s="7" t="s">
        <v>85</v>
      </c>
      <c r="G84" s="1">
        <v>12</v>
      </c>
      <c r="H84" s="9">
        <f t="shared" si="61"/>
        <v>8.4136069769666708</v>
      </c>
      <c r="I84" s="9">
        <f t="shared" si="62"/>
        <v>281.56360697696664</v>
      </c>
      <c r="J84" s="9">
        <f t="shared" si="63"/>
        <v>5.0559867112921084E-2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0.22869035166398369</v>
      </c>
      <c r="P84" s="9">
        <f t="shared" si="66"/>
        <v>1.1562553790138206E-2</v>
      </c>
      <c r="Q84" s="12">
        <f t="shared" si="67"/>
        <v>2.0812596822248771E-3</v>
      </c>
      <c r="R84" s="9">
        <f t="shared" si="68"/>
        <v>1.9710000000000002E-2</v>
      </c>
      <c r="S84" s="13">
        <f t="shared" si="69"/>
        <v>0.10559409854007493</v>
      </c>
      <c r="T84" s="2">
        <f t="shared" si="70"/>
        <v>0.01</v>
      </c>
      <c r="U84" s="14">
        <f t="shared" si="71"/>
        <v>1.0559409854007493E-3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1.3655940985400749E-2</v>
      </c>
      <c r="AR84" s="9">
        <f t="shared" si="75"/>
        <v>10.950000000000001</v>
      </c>
      <c r="AS84" s="1">
        <f t="shared" si="76"/>
        <v>0.18</v>
      </c>
      <c r="AT84" s="1">
        <f t="shared" si="77"/>
        <v>3166.6666666666665</v>
      </c>
      <c r="AU84" s="1">
        <f t="shared" si="78"/>
        <v>571064.82292453782</v>
      </c>
      <c r="AV84" s="1">
        <f>SUM(AU73:AU84)</f>
        <v>9485757.220446039</v>
      </c>
    </row>
    <row r="85" spans="1:48" x14ac:dyDescent="0.15">
      <c r="C85" s="7">
        <v>12</v>
      </c>
      <c r="D85" s="8">
        <v>4.2756852821290297</v>
      </c>
      <c r="E85" s="10">
        <f t="shared" si="79"/>
        <v>8.4136069769666708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5.7840900427419397</v>
      </c>
      <c r="E89" s="7"/>
      <c r="F89" s="7"/>
      <c r="G89" s="1">
        <v>1</v>
      </c>
      <c r="H89" s="9">
        <f t="shared" ref="H89:H100" si="81">E90</f>
        <v>5.7840900427419397</v>
      </c>
      <c r="I89" s="9">
        <f t="shared" ref="I89:I100" si="82">H89+273.15</f>
        <v>278.9340900427419</v>
      </c>
      <c r="J89" s="9">
        <f t="shared" ref="J89:J100" si="83">EXP(($C$15*(I89-$C$13))/($C$16*I89*$C$13))</f>
        <v>3.6494483347661644E-2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0.19361327014226562</v>
      </c>
      <c r="Q89" s="12">
        <f t="shared" ref="Q89:Q100" si="87">P89*$B$91</f>
        <v>8.7125971564019536E-2</v>
      </c>
      <c r="R89" s="9">
        <f t="shared" ref="R89:R100" si="88">L89*$B$91</f>
        <v>2.3873737500000001</v>
      </c>
      <c r="S89" s="13">
        <f t="shared" ref="S89:S100" si="89">Q89/R89</f>
        <v>3.6494483347661644E-2</v>
      </c>
      <c r="T89" s="2">
        <f t="shared" ref="T89:T100" si="90">$B$90/100</f>
        <v>0.51</v>
      </c>
      <c r="U89" s="14">
        <f t="shared" ref="U89:U100" si="91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3.594857423195319E-2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529181.66666666663</v>
      </c>
      <c r="AN89" s="1">
        <f t="shared" ref="AN89:AN100" si="96">AM89*10000*AK89*AJ89</f>
        <v>1978901531.5016177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5.6281435405161302</v>
      </c>
      <c r="E90" s="10">
        <f t="shared" ref="E90:E101" si="97">D89</f>
        <v>5.7840900427419397</v>
      </c>
      <c r="F90" s="7" t="s">
        <v>83</v>
      </c>
      <c r="G90" s="1">
        <v>2</v>
      </c>
      <c r="H90" s="9">
        <f t="shared" si="81"/>
        <v>5.6281435405161302</v>
      </c>
      <c r="I90" s="9">
        <f t="shared" si="82"/>
        <v>278.77814354051611</v>
      </c>
      <c r="J90" s="9">
        <f t="shared" si="83"/>
        <v>3.5788775389698074E-2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10.416936729857735</v>
      </c>
      <c r="P90" s="9">
        <f t="shared" si="86"/>
        <v>0.37280940887357444</v>
      </c>
      <c r="Q90" s="12">
        <f t="shared" si="87"/>
        <v>0.1677642339931085</v>
      </c>
      <c r="R90" s="9">
        <f t="shared" si="88"/>
        <v>2.3873737500000001</v>
      </c>
      <c r="S90" s="13">
        <f t="shared" si="89"/>
        <v>7.0271457911903604E-2</v>
      </c>
      <c r="T90" s="2">
        <f t="shared" si="90"/>
        <v>0.51</v>
      </c>
      <c r="U90" s="14">
        <f t="shared" si="91"/>
        <v>3.5838443535070839E-2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4.1142290725823857E-2</v>
      </c>
      <c r="AK90" s="9">
        <f t="shared" si="93"/>
        <v>10.4025</v>
      </c>
      <c r="AL90" s="1">
        <f t="shared" si="94"/>
        <v>0.45</v>
      </c>
      <c r="AM90" s="17">
        <f t="shared" si="95"/>
        <v>529181.66666666663</v>
      </c>
      <c r="AN90" s="1">
        <f t="shared" si="96"/>
        <v>2264805875.2341242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6.1078625119999996</v>
      </c>
      <c r="E91" s="10">
        <f t="shared" si="97"/>
        <v>5.6281435405161302</v>
      </c>
      <c r="F91" s="7" t="s">
        <v>83</v>
      </c>
      <c r="G91" s="1">
        <v>3</v>
      </c>
      <c r="H91" s="9">
        <f t="shared" si="81"/>
        <v>6.1078625119999996</v>
      </c>
      <c r="I91" s="9">
        <f t="shared" si="82"/>
        <v>279.25786251199997</v>
      </c>
      <c r="J91" s="9">
        <f t="shared" si="83"/>
        <v>3.8001762867445034E-2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15.34940232098416</v>
      </c>
      <c r="P91" s="9">
        <f t="shared" si="86"/>
        <v>0.58330434715905044</v>
      </c>
      <c r="Q91" s="12">
        <f t="shared" si="87"/>
        <v>0.2624869562215727</v>
      </c>
      <c r="R91" s="9">
        <f t="shared" si="88"/>
        <v>2.3873737500000001</v>
      </c>
      <c r="S91" s="13">
        <f t="shared" si="89"/>
        <v>0.10994799462026952</v>
      </c>
      <c r="T91" s="2">
        <f t="shared" si="90"/>
        <v>0.51</v>
      </c>
      <c r="U91" s="14">
        <f t="shared" si="91"/>
        <v>5.6073477256337455E-2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4.7243153392785744E-2</v>
      </c>
      <c r="AK91" s="9">
        <f t="shared" si="93"/>
        <v>10.4025</v>
      </c>
      <c r="AL91" s="1">
        <f t="shared" si="94"/>
        <v>0.45</v>
      </c>
      <c r="AM91" s="17">
        <f t="shared" si="95"/>
        <v>529181.66666666663</v>
      </c>
      <c r="AN91" s="1">
        <f t="shared" si="96"/>
        <v>2600646912.9685426</v>
      </c>
    </row>
    <row r="92" spans="1:48" x14ac:dyDescent="0.15">
      <c r="C92" s="7">
        <v>3</v>
      </c>
      <c r="D92" s="8">
        <v>8.3541893740645108</v>
      </c>
      <c r="E92" s="10">
        <f t="shared" si="97"/>
        <v>6.1078625119999996</v>
      </c>
      <c r="F92" s="7" t="s">
        <v>83</v>
      </c>
      <c r="G92" s="1">
        <v>4</v>
      </c>
      <c r="H92" s="9">
        <f t="shared" si="81"/>
        <v>8.3541893740645108</v>
      </c>
      <c r="I92" s="9">
        <f t="shared" si="82"/>
        <v>281.50418937406448</v>
      </c>
      <c r="J92" s="9">
        <f t="shared" si="83"/>
        <v>5.0192168986698885E-2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20.07137297382511</v>
      </c>
      <c r="P92" s="9">
        <f t="shared" si="86"/>
        <v>1.0074257440972909</v>
      </c>
      <c r="Q92" s="12">
        <f t="shared" si="87"/>
        <v>0.4533415848437809</v>
      </c>
      <c r="R92" s="9">
        <f t="shared" si="88"/>
        <v>2.3873737500000001</v>
      </c>
      <c r="S92" s="13">
        <f t="shared" si="89"/>
        <v>0.18989133345534226</v>
      </c>
      <c r="T92" s="2">
        <f t="shared" si="90"/>
        <v>0.51</v>
      </c>
      <c r="U92" s="14">
        <f t="shared" si="91"/>
        <v>9.6844580062224558E-2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5.9535640888760705E-2</v>
      </c>
      <c r="AK92" s="9">
        <f t="shared" si="93"/>
        <v>10.4025</v>
      </c>
      <c r="AL92" s="1">
        <f t="shared" si="94"/>
        <v>0.45</v>
      </c>
      <c r="AM92" s="17">
        <f t="shared" si="95"/>
        <v>529181.66666666663</v>
      </c>
      <c r="AN92" s="1">
        <f t="shared" si="96"/>
        <v>3277325275.0863729</v>
      </c>
    </row>
    <row r="93" spans="1:48" x14ac:dyDescent="0.15">
      <c r="C93" s="7">
        <v>4</v>
      </c>
      <c r="D93" s="8">
        <v>11.6337830351333</v>
      </c>
      <c r="E93" s="10">
        <f t="shared" si="97"/>
        <v>8.3541893740645108</v>
      </c>
      <c r="F93" s="7" t="s">
        <v>83</v>
      </c>
      <c r="G93" s="1">
        <v>5</v>
      </c>
      <c r="H93" s="9">
        <f t="shared" si="81"/>
        <v>11.6337830351333</v>
      </c>
      <c r="I93" s="9">
        <f t="shared" si="82"/>
        <v>284.7837830351333</v>
      </c>
      <c r="J93" s="9">
        <f t="shared" si="83"/>
        <v>7.4752472949380408E-2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18.110749868241427</v>
      </c>
      <c r="O93" s="9">
        <f t="shared" si="98"/>
        <v>6.2584723614863904</v>
      </c>
      <c r="P93" s="9">
        <f t="shared" si="86"/>
        <v>0.46783628590645632</v>
      </c>
      <c r="Q93" s="12">
        <f t="shared" si="87"/>
        <v>0.21052632865790535</v>
      </c>
      <c r="R93" s="9">
        <f t="shared" si="88"/>
        <v>2.3873737500000001</v>
      </c>
      <c r="S93" s="13">
        <f t="shared" si="89"/>
        <v>8.8183230069403817E-2</v>
      </c>
      <c r="T93" s="2">
        <f t="shared" si="90"/>
        <v>0.51</v>
      </c>
      <c r="U93" s="14">
        <f t="shared" si="91"/>
        <v>4.4973447335395947E-2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3.6470494371621878E-2</v>
      </c>
      <c r="AK93" s="9">
        <f t="shared" si="93"/>
        <v>10.4025</v>
      </c>
      <c r="AL93" s="1">
        <f t="shared" si="94"/>
        <v>0.45</v>
      </c>
      <c r="AM93" s="17">
        <f t="shared" si="95"/>
        <v>529181.66666666663</v>
      </c>
      <c r="AN93" s="1">
        <f t="shared" si="96"/>
        <v>2007632255.4810369</v>
      </c>
    </row>
    <row r="94" spans="1:48" x14ac:dyDescent="0.15">
      <c r="C94" s="7">
        <v>5</v>
      </c>
      <c r="D94" s="8">
        <v>12.9543891107419</v>
      </c>
      <c r="E94" s="10">
        <f t="shared" si="97"/>
        <v>11.6337830351333</v>
      </c>
      <c r="F94" s="7" t="s">
        <v>85</v>
      </c>
      <c r="G94" s="1">
        <v>6</v>
      </c>
      <c r="H94" s="9">
        <f t="shared" si="81"/>
        <v>12.9543891107419</v>
      </c>
      <c r="I94" s="9">
        <f t="shared" si="82"/>
        <v>286.10438911074186</v>
      </c>
      <c r="J94" s="9">
        <f t="shared" si="83"/>
        <v>8.7531406315625213E-2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11.095911075579934</v>
      </c>
      <c r="P94" s="9">
        <f t="shared" si="86"/>
        <v>0.97124070079863323</v>
      </c>
      <c r="Q94" s="12">
        <f t="shared" si="87"/>
        <v>0.43705831535938494</v>
      </c>
      <c r="R94" s="9">
        <f t="shared" si="88"/>
        <v>2.3873737500000001</v>
      </c>
      <c r="S94" s="13">
        <f t="shared" si="89"/>
        <v>0.18307075520093363</v>
      </c>
      <c r="T94" s="2">
        <f t="shared" si="90"/>
        <v>0.51</v>
      </c>
      <c r="U94" s="14">
        <f t="shared" si="91"/>
        <v>9.3366085152476158E-2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5.4278874673471568E-2</v>
      </c>
      <c r="AK94" s="9">
        <f t="shared" si="93"/>
        <v>10.4025</v>
      </c>
      <c r="AL94" s="1">
        <f t="shared" si="94"/>
        <v>0.45</v>
      </c>
      <c r="AM94" s="17">
        <f t="shared" si="95"/>
        <v>529181.66666666663</v>
      </c>
      <c r="AN94" s="1">
        <f t="shared" si="96"/>
        <v>2987950162.5419879</v>
      </c>
    </row>
    <row r="95" spans="1:48" x14ac:dyDescent="0.15">
      <c r="C95" s="7">
        <v>6</v>
      </c>
      <c r="D95" s="8">
        <v>15.9365046353333</v>
      </c>
      <c r="E95" s="10">
        <f t="shared" si="97"/>
        <v>12.9543891107419</v>
      </c>
      <c r="F95" s="7" t="s">
        <v>83</v>
      </c>
      <c r="G95" s="1">
        <v>7</v>
      </c>
      <c r="H95" s="9">
        <f t="shared" si="81"/>
        <v>15.9365046353333</v>
      </c>
      <c r="I95" s="9">
        <f t="shared" si="82"/>
        <v>289.08650463533326</v>
      </c>
      <c r="J95" s="9">
        <f t="shared" si="83"/>
        <v>0.12434537124343335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15.429945374781303</v>
      </c>
      <c r="P95" s="9">
        <f t="shared" si="86"/>
        <v>1.9186422858930785</v>
      </c>
      <c r="Q95" s="12">
        <f t="shared" si="87"/>
        <v>0.86338902865188538</v>
      </c>
      <c r="R95" s="9">
        <f t="shared" si="88"/>
        <v>2.3873737500000001</v>
      </c>
      <c r="S95" s="13">
        <f t="shared" si="89"/>
        <v>0.36164803632103493</v>
      </c>
      <c r="T95" s="2">
        <f t="shared" si="90"/>
        <v>0.51</v>
      </c>
      <c r="U95" s="14">
        <f t="shared" si="91"/>
        <v>0.18444049852372782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0.10206381030490394</v>
      </c>
      <c r="AK95" s="9">
        <f t="shared" si="93"/>
        <v>10.4025</v>
      </c>
      <c r="AL95" s="1">
        <f t="shared" si="94"/>
        <v>0.45</v>
      </c>
      <c r="AM95" s="17">
        <f t="shared" si="95"/>
        <v>529181.66666666663</v>
      </c>
      <c r="AN95" s="1">
        <f t="shared" si="96"/>
        <v>5618421170.7550421</v>
      </c>
    </row>
    <row r="96" spans="1:48" x14ac:dyDescent="0.15">
      <c r="C96" s="7">
        <v>7</v>
      </c>
      <c r="D96" s="8">
        <v>18.7477898580645</v>
      </c>
      <c r="E96" s="10">
        <f t="shared" si="97"/>
        <v>15.9365046353333</v>
      </c>
      <c r="F96" s="7" t="s">
        <v>83</v>
      </c>
      <c r="G96" s="1">
        <v>8</v>
      </c>
      <c r="H96" s="9">
        <f t="shared" si="81"/>
        <v>18.7477898580645</v>
      </c>
      <c r="I96" s="9">
        <f t="shared" si="82"/>
        <v>291.89778985806447</v>
      </c>
      <c r="J96" s="9">
        <f t="shared" si="83"/>
        <v>0.17199216207371806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18.816578088888225</v>
      </c>
      <c r="P96" s="9">
        <f t="shared" si="86"/>
        <v>3.2363039483368357</v>
      </c>
      <c r="Q96" s="12">
        <f t="shared" si="87"/>
        <v>1.456336776751576</v>
      </c>
      <c r="R96" s="9">
        <f t="shared" si="88"/>
        <v>2.3873737500000001</v>
      </c>
      <c r="S96" s="13">
        <f t="shared" si="89"/>
        <v>0.61001624766611262</v>
      </c>
      <c r="T96" s="2">
        <f t="shared" si="90"/>
        <v>0.51</v>
      </c>
      <c r="U96" s="14">
        <f t="shared" si="91"/>
        <v>0.31110828630971743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0.14025414832237981</v>
      </c>
      <c r="AK96" s="9">
        <f t="shared" si="93"/>
        <v>10.4025</v>
      </c>
      <c r="AL96" s="1">
        <f t="shared" si="94"/>
        <v>0.45</v>
      </c>
      <c r="AM96" s="17">
        <f t="shared" si="95"/>
        <v>529181.66666666663</v>
      </c>
      <c r="AN96" s="1">
        <f t="shared" si="96"/>
        <v>7720727590.5788383</v>
      </c>
    </row>
    <row r="97" spans="1:50" x14ac:dyDescent="0.15">
      <c r="C97" s="7">
        <v>8</v>
      </c>
      <c r="D97" s="8">
        <v>15.8205753235484</v>
      </c>
      <c r="E97" s="10">
        <f t="shared" si="97"/>
        <v>18.7477898580645</v>
      </c>
      <c r="F97" s="7" t="s">
        <v>83</v>
      </c>
      <c r="G97" s="1">
        <v>9</v>
      </c>
      <c r="H97" s="9">
        <f t="shared" si="81"/>
        <v>15.8205753235484</v>
      </c>
      <c r="I97" s="9">
        <f t="shared" si="82"/>
        <v>288.97057532354836</v>
      </c>
      <c r="J97" s="9">
        <f t="shared" si="83"/>
        <v>0.12267648643425901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20.885549140551387</v>
      </c>
      <c r="P97" s="9">
        <f t="shared" si="86"/>
        <v>2.5621657858129021</v>
      </c>
      <c r="Q97" s="12">
        <f t="shared" si="87"/>
        <v>1.1529746036158059</v>
      </c>
      <c r="R97" s="9">
        <f t="shared" si="88"/>
        <v>2.3873737500000001</v>
      </c>
      <c r="S97" s="13">
        <f t="shared" si="89"/>
        <v>0.48294683797030352</v>
      </c>
      <c r="T97" s="2">
        <f t="shared" si="90"/>
        <v>0.51</v>
      </c>
      <c r="U97" s="14">
        <f t="shared" si="91"/>
        <v>0.24630288736485481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0.12071532054050373</v>
      </c>
      <c r="AK97" s="9">
        <f t="shared" si="93"/>
        <v>10.4025</v>
      </c>
      <c r="AL97" s="1">
        <f t="shared" si="94"/>
        <v>0.45</v>
      </c>
      <c r="AM97" s="17">
        <f t="shared" si="95"/>
        <v>529181.66666666663</v>
      </c>
      <c r="AN97" s="1">
        <f t="shared" si="96"/>
        <v>6645151798.0086594</v>
      </c>
    </row>
    <row r="98" spans="1:50" x14ac:dyDescent="0.15">
      <c r="C98" s="7">
        <v>9</v>
      </c>
      <c r="D98" s="8">
        <v>15.688892704000001</v>
      </c>
      <c r="E98" s="10">
        <f t="shared" si="97"/>
        <v>15.8205753235484</v>
      </c>
      <c r="F98" s="7" t="s">
        <v>83</v>
      </c>
      <c r="G98" s="1">
        <v>10</v>
      </c>
      <c r="H98" s="9">
        <f t="shared" si="81"/>
        <v>15.688892704000001</v>
      </c>
      <c r="I98" s="9">
        <f t="shared" si="82"/>
        <v>288.83889270399999</v>
      </c>
      <c r="J98" s="9">
        <f t="shared" si="83"/>
        <v>0.12080638652322481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23.628658354738484</v>
      </c>
      <c r="P98" s="9">
        <f t="shared" si="86"/>
        <v>2.8544928342277625</v>
      </c>
      <c r="Q98" s="12">
        <f t="shared" si="87"/>
        <v>1.2845217754024931</v>
      </c>
      <c r="R98" s="9">
        <f t="shared" si="88"/>
        <v>2.3873737500000001</v>
      </c>
      <c r="S98" s="13">
        <f t="shared" si="89"/>
        <v>0.53804804354680247</v>
      </c>
      <c r="T98" s="2">
        <f t="shared" si="90"/>
        <v>0.51</v>
      </c>
      <c r="U98" s="14">
        <f t="shared" si="91"/>
        <v>0.27440450220886925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0.12598195741597407</v>
      </c>
      <c r="AK98" s="9">
        <f t="shared" si="93"/>
        <v>10.4025</v>
      </c>
      <c r="AL98" s="1">
        <f t="shared" si="94"/>
        <v>0.45</v>
      </c>
      <c r="AM98" s="17">
        <f t="shared" si="95"/>
        <v>529181.66666666663</v>
      </c>
      <c r="AN98" s="1">
        <f t="shared" si="96"/>
        <v>6935070271.8675566</v>
      </c>
    </row>
    <row r="99" spans="1:50" x14ac:dyDescent="0.15">
      <c r="C99" s="7">
        <v>10</v>
      </c>
      <c r="D99" s="8">
        <v>13.1625782801613</v>
      </c>
      <c r="E99" s="10">
        <f t="shared" si="97"/>
        <v>15.688892704000001</v>
      </c>
      <c r="F99" s="7" t="s">
        <v>83</v>
      </c>
      <c r="G99" s="1">
        <v>11</v>
      </c>
      <c r="H99" s="9">
        <f t="shared" si="81"/>
        <v>13.1625782801613</v>
      </c>
      <c r="I99" s="9">
        <f t="shared" si="82"/>
        <v>286.31257828016129</v>
      </c>
      <c r="J99" s="9">
        <f t="shared" si="83"/>
        <v>8.9724501648140484E-2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19.735457244485186</v>
      </c>
      <c r="O99" s="9">
        <f t="shared" si="98"/>
        <v>6.3439832760255364</v>
      </c>
      <c r="P99" s="9">
        <f t="shared" si="86"/>
        <v>0.5692107379055289</v>
      </c>
      <c r="Q99" s="12">
        <f t="shared" si="87"/>
        <v>0.256144832057488</v>
      </c>
      <c r="R99" s="9">
        <f t="shared" si="88"/>
        <v>2.3873737500000001</v>
      </c>
      <c r="S99" s="13">
        <f t="shared" si="89"/>
        <v>0.10729146705977143</v>
      </c>
      <c r="T99" s="2">
        <f t="shared" si="90"/>
        <v>0.51</v>
      </c>
      <c r="U99" s="14">
        <f t="shared" si="91"/>
        <v>5.471864820048343E-2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4.6834672432445754E-2</v>
      </c>
      <c r="AK99" s="9">
        <f t="shared" si="93"/>
        <v>10.4025</v>
      </c>
      <c r="AL99" s="1">
        <f t="shared" si="94"/>
        <v>0.45</v>
      </c>
      <c r="AM99" s="17">
        <f t="shared" si="95"/>
        <v>529181.66666666663</v>
      </c>
      <c r="AN99" s="1">
        <f t="shared" si="96"/>
        <v>2578160802.8716488</v>
      </c>
    </row>
    <row r="100" spans="1:50" x14ac:dyDescent="0.15">
      <c r="C100" s="7">
        <v>11</v>
      </c>
      <c r="D100" s="8">
        <v>8.4136069769666708</v>
      </c>
      <c r="E100" s="10">
        <f t="shared" si="97"/>
        <v>13.1625782801613</v>
      </c>
      <c r="F100" s="7" t="s">
        <v>85</v>
      </c>
      <c r="G100" s="1">
        <v>12</v>
      </c>
      <c r="H100" s="9">
        <f t="shared" si="81"/>
        <v>8.4136069769666708</v>
      </c>
      <c r="I100" s="9">
        <f t="shared" si="82"/>
        <v>281.56360697696664</v>
      </c>
      <c r="J100" s="9">
        <f t="shared" si="83"/>
        <v>5.0559867112921084E-2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11.080047538120008</v>
      </c>
      <c r="P100" s="9">
        <f t="shared" si="86"/>
        <v>0.56020573113219596</v>
      </c>
      <c r="Q100" s="12">
        <f t="shared" si="87"/>
        <v>0.25209257900948817</v>
      </c>
      <c r="R100" s="9">
        <f t="shared" si="88"/>
        <v>2.3873737500000001</v>
      </c>
      <c r="S100" s="13">
        <f t="shared" si="89"/>
        <v>0.10559409854007491</v>
      </c>
      <c r="T100" s="2">
        <f t="shared" si="90"/>
        <v>0.51</v>
      </c>
      <c r="U100" s="14">
        <f t="shared" si="91"/>
        <v>5.3852990255438209E-2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4.6573676562014624E-2</v>
      </c>
      <c r="AK100" s="9">
        <f t="shared" si="93"/>
        <v>10.4025</v>
      </c>
      <c r="AL100" s="1">
        <f t="shared" si="94"/>
        <v>0.45</v>
      </c>
      <c r="AM100" s="17">
        <f t="shared" si="95"/>
        <v>529181.66666666663</v>
      </c>
      <c r="AN100" s="1">
        <f t="shared" si="96"/>
        <v>2563793470.1262884</v>
      </c>
      <c r="AO100" s="1">
        <f>SUM(AN89:AN100)</f>
        <v>47178587117.021713</v>
      </c>
    </row>
    <row r="101" spans="1:50" x14ac:dyDescent="0.15">
      <c r="C101" s="7">
        <v>12</v>
      </c>
      <c r="D101" s="8">
        <v>4.2756852821290297</v>
      </c>
      <c r="E101" s="10">
        <f t="shared" si="97"/>
        <v>8.4136069769666708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5.7840900427419397</v>
      </c>
      <c r="E105" s="7"/>
      <c r="F105" s="7"/>
      <c r="G105" s="1">
        <v>1</v>
      </c>
      <c r="H105" s="9">
        <f t="shared" ref="H105:H116" si="99">E106</f>
        <v>5.7840900427419397</v>
      </c>
      <c r="I105" s="9">
        <f t="shared" ref="I105:I116" si="100">H105+273.15</f>
        <v>278.9340900427419</v>
      </c>
      <c r="J105" s="9">
        <f t="shared" ref="J105:J116" si="101">EXP(($C$15*(I105-$C$13))/($C$16*I105*$C$13))</f>
        <v>3.6494483347661644E-2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2.364441841913387E-2</v>
      </c>
      <c r="Q105" s="12">
        <f t="shared" ref="Q105:Q116" si="105">P105*$B$107</f>
        <v>7.0933255257401608E-3</v>
      </c>
      <c r="R105" s="9">
        <f t="shared" ref="R105:R116" si="106">L105*$B$107</f>
        <v>0.19436706250000002</v>
      </c>
      <c r="S105" s="13">
        <f t="shared" ref="S105:S116" si="107">Q105/R105</f>
        <v>3.6494483347661644E-2</v>
      </c>
      <c r="T105" s="2">
        <f t="shared" ref="T105:T116" si="108">$B$106/100</f>
        <v>0.01</v>
      </c>
      <c r="U105" s="14">
        <f t="shared" ref="U105:U116" si="109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5.8549448334766167E-3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2750</v>
      </c>
      <c r="AX105" s="1">
        <f t="shared" ref="AX105:AX116" si="116">AW105*10000*AV105*0.67*AU105*AT105</f>
        <v>2096780.5292945753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5.6281435405161302</v>
      </c>
      <c r="E106" s="10">
        <f t="shared" ref="E106:E117" si="117">D105</f>
        <v>5.7840900427419397</v>
      </c>
      <c r="F106" s="7" t="s">
        <v>83</v>
      </c>
      <c r="G106" s="1">
        <v>2</v>
      </c>
      <c r="H106" s="9">
        <f t="shared" si="99"/>
        <v>5.6281435405161302</v>
      </c>
      <c r="I106" s="9">
        <f t="shared" si="100"/>
        <v>278.77814354051611</v>
      </c>
      <c r="J106" s="9">
        <f t="shared" si="101"/>
        <v>3.5788775389698074E-2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1.2721359982475331</v>
      </c>
      <c r="P106" s="9">
        <f t="shared" si="104"/>
        <v>4.5528189506430304E-2</v>
      </c>
      <c r="Q106" s="12">
        <f t="shared" si="105"/>
        <v>1.3658456851929091E-2</v>
      </c>
      <c r="R106" s="9">
        <f t="shared" si="106"/>
        <v>0.19436706250000002</v>
      </c>
      <c r="S106" s="13">
        <f t="shared" si="107"/>
        <v>7.0271457911903618E-2</v>
      </c>
      <c r="T106" s="2">
        <f t="shared" si="108"/>
        <v>0.01</v>
      </c>
      <c r="U106" s="14">
        <f t="shared" si="109"/>
        <v>7.0271457911903615E-4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6.1927145791190359E-3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2750</v>
      </c>
      <c r="AX106" s="1">
        <f t="shared" si="116"/>
        <v>2217743.0739796064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6.1078625119999996</v>
      </c>
      <c r="E107" s="10">
        <f t="shared" si="117"/>
        <v>5.6281435405161302</v>
      </c>
      <c r="F107" s="7" t="s">
        <v>83</v>
      </c>
      <c r="G107" s="1">
        <v>3</v>
      </c>
      <c r="H107" s="9">
        <f t="shared" si="99"/>
        <v>6.1078625119999996</v>
      </c>
      <c r="I107" s="9">
        <f t="shared" si="100"/>
        <v>279.25786251199997</v>
      </c>
      <c r="J107" s="9">
        <f t="shared" si="101"/>
        <v>3.8001762867445034E-2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1.8744980170744363</v>
      </c>
      <c r="P107" s="9">
        <f t="shared" si="104"/>
        <v>7.1234229140358665E-2</v>
      </c>
      <c r="Q107" s="12">
        <f t="shared" si="105"/>
        <v>2.1370268742107599E-2</v>
      </c>
      <c r="R107" s="9">
        <f t="shared" si="106"/>
        <v>0.19436706250000002</v>
      </c>
      <c r="S107" s="13">
        <f t="shared" si="107"/>
        <v>0.10994799462026955</v>
      </c>
      <c r="T107" s="2">
        <f t="shared" si="108"/>
        <v>0.01</v>
      </c>
      <c r="U107" s="14">
        <f t="shared" si="109"/>
        <v>1.0994799462026956E-3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6.5894799462026957E-3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2750</v>
      </c>
      <c r="AX107" s="1">
        <f t="shared" si="116"/>
        <v>2359833.2080561453</v>
      </c>
    </row>
    <row r="108" spans="1:50" x14ac:dyDescent="0.15">
      <c r="C108" s="7">
        <v>3</v>
      </c>
      <c r="D108" s="8">
        <v>8.3541893740645108</v>
      </c>
      <c r="E108" s="10">
        <f t="shared" si="117"/>
        <v>6.1078625119999996</v>
      </c>
      <c r="F108" s="7" t="s">
        <v>83</v>
      </c>
      <c r="G108" s="1">
        <v>4</v>
      </c>
      <c r="H108" s="9">
        <f t="shared" si="99"/>
        <v>8.3541893740645108</v>
      </c>
      <c r="I108" s="9">
        <f t="shared" si="100"/>
        <v>281.50418937406448</v>
      </c>
      <c r="J108" s="9">
        <f t="shared" si="101"/>
        <v>5.0192168986698885E-2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2.4511539962674109</v>
      </c>
      <c r="P108" s="9">
        <f t="shared" si="104"/>
        <v>0.12302873559307617</v>
      </c>
      <c r="Q108" s="12">
        <f t="shared" si="105"/>
        <v>3.6908620677922853E-2</v>
      </c>
      <c r="R108" s="9">
        <f t="shared" si="106"/>
        <v>0.19436706250000002</v>
      </c>
      <c r="S108" s="13">
        <f t="shared" si="107"/>
        <v>0.18989133345534226</v>
      </c>
      <c r="T108" s="2">
        <f t="shared" si="108"/>
        <v>0.01</v>
      </c>
      <c r="U108" s="14">
        <f t="shared" si="109"/>
        <v>1.8989133345534226E-3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7.3889133345534227E-3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2750</v>
      </c>
      <c r="AX108" s="1">
        <f t="shared" si="116"/>
        <v>2646127.3424735414</v>
      </c>
    </row>
    <row r="109" spans="1:50" x14ac:dyDescent="0.15">
      <c r="C109" s="7">
        <v>4</v>
      </c>
      <c r="D109" s="8">
        <v>11.6337830351333</v>
      </c>
      <c r="E109" s="10">
        <f t="shared" si="117"/>
        <v>8.3541893740645108</v>
      </c>
      <c r="F109" s="7" t="s">
        <v>83</v>
      </c>
      <c r="G109" s="1">
        <v>5</v>
      </c>
      <c r="H109" s="9">
        <f t="shared" si="99"/>
        <v>11.6337830351333</v>
      </c>
      <c r="I109" s="9">
        <f t="shared" si="100"/>
        <v>284.7837830351333</v>
      </c>
      <c r="J109" s="9">
        <f t="shared" si="101"/>
        <v>7.4752472949380408E-2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2.211718997640618</v>
      </c>
      <c r="O109" s="9">
        <f t="shared" si="118"/>
        <v>0.76429647136705015</v>
      </c>
      <c r="P109" s="9">
        <f t="shared" si="104"/>
        <v>5.7133051301172313E-2</v>
      </c>
      <c r="Q109" s="12">
        <f t="shared" si="105"/>
        <v>1.7139915390351694E-2</v>
      </c>
      <c r="R109" s="9">
        <f t="shared" si="106"/>
        <v>0.19436706250000002</v>
      </c>
      <c r="S109" s="13">
        <f t="shared" si="107"/>
        <v>8.8183230069403817E-2</v>
      </c>
      <c r="T109" s="2">
        <f t="shared" si="108"/>
        <v>0.01</v>
      </c>
      <c r="U109" s="14">
        <f t="shared" si="109"/>
        <v>8.8183230069403817E-4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6.3718323006940383E-3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2750</v>
      </c>
      <c r="AX109" s="1">
        <f t="shared" si="116"/>
        <v>2281888.947550043</v>
      </c>
    </row>
    <row r="110" spans="1:50" x14ac:dyDescent="0.15">
      <c r="C110" s="7">
        <v>5</v>
      </c>
      <c r="D110" s="8">
        <v>12.9543891107419</v>
      </c>
      <c r="E110" s="10">
        <f t="shared" si="117"/>
        <v>11.6337830351333</v>
      </c>
      <c r="F110" s="7" t="s">
        <v>85</v>
      </c>
      <c r="G110" s="1">
        <v>6</v>
      </c>
      <c r="H110" s="9">
        <f t="shared" si="99"/>
        <v>12.9543891107419</v>
      </c>
      <c r="I110" s="9">
        <f t="shared" si="100"/>
        <v>286.10438911074186</v>
      </c>
      <c r="J110" s="9">
        <f t="shared" si="101"/>
        <v>8.7531406315625213E-2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1.3550536283992114</v>
      </c>
      <c r="P110" s="9">
        <f t="shared" si="104"/>
        <v>0.11860974972687359</v>
      </c>
      <c r="Q110" s="12">
        <f t="shared" si="105"/>
        <v>3.5582924918062073E-2</v>
      </c>
      <c r="R110" s="9">
        <f t="shared" si="106"/>
        <v>0.19436706250000002</v>
      </c>
      <c r="S110" s="13">
        <f t="shared" si="107"/>
        <v>0.18307075520093363</v>
      </c>
      <c r="T110" s="2">
        <f t="shared" si="108"/>
        <v>0.01</v>
      </c>
      <c r="U110" s="14">
        <f t="shared" si="109"/>
        <v>1.8307075520093365E-3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7.3207075520093368E-3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2750</v>
      </c>
      <c r="AX110" s="1">
        <f t="shared" si="116"/>
        <v>2621701.3980981065</v>
      </c>
    </row>
    <row r="111" spans="1:50" x14ac:dyDescent="0.15">
      <c r="C111" s="7">
        <v>6</v>
      </c>
      <c r="D111" s="8">
        <v>15.9365046353333</v>
      </c>
      <c r="E111" s="10">
        <f t="shared" si="117"/>
        <v>12.9543891107419</v>
      </c>
      <c r="F111" s="7" t="s">
        <v>83</v>
      </c>
      <c r="G111" s="1">
        <v>7</v>
      </c>
      <c r="H111" s="9">
        <f t="shared" si="99"/>
        <v>15.9365046353333</v>
      </c>
      <c r="I111" s="9">
        <f t="shared" si="100"/>
        <v>289.08650463533326</v>
      </c>
      <c r="J111" s="9">
        <f t="shared" si="101"/>
        <v>0.12434537124343335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1.8843340870056711</v>
      </c>
      <c r="P111" s="9">
        <f t="shared" si="104"/>
        <v>0.2343082215953762</v>
      </c>
      <c r="Q111" s="12">
        <f t="shared" si="105"/>
        <v>7.0292466478612856E-2</v>
      </c>
      <c r="R111" s="9">
        <f t="shared" si="106"/>
        <v>0.19436706250000002</v>
      </c>
      <c r="S111" s="13">
        <f t="shared" si="107"/>
        <v>0.36164803632103482</v>
      </c>
      <c r="T111" s="2">
        <f t="shared" si="108"/>
        <v>0.01</v>
      </c>
      <c r="U111" s="14">
        <f t="shared" si="109"/>
        <v>3.6164803632103481E-3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1.356648036321035E-2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2750</v>
      </c>
      <c r="AX111" s="1">
        <f t="shared" si="116"/>
        <v>4858445.7557981303</v>
      </c>
    </row>
    <row r="112" spans="1:50" x14ac:dyDescent="0.15">
      <c r="C112" s="7">
        <v>7</v>
      </c>
      <c r="D112" s="8">
        <v>18.7477898580645</v>
      </c>
      <c r="E112" s="10">
        <f t="shared" si="117"/>
        <v>15.9365046353333</v>
      </c>
      <c r="F112" s="7" t="s">
        <v>83</v>
      </c>
      <c r="G112" s="1">
        <v>8</v>
      </c>
      <c r="H112" s="9">
        <f t="shared" si="99"/>
        <v>18.7477898580645</v>
      </c>
      <c r="I112" s="9">
        <f t="shared" si="100"/>
        <v>291.89778985806447</v>
      </c>
      <c r="J112" s="9">
        <f t="shared" si="101"/>
        <v>0.17199216207371806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2.2979160737436284</v>
      </c>
      <c r="P112" s="9">
        <f t="shared" si="104"/>
        <v>0.39522355378711599</v>
      </c>
      <c r="Q112" s="12">
        <f t="shared" si="105"/>
        <v>0.1185670661361348</v>
      </c>
      <c r="R112" s="9">
        <f t="shared" si="106"/>
        <v>0.19436706250000002</v>
      </c>
      <c r="S112" s="13">
        <f t="shared" si="107"/>
        <v>0.61001624766611262</v>
      </c>
      <c r="T112" s="2">
        <f t="shared" si="108"/>
        <v>0.01</v>
      </c>
      <c r="U112" s="14">
        <f t="shared" si="109"/>
        <v>6.1001624766611265E-3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1.6050162476661127E-2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2750</v>
      </c>
      <c r="AX112" s="1">
        <f t="shared" si="116"/>
        <v>5747905.2544879727</v>
      </c>
    </row>
    <row r="113" spans="1:53" x14ac:dyDescent="0.15">
      <c r="C113" s="7">
        <v>8</v>
      </c>
      <c r="D113" s="8">
        <v>15.8205753235484</v>
      </c>
      <c r="E113" s="10">
        <f t="shared" si="117"/>
        <v>18.7477898580645</v>
      </c>
      <c r="F113" s="7" t="s">
        <v>83</v>
      </c>
      <c r="G113" s="1">
        <v>9</v>
      </c>
      <c r="H113" s="9">
        <f t="shared" si="99"/>
        <v>15.8205753235484</v>
      </c>
      <c r="I113" s="9">
        <f t="shared" si="100"/>
        <v>288.97057532354836</v>
      </c>
      <c r="J113" s="9">
        <f t="shared" si="101"/>
        <v>0.12267648643425901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2.5505827282898461</v>
      </c>
      <c r="P113" s="9">
        <f t="shared" si="104"/>
        <v>0.31289652746650465</v>
      </c>
      <c r="Q113" s="12">
        <f t="shared" si="105"/>
        <v>9.3868958239951394E-2</v>
      </c>
      <c r="R113" s="9">
        <f t="shared" si="106"/>
        <v>0.19436706250000002</v>
      </c>
      <c r="S113" s="13">
        <f t="shared" si="107"/>
        <v>0.48294683797030363</v>
      </c>
      <c r="T113" s="2">
        <f t="shared" si="108"/>
        <v>0.01</v>
      </c>
      <c r="U113" s="14">
        <f t="shared" si="109"/>
        <v>4.8294683797030363E-3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1.4779468379703037E-2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2750</v>
      </c>
      <c r="AX113" s="1">
        <f t="shared" si="116"/>
        <v>5292842.616500793</v>
      </c>
    </row>
    <row r="114" spans="1:53" x14ac:dyDescent="0.15">
      <c r="C114" s="7">
        <v>9</v>
      </c>
      <c r="D114" s="8">
        <v>15.688892704000001</v>
      </c>
      <c r="E114" s="10">
        <f t="shared" si="117"/>
        <v>15.8205753235484</v>
      </c>
      <c r="F114" s="7" t="s">
        <v>83</v>
      </c>
      <c r="G114" s="1">
        <v>10</v>
      </c>
      <c r="H114" s="9">
        <f t="shared" si="99"/>
        <v>15.688892704000001</v>
      </c>
      <c r="I114" s="9">
        <f t="shared" si="100"/>
        <v>288.83889270399999</v>
      </c>
      <c r="J114" s="9">
        <f t="shared" si="101"/>
        <v>0.12080638652322481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2.8855764091566751</v>
      </c>
      <c r="P114" s="9">
        <f t="shared" si="104"/>
        <v>0.3485960590268804</v>
      </c>
      <c r="Q114" s="12">
        <f t="shared" si="105"/>
        <v>0.10457881770806411</v>
      </c>
      <c r="R114" s="9">
        <f t="shared" si="106"/>
        <v>0.19436706250000002</v>
      </c>
      <c r="S114" s="13">
        <f t="shared" si="107"/>
        <v>0.53804804354680258</v>
      </c>
      <c r="T114" s="2">
        <f t="shared" si="108"/>
        <v>0.01</v>
      </c>
      <c r="U114" s="14">
        <f t="shared" si="109"/>
        <v>5.3804804354680262E-3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1.5330480435468027E-2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2750</v>
      </c>
      <c r="AX114" s="1">
        <f t="shared" si="116"/>
        <v>5490171.7772007696</v>
      </c>
    </row>
    <row r="115" spans="1:53" x14ac:dyDescent="0.15">
      <c r="C115" s="7">
        <v>10</v>
      </c>
      <c r="D115" s="8">
        <v>13.1625782801613</v>
      </c>
      <c r="E115" s="10">
        <f t="shared" si="117"/>
        <v>15.688892704000001</v>
      </c>
      <c r="F115" s="7" t="s">
        <v>83</v>
      </c>
      <c r="G115" s="1">
        <v>11</v>
      </c>
      <c r="H115" s="9">
        <f t="shared" si="99"/>
        <v>13.1625782801613</v>
      </c>
      <c r="I115" s="9">
        <f t="shared" si="100"/>
        <v>286.31257828016129</v>
      </c>
      <c r="J115" s="9">
        <f t="shared" si="101"/>
        <v>8.9724501648140484E-2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2.4101313326233051</v>
      </c>
      <c r="O115" s="9">
        <f t="shared" si="118"/>
        <v>0.77473922583982313</v>
      </c>
      <c r="P115" s="9">
        <f t="shared" si="104"/>
        <v>6.9513090945744288E-2</v>
      </c>
      <c r="Q115" s="12">
        <f t="shared" si="105"/>
        <v>2.0853927283723286E-2</v>
      </c>
      <c r="R115" s="9">
        <f t="shared" si="106"/>
        <v>0.19436706250000002</v>
      </c>
      <c r="S115" s="13">
        <f t="shared" si="107"/>
        <v>0.10729146705977143</v>
      </c>
      <c r="T115" s="2">
        <f t="shared" si="108"/>
        <v>0.01</v>
      </c>
      <c r="U115" s="14">
        <f t="shared" si="109"/>
        <v>1.0729146705977142E-3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6.5629146705977141E-3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2750</v>
      </c>
      <c r="AX115" s="1">
        <f t="shared" si="116"/>
        <v>2350319.6166854142</v>
      </c>
    </row>
    <row r="116" spans="1:53" x14ac:dyDescent="0.15">
      <c r="C116" s="7">
        <v>11</v>
      </c>
      <c r="D116" s="8">
        <v>8.4136069769666708</v>
      </c>
      <c r="E116" s="10">
        <f t="shared" si="117"/>
        <v>13.1625782801613</v>
      </c>
      <c r="F116" s="7" t="s">
        <v>85</v>
      </c>
      <c r="G116" s="1">
        <v>12</v>
      </c>
      <c r="H116" s="9">
        <f t="shared" si="99"/>
        <v>8.4136069769666708</v>
      </c>
      <c r="I116" s="9">
        <f t="shared" si="100"/>
        <v>281.56360697696664</v>
      </c>
      <c r="J116" s="9">
        <f t="shared" si="101"/>
        <v>5.0559867112921084E-2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1.3531163432274125</v>
      </c>
      <c r="P116" s="9">
        <f t="shared" si="104"/>
        <v>6.8413382501899683E-2</v>
      </c>
      <c r="Q116" s="12">
        <f t="shared" si="105"/>
        <v>2.0524014750569905E-2</v>
      </c>
      <c r="R116" s="9">
        <f t="shared" si="106"/>
        <v>0.19436706250000002</v>
      </c>
      <c r="S116" s="13">
        <f t="shared" si="107"/>
        <v>0.10559409854007493</v>
      </c>
      <c r="T116" s="2">
        <f t="shared" si="108"/>
        <v>0.01</v>
      </c>
      <c r="U116" s="14">
        <f t="shared" si="109"/>
        <v>1.0559409854007493E-3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6.5459409854007498E-3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2750</v>
      </c>
      <c r="AX116" s="1">
        <f t="shared" si="116"/>
        <v>2344240.9782620636</v>
      </c>
      <c r="AY116" s="1">
        <f>SUM(AX105:AX116)</f>
        <v>40308000.498387165</v>
      </c>
    </row>
    <row r="117" spans="1:53" x14ac:dyDescent="0.15">
      <c r="C117" s="7">
        <v>12</v>
      </c>
      <c r="D117" s="8">
        <v>4.2756852821290297</v>
      </c>
      <c r="E117" s="10">
        <f t="shared" si="117"/>
        <v>8.4136069769666708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5.7840900427419397</v>
      </c>
      <c r="E121" s="7"/>
      <c r="F121" s="7"/>
      <c r="G121" s="1">
        <v>1</v>
      </c>
      <c r="H121" s="9">
        <f t="shared" ref="H121:H132" si="119">E122</f>
        <v>5.7840900427419397</v>
      </c>
      <c r="I121" s="9">
        <f t="shared" ref="I121:I132" si="120">H121+273.15</f>
        <v>278.9340900427419</v>
      </c>
      <c r="J121" s="9">
        <f t="shared" ref="J121:J132" si="121">EXP(($C$15*(I121-$C$13))/($C$16*I121*$C$13))</f>
        <v>3.6494483347661644E-2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1.0389979409079271E-2</v>
      </c>
      <c r="Q121" s="12">
        <f t="shared" ref="Q121:Q132" si="125">P121*$B$123</f>
        <v>3.4286932049961594E-3</v>
      </c>
      <c r="R121" s="9">
        <f t="shared" ref="R121:R132" si="126">L121*$B$123</f>
        <v>9.3951000000000007E-2</v>
      </c>
      <c r="S121" s="13">
        <f t="shared" ref="S121:S132" si="127">Q121/R121</f>
        <v>3.6494483347661644E-2</v>
      </c>
      <c r="T121" s="2">
        <f t="shared" ref="T121:T132" si="128">$B$122/100</f>
        <v>0.01</v>
      </c>
      <c r="U121" s="14">
        <f t="shared" ref="U121:U132" si="129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5.8549448334766167E-3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0.16666666666666666</v>
      </c>
      <c r="AX121" s="1">
        <f t="shared" ref="AX121:AX132" si="136">AW121*10000*AV121*0.67*AU121*AT121</f>
        <v>61.425367962245708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5.6281435405161302</v>
      </c>
      <c r="E122" s="10">
        <f t="shared" ref="E122:E133" si="139">D121</f>
        <v>5.7840900427419397</v>
      </c>
      <c r="F122" s="7" t="s">
        <v>83</v>
      </c>
      <c r="G122" s="1">
        <v>2</v>
      </c>
      <c r="H122" s="9">
        <f t="shared" si="119"/>
        <v>5.6281435405161302</v>
      </c>
      <c r="I122" s="9">
        <f t="shared" si="120"/>
        <v>278.77814354051611</v>
      </c>
      <c r="J122" s="9">
        <f t="shared" si="121"/>
        <v>3.5788775389698074E-2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0.55901002059092075</v>
      </c>
      <c r="P122" s="9">
        <f t="shared" si="124"/>
        <v>2.0006284067518958E-2</v>
      </c>
      <c r="Q122" s="12">
        <f t="shared" si="125"/>
        <v>6.6020737422812564E-3</v>
      </c>
      <c r="R122" s="9">
        <f t="shared" si="126"/>
        <v>9.3951000000000007E-2</v>
      </c>
      <c r="S122" s="13">
        <f t="shared" si="127"/>
        <v>7.0271457911903604E-2</v>
      </c>
      <c r="T122" s="2">
        <f t="shared" si="128"/>
        <v>0.01</v>
      </c>
      <c r="U122" s="14">
        <f t="shared" si="129"/>
        <v>7.0271457911903605E-4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6.1927145791190359E-3</v>
      </c>
      <c r="AU122" s="9">
        <f t="shared" si="133"/>
        <v>28.47</v>
      </c>
      <c r="AV122" s="1">
        <f t="shared" si="134"/>
        <v>0.33</v>
      </c>
      <c r="AW122" s="1">
        <f t="shared" si="135"/>
        <v>0.16666666666666666</v>
      </c>
      <c r="AX122" s="1">
        <f t="shared" si="136"/>
        <v>64.968976228880734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6.1078625119999996</v>
      </c>
      <c r="E123" s="10">
        <f t="shared" si="139"/>
        <v>5.6281435405161302</v>
      </c>
      <c r="F123" s="7" t="s">
        <v>83</v>
      </c>
      <c r="G123" s="1">
        <v>3</v>
      </c>
      <c r="H123" s="9">
        <f t="shared" si="119"/>
        <v>6.1078625119999996</v>
      </c>
      <c r="I123" s="9">
        <f t="shared" si="120"/>
        <v>279.25786251199997</v>
      </c>
      <c r="J123" s="9">
        <f t="shared" si="121"/>
        <v>3.8001762867445034E-2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0.82370373652340179</v>
      </c>
      <c r="P123" s="9">
        <f t="shared" si="124"/>
        <v>3.1302194068390736E-2</v>
      </c>
      <c r="Q123" s="12">
        <f t="shared" si="125"/>
        <v>1.0329724042568943E-2</v>
      </c>
      <c r="R123" s="9">
        <f t="shared" si="126"/>
        <v>9.3951000000000007E-2</v>
      </c>
      <c r="S123" s="13">
        <f t="shared" si="127"/>
        <v>0.10994799462026952</v>
      </c>
      <c r="T123" s="2">
        <f t="shared" si="128"/>
        <v>0.01</v>
      </c>
      <c r="U123" s="14">
        <f t="shared" si="129"/>
        <v>1.0994799462026952E-3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6.5894799462026957E-3</v>
      </c>
      <c r="AU123" s="9">
        <f t="shared" si="133"/>
        <v>28.47</v>
      </c>
      <c r="AV123" s="1">
        <f t="shared" si="134"/>
        <v>0.33</v>
      </c>
      <c r="AW123" s="1">
        <f t="shared" si="135"/>
        <v>0.16666666666666666</v>
      </c>
      <c r="AX123" s="1">
        <f t="shared" si="136"/>
        <v>69.131519064201981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8.3541893740645108</v>
      </c>
      <c r="E124" s="10">
        <f t="shared" si="139"/>
        <v>6.1078625119999996</v>
      </c>
      <c r="F124" s="7" t="s">
        <v>83</v>
      </c>
      <c r="G124" s="1">
        <v>4</v>
      </c>
      <c r="H124" s="9">
        <f t="shared" si="119"/>
        <v>8.3541893740645108</v>
      </c>
      <c r="I124" s="9">
        <f t="shared" si="120"/>
        <v>281.50418937406448</v>
      </c>
      <c r="J124" s="9">
        <f t="shared" si="121"/>
        <v>5.0192168986698885E-2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1.0771015424550112</v>
      </c>
      <c r="P124" s="9">
        <f t="shared" si="124"/>
        <v>5.4062062634735945E-2</v>
      </c>
      <c r="Q124" s="12">
        <f t="shared" si="125"/>
        <v>1.7840480669462862E-2</v>
      </c>
      <c r="R124" s="9">
        <f t="shared" si="126"/>
        <v>9.3951000000000007E-2</v>
      </c>
      <c r="S124" s="13">
        <f t="shared" si="127"/>
        <v>0.18989133345534226</v>
      </c>
      <c r="T124" s="2">
        <f t="shared" si="128"/>
        <v>0.01</v>
      </c>
      <c r="U124" s="14">
        <f t="shared" si="129"/>
        <v>1.8989133345534226E-3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7.3889133345534227E-3</v>
      </c>
      <c r="AU124" s="9">
        <f t="shared" si="133"/>
        <v>28.47</v>
      </c>
      <c r="AV124" s="1">
        <f t="shared" si="134"/>
        <v>0.33</v>
      </c>
      <c r="AW124" s="1">
        <f t="shared" si="135"/>
        <v>0.16666666666666666</v>
      </c>
      <c r="AX124" s="1">
        <f t="shared" si="136"/>
        <v>77.518530630900187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11.6337830351333</v>
      </c>
      <c r="E125" s="10">
        <f t="shared" si="139"/>
        <v>8.3541893740645108</v>
      </c>
      <c r="F125" s="7" t="s">
        <v>83</v>
      </c>
      <c r="G125" s="1">
        <v>5</v>
      </c>
      <c r="H125" s="9">
        <f t="shared" si="119"/>
        <v>11.6337830351333</v>
      </c>
      <c r="I125" s="9">
        <f t="shared" si="120"/>
        <v>284.7837830351333</v>
      </c>
      <c r="J125" s="9">
        <f t="shared" si="121"/>
        <v>7.4752472949380408E-2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0.97188750582926164</v>
      </c>
      <c r="O125" s="9">
        <f t="shared" si="140"/>
        <v>0.33585197399101363</v>
      </c>
      <c r="P125" s="9">
        <f t="shared" si="124"/>
        <v>2.510576560075926E-2</v>
      </c>
      <c r="Q125" s="12">
        <f t="shared" si="125"/>
        <v>8.2849026482505559E-3</v>
      </c>
      <c r="R125" s="9">
        <f t="shared" si="126"/>
        <v>9.3951000000000007E-2</v>
      </c>
      <c r="S125" s="13">
        <f t="shared" si="127"/>
        <v>8.818323006940379E-2</v>
      </c>
      <c r="T125" s="2">
        <f t="shared" si="128"/>
        <v>0.01</v>
      </c>
      <c r="U125" s="14">
        <f t="shared" si="129"/>
        <v>8.8183230069403796E-4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6.3718323006940383E-3</v>
      </c>
      <c r="AU125" s="9">
        <f t="shared" si="133"/>
        <v>28.47</v>
      </c>
      <c r="AV125" s="1">
        <f t="shared" si="134"/>
        <v>0.33</v>
      </c>
      <c r="AW125" s="1">
        <f t="shared" si="135"/>
        <v>0.16666666666666666</v>
      </c>
      <c r="AX125" s="1">
        <f t="shared" si="136"/>
        <v>66.848135173879783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12.9543891107419</v>
      </c>
      <c r="E126" s="10">
        <f t="shared" si="139"/>
        <v>11.6337830351333</v>
      </c>
      <c r="F126" s="7" t="s">
        <v>85</v>
      </c>
      <c r="G126" s="1">
        <v>6</v>
      </c>
      <c r="H126" s="9">
        <f t="shared" si="119"/>
        <v>12.9543891107419</v>
      </c>
      <c r="I126" s="9">
        <f t="shared" si="120"/>
        <v>286.10438911074186</v>
      </c>
      <c r="J126" s="9">
        <f t="shared" si="121"/>
        <v>8.7531406315625213E-2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0.59544620839025442</v>
      </c>
      <c r="P126" s="9">
        <f t="shared" si="124"/>
        <v>5.21202440057058E-2</v>
      </c>
      <c r="Q126" s="12">
        <f t="shared" si="125"/>
        <v>1.7199680521882914E-2</v>
      </c>
      <c r="R126" s="9">
        <f t="shared" si="126"/>
        <v>9.3951000000000007E-2</v>
      </c>
      <c r="S126" s="13">
        <f t="shared" si="127"/>
        <v>0.1830707552009336</v>
      </c>
      <c r="T126" s="2">
        <f t="shared" si="128"/>
        <v>0.01</v>
      </c>
      <c r="U126" s="14">
        <f t="shared" si="129"/>
        <v>1.830707552009336E-3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7.3207075520093359E-3</v>
      </c>
      <c r="AU126" s="9">
        <f t="shared" si="133"/>
        <v>28.47</v>
      </c>
      <c r="AV126" s="1">
        <f t="shared" si="134"/>
        <v>0.33</v>
      </c>
      <c r="AW126" s="1">
        <f t="shared" si="135"/>
        <v>0.16666666666666666</v>
      </c>
      <c r="AX126" s="1">
        <f t="shared" si="136"/>
        <v>76.802970466102579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15.9365046353333</v>
      </c>
      <c r="E127" s="10">
        <f t="shared" si="139"/>
        <v>12.9543891107419</v>
      </c>
      <c r="F127" s="7" t="s">
        <v>83</v>
      </c>
      <c r="G127" s="1">
        <v>7</v>
      </c>
      <c r="H127" s="9">
        <f t="shared" si="119"/>
        <v>15.9365046353333</v>
      </c>
      <c r="I127" s="9">
        <f t="shared" si="120"/>
        <v>289.08650463533326</v>
      </c>
      <c r="J127" s="9">
        <f t="shared" si="121"/>
        <v>0.12434537124343335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0.82802596438454867</v>
      </c>
      <c r="P127" s="9">
        <f t="shared" si="124"/>
        <v>0.10296119594059863</v>
      </c>
      <c r="Q127" s="12">
        <f t="shared" si="125"/>
        <v>3.3977194660397551E-2</v>
      </c>
      <c r="R127" s="9">
        <f t="shared" si="126"/>
        <v>9.3951000000000007E-2</v>
      </c>
      <c r="S127" s="13">
        <f t="shared" si="127"/>
        <v>0.36164803632103487</v>
      </c>
      <c r="T127" s="2">
        <f t="shared" si="128"/>
        <v>0.01</v>
      </c>
      <c r="U127" s="14">
        <f t="shared" si="129"/>
        <v>3.616480363210349E-3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1.356648036321035E-2</v>
      </c>
      <c r="AU127" s="9">
        <f t="shared" si="133"/>
        <v>28.47</v>
      </c>
      <c r="AV127" s="1">
        <f t="shared" si="134"/>
        <v>0.33</v>
      </c>
      <c r="AW127" s="1">
        <f t="shared" si="135"/>
        <v>0.16666666666666666</v>
      </c>
      <c r="AX127" s="1">
        <f t="shared" si="136"/>
        <v>142.32859095411061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18.7477898580645</v>
      </c>
      <c r="E128" s="10">
        <f t="shared" si="139"/>
        <v>15.9365046353333</v>
      </c>
      <c r="F128" s="7" t="s">
        <v>83</v>
      </c>
      <c r="G128" s="1">
        <v>8</v>
      </c>
      <c r="H128" s="9">
        <f t="shared" si="119"/>
        <v>18.7477898580645</v>
      </c>
      <c r="I128" s="9">
        <f t="shared" si="120"/>
        <v>291.89778985806447</v>
      </c>
      <c r="J128" s="9">
        <f t="shared" si="121"/>
        <v>0.17199216207371806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1.0097647684439499</v>
      </c>
      <c r="P128" s="9">
        <f t="shared" si="124"/>
        <v>0.17367162571054223</v>
      </c>
      <c r="Q128" s="12">
        <f t="shared" si="125"/>
        <v>5.7311636484478942E-2</v>
      </c>
      <c r="R128" s="9">
        <f t="shared" si="126"/>
        <v>9.3951000000000007E-2</v>
      </c>
      <c r="S128" s="13">
        <f t="shared" si="127"/>
        <v>0.61001624766611251</v>
      </c>
      <c r="T128" s="2">
        <f t="shared" si="128"/>
        <v>0.01</v>
      </c>
      <c r="U128" s="14">
        <f t="shared" si="129"/>
        <v>6.1001624766611256E-3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1.6050162476661127E-2</v>
      </c>
      <c r="AU128" s="9">
        <f t="shared" si="133"/>
        <v>28.47</v>
      </c>
      <c r="AV128" s="1">
        <f t="shared" si="134"/>
        <v>0.33</v>
      </c>
      <c r="AW128" s="1">
        <f t="shared" si="135"/>
        <v>0.16666666666666666</v>
      </c>
      <c r="AX128" s="1">
        <f t="shared" si="136"/>
        <v>168.38538432433484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15.8205753235484</v>
      </c>
      <c r="E129" s="10">
        <f t="shared" si="139"/>
        <v>18.7477898580645</v>
      </c>
      <c r="F129" s="7" t="s">
        <v>83</v>
      </c>
      <c r="G129" s="1">
        <v>9</v>
      </c>
      <c r="H129" s="9">
        <f t="shared" si="119"/>
        <v>15.8205753235484</v>
      </c>
      <c r="I129" s="9">
        <f t="shared" si="120"/>
        <v>288.97057532354836</v>
      </c>
      <c r="J129" s="9">
        <f t="shared" si="121"/>
        <v>0.12267648643425901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1.1207931427334077</v>
      </c>
      <c r="P129" s="9">
        <f t="shared" si="124"/>
        <v>0.13749496477014542</v>
      </c>
      <c r="Q129" s="12">
        <f t="shared" si="125"/>
        <v>4.537333837414799E-2</v>
      </c>
      <c r="R129" s="9">
        <f t="shared" si="126"/>
        <v>9.3951000000000007E-2</v>
      </c>
      <c r="S129" s="13">
        <f t="shared" si="127"/>
        <v>0.48294683797030352</v>
      </c>
      <c r="T129" s="2">
        <f t="shared" si="128"/>
        <v>0.01</v>
      </c>
      <c r="U129" s="14">
        <f t="shared" si="129"/>
        <v>4.8294683797030355E-3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1.4779468379703037E-2</v>
      </c>
      <c r="AU129" s="9">
        <f t="shared" si="133"/>
        <v>28.47</v>
      </c>
      <c r="AV129" s="1">
        <f t="shared" si="134"/>
        <v>0.33</v>
      </c>
      <c r="AW129" s="1">
        <f t="shared" si="135"/>
        <v>0.16666666666666666</v>
      </c>
      <c r="AX129" s="1">
        <f t="shared" si="136"/>
        <v>155.05428476779861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15.688892704000001</v>
      </c>
      <c r="E130" s="10">
        <f t="shared" si="139"/>
        <v>15.8205753235484</v>
      </c>
      <c r="F130" s="7" t="s">
        <v>83</v>
      </c>
      <c r="G130" s="1">
        <v>10</v>
      </c>
      <c r="H130" s="9">
        <f t="shared" si="119"/>
        <v>15.688892704000001</v>
      </c>
      <c r="I130" s="9">
        <f t="shared" si="120"/>
        <v>288.83889270399999</v>
      </c>
      <c r="J130" s="9">
        <f t="shared" si="121"/>
        <v>0.12080638652322481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1.2679981779632623</v>
      </c>
      <c r="P130" s="9">
        <f t="shared" si="124"/>
        <v>0.15318227799777467</v>
      </c>
      <c r="Q130" s="12">
        <f t="shared" si="125"/>
        <v>5.0550151739265643E-2</v>
      </c>
      <c r="R130" s="9">
        <f t="shared" si="126"/>
        <v>9.3951000000000007E-2</v>
      </c>
      <c r="S130" s="13">
        <f t="shared" si="127"/>
        <v>0.53804804354680247</v>
      </c>
      <c r="T130" s="2">
        <f t="shared" si="128"/>
        <v>0.01</v>
      </c>
      <c r="U130" s="14">
        <f t="shared" si="129"/>
        <v>5.3804804354680245E-3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1.5330480435468023E-2</v>
      </c>
      <c r="AU130" s="9">
        <f t="shared" si="133"/>
        <v>28.47</v>
      </c>
      <c r="AV130" s="1">
        <f t="shared" si="134"/>
        <v>0.33</v>
      </c>
      <c r="AW130" s="1">
        <f t="shared" si="135"/>
        <v>0.16666666666666666</v>
      </c>
      <c r="AX130" s="1">
        <f t="shared" si="136"/>
        <v>160.83505969217995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13.1625782801613</v>
      </c>
      <c r="E131" s="10">
        <f t="shared" si="139"/>
        <v>15.688892704000001</v>
      </c>
      <c r="F131" s="7" t="s">
        <v>83</v>
      </c>
      <c r="G131" s="1">
        <v>11</v>
      </c>
      <c r="H131" s="9">
        <f t="shared" si="119"/>
        <v>13.1625782801613</v>
      </c>
      <c r="I131" s="9">
        <f t="shared" si="120"/>
        <v>286.31257828016129</v>
      </c>
      <c r="J131" s="9">
        <f t="shared" si="121"/>
        <v>8.9724501648140484E-2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1.0590751049672131</v>
      </c>
      <c r="O131" s="9">
        <f t="shared" si="140"/>
        <v>0.3404407949982744</v>
      </c>
      <c r="P131" s="9">
        <f t="shared" si="124"/>
        <v>3.0545880671916929E-2</v>
      </c>
      <c r="Q131" s="12">
        <f t="shared" si="125"/>
        <v>1.0080140621732587E-2</v>
      </c>
      <c r="R131" s="9">
        <f t="shared" si="126"/>
        <v>9.3951000000000007E-2</v>
      </c>
      <c r="S131" s="13">
        <f t="shared" si="127"/>
        <v>0.10729146705977144</v>
      </c>
      <c r="T131" s="2">
        <f t="shared" si="128"/>
        <v>0.01</v>
      </c>
      <c r="U131" s="14">
        <f t="shared" si="129"/>
        <v>1.0729146705977144E-3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6.5629146705977149E-3</v>
      </c>
      <c r="AU131" s="9">
        <f t="shared" si="133"/>
        <v>28.47</v>
      </c>
      <c r="AV131" s="1">
        <f t="shared" si="134"/>
        <v>0.33</v>
      </c>
      <c r="AW131" s="1">
        <f t="shared" si="135"/>
        <v>0.16666666666666666</v>
      </c>
      <c r="AX131" s="1">
        <f t="shared" si="136"/>
        <v>68.852817577601385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8.4136069769666708</v>
      </c>
      <c r="E132" s="10">
        <f t="shared" si="139"/>
        <v>13.1625782801613</v>
      </c>
      <c r="F132" s="7" t="s">
        <v>85</v>
      </c>
      <c r="G132" s="1">
        <v>12</v>
      </c>
      <c r="H132" s="9">
        <f t="shared" si="119"/>
        <v>8.4136069769666708</v>
      </c>
      <c r="I132" s="9">
        <f t="shared" si="120"/>
        <v>281.56360697696664</v>
      </c>
      <c r="J132" s="9">
        <f t="shared" si="121"/>
        <v>5.0559867112921084E-2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0.59459491432635747</v>
      </c>
      <c r="P132" s="9">
        <f t="shared" si="124"/>
        <v>3.0062639854359332E-2</v>
      </c>
      <c r="Q132" s="12">
        <f t="shared" si="125"/>
        <v>9.9206711519385805E-3</v>
      </c>
      <c r="R132" s="9">
        <f t="shared" si="126"/>
        <v>9.3951000000000007E-2</v>
      </c>
      <c r="S132" s="13">
        <f t="shared" si="127"/>
        <v>0.10559409854007493</v>
      </c>
      <c r="T132" s="2">
        <f t="shared" si="128"/>
        <v>0.01</v>
      </c>
      <c r="U132" s="14">
        <f t="shared" si="129"/>
        <v>1.0559409854007493E-3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6.5459409854007498E-3</v>
      </c>
      <c r="AU132" s="9">
        <f t="shared" si="133"/>
        <v>28.47</v>
      </c>
      <c r="AV132" s="1">
        <f t="shared" si="134"/>
        <v>0.33</v>
      </c>
      <c r="AW132" s="1">
        <f t="shared" si="135"/>
        <v>0.16666666666666666</v>
      </c>
      <c r="AX132" s="1">
        <f t="shared" si="136"/>
        <v>68.674743336331417</v>
      </c>
      <c r="AY132" s="1">
        <f>SUM(AX121:AX132)</f>
        <v>1180.8263801785679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4.2756852821290297</v>
      </c>
      <c r="E133" s="10">
        <f t="shared" si="139"/>
        <v>8.4136069769666708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5.7840900427419397</v>
      </c>
      <c r="E136" s="7"/>
      <c r="F136" s="7"/>
      <c r="G136" s="1">
        <v>1</v>
      </c>
      <c r="H136" s="9">
        <f t="shared" ref="H136:H147" si="141">E137</f>
        <v>5.7840900427419397</v>
      </c>
      <c r="I136" s="9">
        <f t="shared" ref="I136:I147" si="142">H136+273.15</f>
        <v>278.9340900427419</v>
      </c>
      <c r="J136" s="9">
        <f t="shared" ref="J136:J147" si="143">EXP(($C$15*(I136-$C$13))/($C$16*I136*$C$13))</f>
        <v>3.6494483347661644E-2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2.7701061554868931E-2</v>
      </c>
      <c r="Q136" s="12">
        <f t="shared" ref="Q136:Q147" si="147">P136*$B$138</f>
        <v>7.2022760042659223E-3</v>
      </c>
      <c r="R136" s="9">
        <f t="shared" ref="R136:R147" si="148">L136*$B$138</f>
        <v>0.19735245833333334</v>
      </c>
      <c r="S136" s="13">
        <f t="shared" ref="S136:S147" si="149">Q136/R136</f>
        <v>3.6494483347661644E-2</v>
      </c>
      <c r="T136" s="2">
        <f t="shared" ref="T136:T147" si="150">$B$137/100</f>
        <v>0.01</v>
      </c>
      <c r="U136" s="14">
        <f t="shared" ref="U136:U147" si="151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5.8549448334766167E-3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5.6281435405161302</v>
      </c>
      <c r="E137" s="10">
        <f t="shared" ref="E137:E148" si="159">D136</f>
        <v>5.7840900427419397</v>
      </c>
      <c r="F137" s="7" t="s">
        <v>83</v>
      </c>
      <c r="G137" s="1">
        <v>2</v>
      </c>
      <c r="H137" s="9">
        <f t="shared" si="141"/>
        <v>5.6281435405161302</v>
      </c>
      <c r="I137" s="9">
        <f t="shared" si="142"/>
        <v>278.77814354051611</v>
      </c>
      <c r="J137" s="9">
        <f t="shared" si="143"/>
        <v>3.5788775389698074E-2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1.4903947717784645</v>
      </c>
      <c r="P137" s="9">
        <f t="shared" si="146"/>
        <v>5.3339403729159789E-2</v>
      </c>
      <c r="Q137" s="12">
        <f t="shared" si="147"/>
        <v>1.3868244969581545E-2</v>
      </c>
      <c r="R137" s="9">
        <f t="shared" si="148"/>
        <v>0.19735245833333334</v>
      </c>
      <c r="S137" s="13">
        <f t="shared" si="149"/>
        <v>7.0271457911903618E-2</v>
      </c>
      <c r="T137" s="2">
        <f t="shared" si="150"/>
        <v>0.01</v>
      </c>
      <c r="U137" s="14">
        <f t="shared" si="151"/>
        <v>7.0271457911903615E-4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6.1927145791190359E-3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6.1078625119999996</v>
      </c>
      <c r="E138" s="10">
        <f t="shared" si="159"/>
        <v>5.6281435405161302</v>
      </c>
      <c r="F138" s="7" t="s">
        <v>83</v>
      </c>
      <c r="G138" s="1">
        <v>3</v>
      </c>
      <c r="H138" s="9">
        <f t="shared" si="141"/>
        <v>6.1078625119999996</v>
      </c>
      <c r="I138" s="9">
        <f t="shared" si="142"/>
        <v>279.25786251199997</v>
      </c>
      <c r="J138" s="9">
        <f t="shared" si="143"/>
        <v>3.8001762867445034E-2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2.1961032847159716</v>
      </c>
      <c r="P138" s="9">
        <f t="shared" si="146"/>
        <v>8.3455796258193479E-2</v>
      </c>
      <c r="Q138" s="12">
        <f t="shared" si="147"/>
        <v>2.1698507027130304E-2</v>
      </c>
      <c r="R138" s="9">
        <f t="shared" si="148"/>
        <v>0.19735245833333334</v>
      </c>
      <c r="S138" s="13">
        <f t="shared" si="149"/>
        <v>0.10994799462026955</v>
      </c>
      <c r="T138" s="2">
        <f t="shared" si="150"/>
        <v>0.01</v>
      </c>
      <c r="U138" s="14">
        <f t="shared" si="151"/>
        <v>1.0994799462026956E-3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6.5894799462026957E-3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8.3541893740645108</v>
      </c>
      <c r="E139" s="10">
        <f t="shared" si="159"/>
        <v>6.1078625119999996</v>
      </c>
      <c r="F139" s="7" t="s">
        <v>83</v>
      </c>
      <c r="G139" s="1">
        <v>4</v>
      </c>
      <c r="H139" s="9">
        <f t="shared" si="141"/>
        <v>8.3541893740645108</v>
      </c>
      <c r="I139" s="9">
        <f t="shared" si="142"/>
        <v>281.50418937406448</v>
      </c>
      <c r="J139" s="9">
        <f t="shared" si="143"/>
        <v>5.0192168986698885E-2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2.871695405124445</v>
      </c>
      <c r="P139" s="9">
        <f t="shared" si="146"/>
        <v>0.14413662105233285</v>
      </c>
      <c r="Q139" s="12">
        <f t="shared" si="147"/>
        <v>3.7475521473606541E-2</v>
      </c>
      <c r="R139" s="9">
        <f t="shared" si="148"/>
        <v>0.19735245833333334</v>
      </c>
      <c r="S139" s="13">
        <f t="shared" si="149"/>
        <v>0.18989133345534226</v>
      </c>
      <c r="T139" s="2">
        <f t="shared" si="150"/>
        <v>0.01</v>
      </c>
      <c r="U139" s="14">
        <f t="shared" si="151"/>
        <v>1.8989133345534226E-3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7.3889133345534227E-3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11.6337830351333</v>
      </c>
      <c r="E140" s="10">
        <f t="shared" si="159"/>
        <v>8.3541893740645108</v>
      </c>
      <c r="F140" s="7" t="s">
        <v>83</v>
      </c>
      <c r="G140" s="1">
        <v>5</v>
      </c>
      <c r="H140" s="9">
        <f t="shared" si="141"/>
        <v>11.6337830351333</v>
      </c>
      <c r="I140" s="9">
        <f t="shared" si="142"/>
        <v>284.7837830351333</v>
      </c>
      <c r="J140" s="9">
        <f t="shared" si="143"/>
        <v>7.4752472949380408E-2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3.4866067007387791</v>
      </c>
      <c r="P140" s="9">
        <f t="shared" si="146"/>
        <v>0.26063247308210408</v>
      </c>
      <c r="Q140" s="12">
        <f t="shared" si="147"/>
        <v>6.7764443001347069E-2</v>
      </c>
      <c r="R140" s="9">
        <f t="shared" si="148"/>
        <v>0.19735245833333334</v>
      </c>
      <c r="S140" s="13">
        <f t="shared" si="149"/>
        <v>0.34336761534984883</v>
      </c>
      <c r="T140" s="2">
        <f t="shared" si="150"/>
        <v>0.01</v>
      </c>
      <c r="U140" s="14">
        <f t="shared" si="151"/>
        <v>3.4336761534984883E-3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8.9236761534984901E-3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12.9543891107419</v>
      </c>
      <c r="E141" s="10">
        <f t="shared" si="159"/>
        <v>11.6337830351333</v>
      </c>
      <c r="F141" s="7" t="s">
        <v>85</v>
      </c>
      <c r="G141" s="1">
        <v>6</v>
      </c>
      <c r="H141" s="9">
        <f t="shared" si="141"/>
        <v>12.9543891107419</v>
      </c>
      <c r="I141" s="9">
        <f t="shared" si="142"/>
        <v>286.10438911074186</v>
      </c>
      <c r="J141" s="9">
        <f t="shared" si="143"/>
        <v>8.7531406315625213E-2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3.985022144323342</v>
      </c>
      <c r="P141" s="9">
        <f t="shared" si="146"/>
        <v>0.34881459249153052</v>
      </c>
      <c r="Q141" s="12">
        <f t="shared" si="147"/>
        <v>9.0691794047797938E-2</v>
      </c>
      <c r="R141" s="9">
        <f t="shared" si="148"/>
        <v>0.19735245833333334</v>
      </c>
      <c r="S141" s="13">
        <f t="shared" si="149"/>
        <v>0.45954225659868486</v>
      </c>
      <c r="T141" s="2">
        <f t="shared" si="150"/>
        <v>0.01</v>
      </c>
      <c r="U141" s="14">
        <f t="shared" si="151"/>
        <v>4.5954225659868486E-3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1.0085422565986848E-2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15.9365046353333</v>
      </c>
      <c r="E142" s="10">
        <f t="shared" si="159"/>
        <v>12.9543891107419</v>
      </c>
      <c r="F142" s="7" t="s">
        <v>83</v>
      </c>
      <c r="G142" s="1">
        <v>7</v>
      </c>
      <c r="H142" s="9">
        <f t="shared" si="141"/>
        <v>15.9365046353333</v>
      </c>
      <c r="I142" s="9">
        <f t="shared" si="142"/>
        <v>289.08650463533326</v>
      </c>
      <c r="J142" s="9">
        <f t="shared" si="143"/>
        <v>0.12434537124343335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4.3952554684984779</v>
      </c>
      <c r="P142" s="9">
        <f t="shared" si="146"/>
        <v>0.54652967294017385</v>
      </c>
      <c r="Q142" s="12">
        <f t="shared" si="147"/>
        <v>0.1420977149644452</v>
      </c>
      <c r="R142" s="9">
        <f t="shared" si="148"/>
        <v>0.19735245833333334</v>
      </c>
      <c r="S142" s="13">
        <f t="shared" si="149"/>
        <v>0.72001998943655687</v>
      </c>
      <c r="T142" s="2">
        <f t="shared" si="150"/>
        <v>0.01</v>
      </c>
      <c r="U142" s="14">
        <f t="shared" si="151"/>
        <v>7.2001998943655686E-3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1.7150199894365569E-2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18.7477898580645</v>
      </c>
      <c r="E143" s="10">
        <f t="shared" si="159"/>
        <v>15.9365046353333</v>
      </c>
      <c r="F143" s="7" t="s">
        <v>83</v>
      </c>
      <c r="G143" s="1">
        <v>8</v>
      </c>
      <c r="H143" s="9">
        <f t="shared" si="141"/>
        <v>18.7477898580645</v>
      </c>
      <c r="I143" s="9">
        <f t="shared" si="142"/>
        <v>291.89778985806447</v>
      </c>
      <c r="J143" s="9">
        <f t="shared" si="143"/>
        <v>0.17199216207371806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4.6077737122249705</v>
      </c>
      <c r="P143" s="9">
        <f t="shared" si="146"/>
        <v>0.79250096311201468</v>
      </c>
      <c r="Q143" s="12">
        <f t="shared" si="147"/>
        <v>0.20605025040912384</v>
      </c>
      <c r="R143" s="9">
        <f t="shared" si="148"/>
        <v>0.19735245833333334</v>
      </c>
      <c r="S143" s="13">
        <f t="shared" si="149"/>
        <v>1.0440723776599716</v>
      </c>
      <c r="T143" s="2">
        <f t="shared" si="150"/>
        <v>0.01</v>
      </c>
      <c r="U143" s="14">
        <f t="shared" si="151"/>
        <v>1.0440723776599716E-2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2.0390723776599715E-2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15.8205753235484</v>
      </c>
      <c r="E144" s="10">
        <f t="shared" si="159"/>
        <v>18.7477898580645</v>
      </c>
      <c r="F144" s="7" t="s">
        <v>83</v>
      </c>
      <c r="G144" s="1">
        <v>9</v>
      </c>
      <c r="H144" s="9">
        <f t="shared" si="141"/>
        <v>15.8205753235484</v>
      </c>
      <c r="I144" s="9">
        <f t="shared" si="142"/>
        <v>288.97057532354836</v>
      </c>
      <c r="J144" s="9">
        <f t="shared" si="143"/>
        <v>0.12267648643425901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4.5743206657796227</v>
      </c>
      <c r="P144" s="9">
        <f t="shared" si="146"/>
        <v>0.56116158710146447</v>
      </c>
      <c r="Q144" s="12">
        <f t="shared" si="147"/>
        <v>0.14590201264638075</v>
      </c>
      <c r="R144" s="9">
        <f t="shared" si="148"/>
        <v>0.19735245833333334</v>
      </c>
      <c r="S144" s="13">
        <f t="shared" si="149"/>
        <v>0.73929665674571188</v>
      </c>
      <c r="T144" s="2">
        <f t="shared" si="150"/>
        <v>0.01</v>
      </c>
      <c r="U144" s="14">
        <f t="shared" si="151"/>
        <v>7.3929665674571186E-3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1.7342966567457117E-2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15.688892704000001</v>
      </c>
      <c r="E145" s="10">
        <f t="shared" si="159"/>
        <v>15.8205753235484</v>
      </c>
      <c r="F145" s="7" t="s">
        <v>83</v>
      </c>
      <c r="G145" s="1">
        <v>10</v>
      </c>
      <c r="H145" s="9">
        <f t="shared" si="141"/>
        <v>15.688892704000001</v>
      </c>
      <c r="I145" s="9">
        <f t="shared" si="142"/>
        <v>288.83889270399999</v>
      </c>
      <c r="J145" s="9">
        <f t="shared" si="143"/>
        <v>0.12080638652322481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4.772206995344825</v>
      </c>
      <c r="P145" s="9">
        <f t="shared" si="146"/>
        <v>0.57651308284846425</v>
      </c>
      <c r="Q145" s="12">
        <f t="shared" si="147"/>
        <v>0.14989340154060071</v>
      </c>
      <c r="R145" s="9">
        <f t="shared" si="148"/>
        <v>0.19735245833333334</v>
      </c>
      <c r="S145" s="13">
        <f t="shared" si="149"/>
        <v>0.75952132953635132</v>
      </c>
      <c r="T145" s="2">
        <f t="shared" si="150"/>
        <v>0.01</v>
      </c>
      <c r="U145" s="14">
        <f t="shared" si="151"/>
        <v>7.5952132953635131E-3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1.7545213295363512E-2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13.1625782801613</v>
      </c>
      <c r="E146" s="10">
        <f t="shared" si="159"/>
        <v>15.688892704000001</v>
      </c>
      <c r="F146" s="7" t="s">
        <v>83</v>
      </c>
      <c r="G146" s="1">
        <v>11</v>
      </c>
      <c r="H146" s="9">
        <f t="shared" si="141"/>
        <v>13.1625782801613</v>
      </c>
      <c r="I146" s="9">
        <f t="shared" si="142"/>
        <v>286.31257828016129</v>
      </c>
      <c r="J146" s="9">
        <f t="shared" si="143"/>
        <v>8.9724501648140484E-2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4.9547418291630274</v>
      </c>
      <c r="P146" s="9">
        <f t="shared" si="146"/>
        <v>0.44456174141684862</v>
      </c>
      <c r="Q146" s="12">
        <f t="shared" si="147"/>
        <v>0.11558605276838065</v>
      </c>
      <c r="R146" s="9">
        <f t="shared" si="148"/>
        <v>0.19735245833333334</v>
      </c>
      <c r="S146" s="13">
        <f t="shared" si="149"/>
        <v>0.58568336946253208</v>
      </c>
      <c r="T146" s="2">
        <f t="shared" si="150"/>
        <v>0.01</v>
      </c>
      <c r="U146" s="14">
        <f t="shared" si="151"/>
        <v>5.8568336946253213E-3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1.1346833694625323E-2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8.4136069769666708</v>
      </c>
      <c r="E147" s="10">
        <f t="shared" si="159"/>
        <v>13.1625782801613</v>
      </c>
      <c r="F147" s="7" t="s">
        <v>85</v>
      </c>
      <c r="G147" s="1">
        <v>12</v>
      </c>
      <c r="H147" s="9">
        <f t="shared" si="141"/>
        <v>8.4136069769666708</v>
      </c>
      <c r="I147" s="9">
        <f t="shared" si="142"/>
        <v>281.56360697696664</v>
      </c>
      <c r="J147" s="9">
        <f t="shared" si="143"/>
        <v>5.0559867112921084E-2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5.2692280044128452</v>
      </c>
      <c r="P147" s="9">
        <f t="shared" si="146"/>
        <v>0.26641146769079582</v>
      </c>
      <c r="Q147" s="12">
        <f t="shared" si="147"/>
        <v>6.9266981599606911E-2</v>
      </c>
      <c r="R147" s="9">
        <f t="shared" si="148"/>
        <v>0.19735245833333334</v>
      </c>
      <c r="S147" s="13">
        <f t="shared" si="149"/>
        <v>0.35098109334221322</v>
      </c>
      <c r="T147" s="2">
        <f t="shared" si="150"/>
        <v>0.01</v>
      </c>
      <c r="U147" s="14">
        <f t="shared" si="151"/>
        <v>3.5098109334221325E-3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8.9998109334221317E-3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4.2756852821290297</v>
      </c>
      <c r="E148" s="10">
        <f t="shared" si="159"/>
        <v>8.4136069769666708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9964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575584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289308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1369578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586418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42141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18437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1963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2285448.2132776193</v>
      </c>
      <c r="J13" s="6" t="s">
        <v>37</v>
      </c>
      <c r="K13" s="6">
        <f>I13/(10000*1000)</f>
        <v>0.22854482132776194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830.33333333333337</v>
      </c>
      <c r="AU26" s="1">
        <f t="shared" ref="AU26:AU37" si="17">AT26*10000*AS26*0.67*AR26*AQ26</f>
        <v>1404432.827277561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2.2161026132258099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2.2161026132258099</v>
      </c>
      <c r="I27" s="9">
        <f t="shared" si="1"/>
        <v>275.36610261322579</v>
      </c>
      <c r="J27" s="9">
        <f t="shared" si="2"/>
        <v>2.3216440524663061E-2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1.8591152921754761</v>
      </c>
      <c r="Q27" s="12">
        <f t="shared" si="6"/>
        <v>0.18591152921754761</v>
      </c>
      <c r="R27" s="9">
        <f t="shared" si="7"/>
        <v>4.0532094166666672</v>
      </c>
      <c r="S27" s="13">
        <f t="shared" si="8"/>
        <v>4.586773346896051E-2</v>
      </c>
      <c r="T27" s="2">
        <f t="shared" si="9"/>
        <v>0.34</v>
      </c>
      <c r="U27" s="14">
        <f t="shared" si="10"/>
        <v>1.5595029379446575E-2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2.8495029379446576E-2</v>
      </c>
      <c r="AR27" s="9">
        <f t="shared" si="14"/>
        <v>119.21204166666666</v>
      </c>
      <c r="AS27" s="1">
        <f t="shared" si="15"/>
        <v>0.1</v>
      </c>
      <c r="AT27" s="1">
        <f t="shared" si="16"/>
        <v>830.33333333333337</v>
      </c>
      <c r="AU27" s="1">
        <f t="shared" si="17"/>
        <v>1889802.897469827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4.40545939257143</v>
      </c>
      <c r="E28" s="10">
        <f t="shared" si="18"/>
        <v>2.2161026132258099</v>
      </c>
      <c r="F28" s="7" t="s">
        <v>83</v>
      </c>
      <c r="G28" s="1">
        <v>3</v>
      </c>
      <c r="H28" s="9">
        <f t="shared" si="0"/>
        <v>4.40545939257143</v>
      </c>
      <c r="I28" s="9">
        <f t="shared" si="1"/>
        <v>277.55545939257138</v>
      </c>
      <c r="J28" s="9">
        <f t="shared" si="2"/>
        <v>3.068505682452613E-2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118.75051230174155</v>
      </c>
      <c r="P28" s="9">
        <f t="shared" si="5"/>
        <v>3.6438662179205288</v>
      </c>
      <c r="Q28" s="12">
        <f t="shared" si="6"/>
        <v>0.36438662179205289</v>
      </c>
      <c r="R28" s="9">
        <f t="shared" si="7"/>
        <v>4.0532094166666672</v>
      </c>
      <c r="S28" s="13">
        <f t="shared" si="8"/>
        <v>8.990076365008598E-2</v>
      </c>
      <c r="T28" s="2">
        <f t="shared" si="9"/>
        <v>0.34</v>
      </c>
      <c r="U28" s="14">
        <f t="shared" si="10"/>
        <v>3.0566259641029235E-2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4.3466259641029237E-2</v>
      </c>
      <c r="AR28" s="9">
        <f t="shared" si="14"/>
        <v>119.21204166666666</v>
      </c>
      <c r="AS28" s="1">
        <f t="shared" si="15"/>
        <v>0.1</v>
      </c>
      <c r="AT28" s="1">
        <f t="shared" si="16"/>
        <v>830.33333333333337</v>
      </c>
      <c r="AU28" s="1">
        <f t="shared" si="17"/>
        <v>2882701.4816500675</v>
      </c>
    </row>
    <row r="29" spans="1:47" x14ac:dyDescent="0.15">
      <c r="C29" s="7">
        <v>3</v>
      </c>
      <c r="D29" s="8">
        <v>8.3490172797741895</v>
      </c>
      <c r="E29" s="10">
        <f t="shared" si="18"/>
        <v>4.40545939257143</v>
      </c>
      <c r="F29" s="7" t="s">
        <v>83</v>
      </c>
      <c r="G29" s="1">
        <v>4</v>
      </c>
      <c r="H29" s="9">
        <f t="shared" si="0"/>
        <v>8.3490172797741895</v>
      </c>
      <c r="I29" s="9">
        <f t="shared" si="1"/>
        <v>281.49901727977419</v>
      </c>
      <c r="J29" s="9">
        <f t="shared" si="2"/>
        <v>5.0160281636970352E-2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155.6387402504877</v>
      </c>
      <c r="P29" s="9">
        <f t="shared" si="5"/>
        <v>7.8068830445877371</v>
      </c>
      <c r="Q29" s="12">
        <f t="shared" si="6"/>
        <v>0.7806883044587738</v>
      </c>
      <c r="R29" s="9">
        <f t="shared" si="7"/>
        <v>4.0532094166666672</v>
      </c>
      <c r="S29" s="13">
        <f t="shared" si="8"/>
        <v>0.19260991086436555</v>
      </c>
      <c r="T29" s="2">
        <f t="shared" si="9"/>
        <v>0.34</v>
      </c>
      <c r="U29" s="14">
        <f t="shared" si="10"/>
        <v>6.5487369693884287E-2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7.8387369693884282E-2</v>
      </c>
      <c r="AR29" s="9">
        <f t="shared" si="14"/>
        <v>119.21204166666666</v>
      </c>
      <c r="AS29" s="1">
        <f t="shared" si="15"/>
        <v>0.1</v>
      </c>
      <c r="AT29" s="1">
        <f t="shared" si="16"/>
        <v>830.33333333333337</v>
      </c>
      <c r="AU29" s="1">
        <f t="shared" si="17"/>
        <v>5198684.8793843249</v>
      </c>
    </row>
    <row r="30" spans="1:47" x14ac:dyDescent="0.15">
      <c r="C30" s="7">
        <v>4</v>
      </c>
      <c r="D30" s="8">
        <v>11.2313194852</v>
      </c>
      <c r="E30" s="10">
        <f t="shared" si="18"/>
        <v>8.3490172797741895</v>
      </c>
      <c r="F30" s="7" t="s">
        <v>83</v>
      </c>
      <c r="G30" s="1">
        <v>5</v>
      </c>
      <c r="H30" s="9">
        <f t="shared" si="0"/>
        <v>11.2313194852</v>
      </c>
      <c r="I30" s="9">
        <f t="shared" si="1"/>
        <v>284.38131948519998</v>
      </c>
      <c r="J30" s="9">
        <f t="shared" si="2"/>
        <v>7.122156097712079E-2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140.44026434560496</v>
      </c>
      <c r="O30" s="9">
        <f t="shared" si="19"/>
        <v>47.923687026961659</v>
      </c>
      <c r="P30" s="9">
        <f t="shared" si="5"/>
        <v>3.4131997978392024</v>
      </c>
      <c r="Q30" s="12">
        <f t="shared" si="6"/>
        <v>0.34131997978392026</v>
      </c>
      <c r="R30" s="9">
        <f t="shared" si="7"/>
        <v>4.0532094166666672</v>
      </c>
      <c r="S30" s="13">
        <f t="shared" si="8"/>
        <v>8.4209806278556301E-2</v>
      </c>
      <c r="T30" s="2">
        <f t="shared" si="9"/>
        <v>0.34</v>
      </c>
      <c r="U30" s="14">
        <f t="shared" si="10"/>
        <v>2.8631334134709144E-2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4.1531334134709143E-2</v>
      </c>
      <c r="AR30" s="9">
        <f t="shared" si="14"/>
        <v>119.21204166666666</v>
      </c>
      <c r="AS30" s="1">
        <f t="shared" si="15"/>
        <v>0.1</v>
      </c>
      <c r="AT30" s="1">
        <f t="shared" si="16"/>
        <v>830.33333333333337</v>
      </c>
      <c r="AU30" s="1">
        <f t="shared" si="17"/>
        <v>2754376.3699423568</v>
      </c>
    </row>
    <row r="31" spans="1:47" x14ac:dyDescent="0.15">
      <c r="C31" s="7">
        <v>5</v>
      </c>
      <c r="D31" s="8">
        <v>15.2311015294516</v>
      </c>
      <c r="E31" s="10">
        <f t="shared" si="18"/>
        <v>11.2313194852</v>
      </c>
      <c r="F31" s="7" t="s">
        <v>85</v>
      </c>
      <c r="G31" s="1">
        <v>6</v>
      </c>
      <c r="H31" s="9">
        <f t="shared" si="0"/>
        <v>15.2311015294516</v>
      </c>
      <c r="I31" s="9">
        <f t="shared" si="1"/>
        <v>288.3811015294516</v>
      </c>
      <c r="J31" s="9">
        <f t="shared" si="2"/>
        <v>0.11451158288448529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85.042581395789128</v>
      </c>
      <c r="P31" s="9">
        <f t="shared" si="5"/>
        <v>9.738360608214494</v>
      </c>
      <c r="Q31" s="12">
        <f t="shared" si="6"/>
        <v>0.97383606082144947</v>
      </c>
      <c r="R31" s="9">
        <f t="shared" si="7"/>
        <v>4.0532094166666672</v>
      </c>
      <c r="S31" s="13">
        <f t="shared" si="8"/>
        <v>0.24026295232046654</v>
      </c>
      <c r="T31" s="2">
        <f t="shared" si="9"/>
        <v>0.34</v>
      </c>
      <c r="U31" s="14">
        <f t="shared" si="10"/>
        <v>8.1689403788958628E-2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9.4589403788958623E-2</v>
      </c>
      <c r="AR31" s="9">
        <f t="shared" si="14"/>
        <v>119.21204166666666</v>
      </c>
      <c r="AS31" s="1">
        <f t="shared" si="15"/>
        <v>0.1</v>
      </c>
      <c r="AT31" s="1">
        <f t="shared" si="16"/>
        <v>830.33333333333337</v>
      </c>
      <c r="AU31" s="1">
        <f t="shared" si="17"/>
        <v>6273210.9158397075</v>
      </c>
    </row>
    <row r="32" spans="1:47" x14ac:dyDescent="0.15">
      <c r="C32" s="7">
        <v>6</v>
      </c>
      <c r="D32" s="8">
        <v>18.915370281333299</v>
      </c>
      <c r="E32" s="10">
        <f t="shared" si="18"/>
        <v>15.2311015294516</v>
      </c>
      <c r="F32" s="7" t="s">
        <v>83</v>
      </c>
      <c r="G32" s="1">
        <v>7</v>
      </c>
      <c r="H32" s="9">
        <f t="shared" si="0"/>
        <v>18.915370281333299</v>
      </c>
      <c r="I32" s="9">
        <f t="shared" si="1"/>
        <v>292.06537028133329</v>
      </c>
      <c r="J32" s="9">
        <f t="shared" si="2"/>
        <v>0.17531569147907899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115.8363149542413</v>
      </c>
      <c r="P32" s="9">
        <f t="shared" si="5"/>
        <v>20.307923654591193</v>
      </c>
      <c r="Q32" s="12">
        <f t="shared" si="6"/>
        <v>2.0307923654591193</v>
      </c>
      <c r="R32" s="9">
        <f t="shared" si="7"/>
        <v>4.0532094166666672</v>
      </c>
      <c r="S32" s="13">
        <f t="shared" si="8"/>
        <v>0.50103317067915765</v>
      </c>
      <c r="T32" s="2">
        <f t="shared" si="9"/>
        <v>0.34</v>
      </c>
      <c r="U32" s="14">
        <f t="shared" si="10"/>
        <v>0.1703512780309136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0.19600127803091361</v>
      </c>
      <c r="AR32" s="9">
        <f t="shared" si="14"/>
        <v>119.21204166666666</v>
      </c>
      <c r="AS32" s="1">
        <f t="shared" si="15"/>
        <v>0.1</v>
      </c>
      <c r="AT32" s="1">
        <f t="shared" si="16"/>
        <v>830.33333333333337</v>
      </c>
      <c r="AU32" s="1">
        <f t="shared" si="17"/>
        <v>12998891.076693585</v>
      </c>
    </row>
    <row r="33" spans="1:48" x14ac:dyDescent="0.15">
      <c r="C33" s="7">
        <v>7</v>
      </c>
      <c r="D33" s="8">
        <v>21.387184133225801</v>
      </c>
      <c r="E33" s="10">
        <f t="shared" si="18"/>
        <v>18.915370281333299</v>
      </c>
      <c r="F33" s="7" t="s">
        <v>83</v>
      </c>
      <c r="G33" s="1">
        <v>8</v>
      </c>
      <c r="H33" s="9">
        <f t="shared" si="0"/>
        <v>21.387184133225801</v>
      </c>
      <c r="I33" s="9">
        <f t="shared" si="1"/>
        <v>294.53718413322576</v>
      </c>
      <c r="J33" s="9">
        <f t="shared" si="2"/>
        <v>0.23191359389330302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136.06048546631678</v>
      </c>
      <c r="P33" s="9">
        <f t="shared" si="5"/>
        <v>31.554276171361046</v>
      </c>
      <c r="Q33" s="12">
        <f t="shared" si="6"/>
        <v>3.1554276171361049</v>
      </c>
      <c r="R33" s="9">
        <f t="shared" si="7"/>
        <v>4.0532094166666672</v>
      </c>
      <c r="S33" s="13">
        <f t="shared" si="8"/>
        <v>0.77850100815444856</v>
      </c>
      <c r="T33" s="2">
        <f t="shared" si="9"/>
        <v>0.34</v>
      </c>
      <c r="U33" s="14">
        <f t="shared" si="10"/>
        <v>0.26469034277251252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0.29034034277251253</v>
      </c>
      <c r="AR33" s="9">
        <f t="shared" si="14"/>
        <v>119.21204166666666</v>
      </c>
      <c r="AS33" s="1">
        <f t="shared" si="15"/>
        <v>0.1</v>
      </c>
      <c r="AT33" s="1">
        <f t="shared" si="16"/>
        <v>830.33333333333337</v>
      </c>
      <c r="AU33" s="1">
        <f t="shared" si="17"/>
        <v>19255499.396664716</v>
      </c>
    </row>
    <row r="34" spans="1:48" x14ac:dyDescent="0.15">
      <c r="C34" s="7">
        <v>8</v>
      </c>
      <c r="D34" s="8">
        <v>22.1857921335484</v>
      </c>
      <c r="E34" s="10">
        <f t="shared" si="18"/>
        <v>21.387184133225801</v>
      </c>
      <c r="F34" s="7" t="s">
        <v>83</v>
      </c>
      <c r="G34" s="1">
        <v>9</v>
      </c>
      <c r="H34" s="9">
        <f t="shared" si="0"/>
        <v>22.1857921335484</v>
      </c>
      <c r="I34" s="9">
        <f t="shared" si="1"/>
        <v>295.33579213354835</v>
      </c>
      <c r="J34" s="9">
        <f t="shared" si="2"/>
        <v>0.25359937071730382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145.03830346162241</v>
      </c>
      <c r="P34" s="9">
        <f t="shared" si="5"/>
        <v>36.781622487772793</v>
      </c>
      <c r="Q34" s="12">
        <f t="shared" si="6"/>
        <v>3.6781622487772796</v>
      </c>
      <c r="R34" s="9">
        <f t="shared" si="7"/>
        <v>4.0532094166666672</v>
      </c>
      <c r="S34" s="13">
        <f t="shared" si="8"/>
        <v>0.907469087003695</v>
      </c>
      <c r="T34" s="2">
        <f t="shared" si="9"/>
        <v>0.34</v>
      </c>
      <c r="U34" s="14">
        <f t="shared" si="10"/>
        <v>0.30853948958125632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0.33418948958125633</v>
      </c>
      <c r="AR34" s="9">
        <f t="shared" si="14"/>
        <v>119.21204166666666</v>
      </c>
      <c r="AS34" s="1">
        <f t="shared" si="15"/>
        <v>0.1</v>
      </c>
      <c r="AT34" s="1">
        <f t="shared" si="16"/>
        <v>830.33333333333337</v>
      </c>
      <c r="AU34" s="1">
        <f t="shared" si="17"/>
        <v>22163594.123898622</v>
      </c>
    </row>
    <row r="35" spans="1:48" x14ac:dyDescent="0.15">
      <c r="C35" s="7">
        <v>9</v>
      </c>
      <c r="D35" s="8">
        <v>16.934343185666702</v>
      </c>
      <c r="E35" s="10">
        <f t="shared" si="18"/>
        <v>22.1857921335484</v>
      </c>
      <c r="F35" s="7" t="s">
        <v>83</v>
      </c>
      <c r="G35" s="1">
        <v>10</v>
      </c>
      <c r="H35" s="9">
        <f t="shared" si="0"/>
        <v>16.934343185666702</v>
      </c>
      <c r="I35" s="9">
        <f t="shared" si="1"/>
        <v>290.08434318566668</v>
      </c>
      <c r="J35" s="9">
        <f t="shared" si="2"/>
        <v>0.13961943334701488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148.78877514051629</v>
      </c>
      <c r="P35" s="9">
        <f t="shared" si="5"/>
        <v>20.773804473515298</v>
      </c>
      <c r="Q35" s="12">
        <f t="shared" si="6"/>
        <v>2.0773804473515298</v>
      </c>
      <c r="R35" s="9">
        <f t="shared" si="7"/>
        <v>4.0532094166666672</v>
      </c>
      <c r="S35" s="13">
        <f t="shared" si="8"/>
        <v>0.51252729227594507</v>
      </c>
      <c r="T35" s="2">
        <f t="shared" si="9"/>
        <v>0.34</v>
      </c>
      <c r="U35" s="14">
        <f t="shared" si="10"/>
        <v>0.17425927937382132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0.19990927937382133</v>
      </c>
      <c r="AR35" s="9">
        <f t="shared" si="14"/>
        <v>119.21204166666666</v>
      </c>
      <c r="AS35" s="1">
        <f t="shared" si="15"/>
        <v>0.1</v>
      </c>
      <c r="AT35" s="1">
        <f t="shared" si="16"/>
        <v>830.33333333333337</v>
      </c>
      <c r="AU35" s="1">
        <f t="shared" si="17"/>
        <v>13258071.446813507</v>
      </c>
    </row>
    <row r="36" spans="1:48" x14ac:dyDescent="0.15">
      <c r="C36" s="7">
        <v>10</v>
      </c>
      <c r="D36" s="8">
        <v>11.261166877225801</v>
      </c>
      <c r="E36" s="10">
        <f t="shared" si="18"/>
        <v>16.934343185666702</v>
      </c>
      <c r="F36" s="7" t="s">
        <v>83</v>
      </c>
      <c r="G36" s="1">
        <v>11</v>
      </c>
      <c r="H36" s="9">
        <f t="shared" si="0"/>
        <v>11.261166877225801</v>
      </c>
      <c r="I36" s="9">
        <f t="shared" si="1"/>
        <v>284.41116687722575</v>
      </c>
      <c r="J36" s="9">
        <f t="shared" si="2"/>
        <v>7.147793050748194E-2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121.61422213365094</v>
      </c>
      <c r="O36" s="9">
        <f t="shared" si="19"/>
        <v>46.932842700016721</v>
      </c>
      <c r="P36" s="9">
        <f t="shared" si="5"/>
        <v>3.3546624690303761</v>
      </c>
      <c r="Q36" s="12">
        <f t="shared" si="6"/>
        <v>0.33546624690303761</v>
      </c>
      <c r="R36" s="9">
        <f t="shared" si="7"/>
        <v>4.0532094166666672</v>
      </c>
      <c r="S36" s="13">
        <f t="shared" si="8"/>
        <v>8.2765584606512344E-2</v>
      </c>
      <c r="T36" s="2">
        <f t="shared" si="9"/>
        <v>0.34</v>
      </c>
      <c r="U36" s="14">
        <f t="shared" si="10"/>
        <v>2.8140298766214197E-2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4.1040298766214199E-2</v>
      </c>
      <c r="AR36" s="9">
        <f t="shared" si="14"/>
        <v>119.21204166666666</v>
      </c>
      <c r="AS36" s="1">
        <f t="shared" si="15"/>
        <v>0.1</v>
      </c>
      <c r="AT36" s="1">
        <f t="shared" si="16"/>
        <v>830.33333333333337</v>
      </c>
      <c r="AU36" s="1">
        <f t="shared" si="17"/>
        <v>2721810.6880550012</v>
      </c>
    </row>
    <row r="37" spans="1:48" x14ac:dyDescent="0.15">
      <c r="C37" s="7">
        <v>11</v>
      </c>
      <c r="D37" s="8">
        <v>6.3892844825333297</v>
      </c>
      <c r="E37" s="10">
        <f t="shared" si="18"/>
        <v>11.261166877225801</v>
      </c>
      <c r="F37" s="7" t="s">
        <v>85</v>
      </c>
      <c r="G37" s="1">
        <v>12</v>
      </c>
      <c r="H37" s="9">
        <f t="shared" si="0"/>
        <v>6.3892844825333297</v>
      </c>
      <c r="I37" s="9">
        <f t="shared" si="1"/>
        <v>279.53928448253333</v>
      </c>
      <c r="J37" s="9">
        <f t="shared" si="2"/>
        <v>3.9359368826542278E-2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84.110274397653015</v>
      </c>
      <c r="P37" s="9">
        <f t="shared" si="5"/>
        <v>3.3105273121189009</v>
      </c>
      <c r="Q37" s="12">
        <f t="shared" si="6"/>
        <v>0.33105273121189011</v>
      </c>
      <c r="R37" s="9">
        <f t="shared" si="7"/>
        <v>4.0532094166666672</v>
      </c>
      <c r="S37" s="13">
        <f t="shared" si="8"/>
        <v>8.1676690538271202E-2</v>
      </c>
      <c r="T37" s="2">
        <f t="shared" si="9"/>
        <v>0.34</v>
      </c>
      <c r="U37" s="14">
        <f t="shared" si="10"/>
        <v>2.7770074783012209E-2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4.0670074783012211E-2</v>
      </c>
      <c r="AR37" s="9">
        <f t="shared" si="14"/>
        <v>119.21204166666666</v>
      </c>
      <c r="AS37" s="1">
        <f t="shared" si="15"/>
        <v>0.1</v>
      </c>
      <c r="AT37" s="1">
        <f t="shared" si="16"/>
        <v>830.33333333333337</v>
      </c>
      <c r="AU37" s="1">
        <f t="shared" si="17"/>
        <v>2697257.2704448197</v>
      </c>
      <c r="AV37" s="1">
        <f>SUM(AU26:AU37)</f>
        <v>93498333.374134108</v>
      </c>
    </row>
    <row r="38" spans="1:48" x14ac:dyDescent="0.15">
      <c r="C38" s="7">
        <v>12</v>
      </c>
      <c r="D38" s="8">
        <v>2.66493715064516</v>
      </c>
      <c r="E38" s="10">
        <f t="shared" si="18"/>
        <v>6.3892844825333297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47965.333333333336</v>
      </c>
      <c r="AU42" s="1">
        <f t="shared" ref="AU42:AU53" si="38">AT42*10000*AS42*0.67*AR42*AQ42</f>
        <v>199391910.04350275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2.2161026132258099</v>
      </c>
      <c r="E43" s="10">
        <f t="shared" ref="E43:E54" si="39">D42</f>
        <v>2.5854627371935499</v>
      </c>
      <c r="F43" s="7" t="s">
        <v>83</v>
      </c>
      <c r="G43" s="1">
        <v>2</v>
      </c>
      <c r="H43" s="9">
        <f t="shared" si="20"/>
        <v>2.2161026132258099</v>
      </c>
      <c r="I43" s="9">
        <f t="shared" si="21"/>
        <v>275.36610261322579</v>
      </c>
      <c r="J43" s="9">
        <f t="shared" si="22"/>
        <v>2.3216440524663061E-2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116.27978824379612</v>
      </c>
      <c r="P43" s="9">
        <f t="shared" si="25"/>
        <v>2.6996027879825077</v>
      </c>
      <c r="Q43" s="12">
        <f t="shared" si="26"/>
        <v>0.6479046691158018</v>
      </c>
      <c r="R43" s="9">
        <f t="shared" si="27"/>
        <v>14.125500000000001</v>
      </c>
      <c r="S43" s="13">
        <f t="shared" si="28"/>
        <v>4.5867733468960517E-2</v>
      </c>
      <c r="T43" s="2">
        <f t="shared" si="29"/>
        <v>0.43</v>
      </c>
      <c r="U43" s="14">
        <f t="shared" si="30"/>
        <v>1.9723125391653024E-2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2.8143125391653021E-2</v>
      </c>
      <c r="AR43" s="9">
        <f t="shared" si="35"/>
        <v>136.875</v>
      </c>
      <c r="AS43" s="1">
        <f t="shared" si="36"/>
        <v>0.24</v>
      </c>
      <c r="AT43" s="1">
        <f t="shared" si="37"/>
        <v>47965.333333333336</v>
      </c>
      <c r="AU43" s="1">
        <f t="shared" si="38"/>
        <v>297105005.86662853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4.40545939257143</v>
      </c>
      <c r="E44" s="10">
        <f t="shared" si="39"/>
        <v>2.2161026132258099</v>
      </c>
      <c r="F44" s="7" t="s">
        <v>83</v>
      </c>
      <c r="G44" s="1">
        <v>3</v>
      </c>
      <c r="H44" s="9">
        <f t="shared" si="20"/>
        <v>4.40545939257143</v>
      </c>
      <c r="I44" s="9">
        <f t="shared" si="21"/>
        <v>277.55545939257138</v>
      </c>
      <c r="J44" s="9">
        <f t="shared" si="22"/>
        <v>3.068505682452613E-2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172.43643545581361</v>
      </c>
      <c r="P44" s="9">
        <f t="shared" si="25"/>
        <v>5.2912218205803727</v>
      </c>
      <c r="Q44" s="12">
        <f t="shared" si="26"/>
        <v>1.2698932369392895</v>
      </c>
      <c r="R44" s="9">
        <f t="shared" si="27"/>
        <v>14.125500000000001</v>
      </c>
      <c r="S44" s="13">
        <f t="shared" si="28"/>
        <v>8.9900763650085966E-2</v>
      </c>
      <c r="T44" s="2">
        <f t="shared" si="29"/>
        <v>0.43</v>
      </c>
      <c r="U44" s="14">
        <f t="shared" si="30"/>
        <v>3.8657328369536961E-2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4.7077328369536958E-2</v>
      </c>
      <c r="AR44" s="9">
        <f t="shared" si="35"/>
        <v>136.875</v>
      </c>
      <c r="AS44" s="1">
        <f t="shared" si="36"/>
        <v>0.24</v>
      </c>
      <c r="AT44" s="1">
        <f t="shared" si="37"/>
        <v>47965.333333333336</v>
      </c>
      <c r="AU44" s="1">
        <f t="shared" si="38"/>
        <v>496992062.06730896</v>
      </c>
    </row>
    <row r="45" spans="1:48" x14ac:dyDescent="0.15">
      <c r="C45" s="7">
        <v>3</v>
      </c>
      <c r="D45" s="8">
        <v>8.3490172797741895</v>
      </c>
      <c r="E45" s="10">
        <f t="shared" si="39"/>
        <v>4.40545939257143</v>
      </c>
      <c r="F45" s="7" t="s">
        <v>83</v>
      </c>
      <c r="G45" s="1">
        <v>4</v>
      </c>
      <c r="H45" s="9">
        <f t="shared" si="20"/>
        <v>8.3490172797741895</v>
      </c>
      <c r="I45" s="9">
        <f t="shared" si="21"/>
        <v>281.49901727977419</v>
      </c>
      <c r="J45" s="9">
        <f t="shared" si="22"/>
        <v>5.0160281636970352E-2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226.00146363523325</v>
      </c>
      <c r="P45" s="9">
        <f t="shared" si="25"/>
        <v>11.336297066310813</v>
      </c>
      <c r="Q45" s="12">
        <f t="shared" si="26"/>
        <v>2.7207112959145952</v>
      </c>
      <c r="R45" s="9">
        <f t="shared" si="27"/>
        <v>14.125500000000001</v>
      </c>
      <c r="S45" s="13">
        <f t="shared" si="28"/>
        <v>0.19260991086436552</v>
      </c>
      <c r="T45" s="2">
        <f t="shared" si="29"/>
        <v>0.43</v>
      </c>
      <c r="U45" s="14">
        <f t="shared" si="30"/>
        <v>8.2822261671677166E-2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9.1242261671677177E-2</v>
      </c>
      <c r="AR45" s="9">
        <f t="shared" si="35"/>
        <v>136.875</v>
      </c>
      <c r="AS45" s="1">
        <f t="shared" si="36"/>
        <v>0.24</v>
      </c>
      <c r="AT45" s="1">
        <f t="shared" si="37"/>
        <v>47965.333333333336</v>
      </c>
      <c r="AU45" s="1">
        <f t="shared" si="38"/>
        <v>963238173.15926945</v>
      </c>
    </row>
    <row r="46" spans="1:48" x14ac:dyDescent="0.15">
      <c r="C46" s="7">
        <v>4</v>
      </c>
      <c r="D46" s="8">
        <v>11.2313194852</v>
      </c>
      <c r="E46" s="10">
        <f t="shared" si="39"/>
        <v>8.3490172797741895</v>
      </c>
      <c r="F46" s="7" t="s">
        <v>83</v>
      </c>
      <c r="G46" s="1">
        <v>5</v>
      </c>
      <c r="H46" s="9">
        <f t="shared" si="20"/>
        <v>11.2313194852</v>
      </c>
      <c r="I46" s="9">
        <f t="shared" si="21"/>
        <v>284.38131948519998</v>
      </c>
      <c r="J46" s="9">
        <f t="shared" si="22"/>
        <v>7.122156097712079E-2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203.93190824047633</v>
      </c>
      <c r="O46" s="9">
        <f t="shared" si="40"/>
        <v>69.589508328446129</v>
      </c>
      <c r="P46" s="9">
        <f t="shared" si="25"/>
        <v>4.9562734107822815</v>
      </c>
      <c r="Q46" s="12">
        <f t="shared" si="26"/>
        <v>1.1895056185877475</v>
      </c>
      <c r="R46" s="9">
        <f t="shared" si="27"/>
        <v>14.125500000000001</v>
      </c>
      <c r="S46" s="13">
        <f t="shared" si="28"/>
        <v>8.4209806278556329E-2</v>
      </c>
      <c r="T46" s="2">
        <f t="shared" si="29"/>
        <v>0.43</v>
      </c>
      <c r="U46" s="14">
        <f t="shared" si="30"/>
        <v>3.6210216699779224E-2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4.4630216699779221E-2</v>
      </c>
      <c r="AR46" s="9">
        <f t="shared" si="35"/>
        <v>136.875</v>
      </c>
      <c r="AS46" s="1">
        <f t="shared" si="36"/>
        <v>0.24</v>
      </c>
      <c r="AT46" s="1">
        <f t="shared" si="37"/>
        <v>47965.333333333336</v>
      </c>
      <c r="AU46" s="1">
        <f t="shared" si="38"/>
        <v>471158075.36960894</v>
      </c>
    </row>
    <row r="47" spans="1:48" x14ac:dyDescent="0.15">
      <c r="C47" s="7">
        <v>5</v>
      </c>
      <c r="D47" s="8">
        <v>15.2311015294516</v>
      </c>
      <c r="E47" s="10">
        <f t="shared" si="39"/>
        <v>11.2313194852</v>
      </c>
      <c r="F47" s="7" t="s">
        <v>85</v>
      </c>
      <c r="G47" s="1">
        <v>6</v>
      </c>
      <c r="H47" s="9">
        <f t="shared" si="20"/>
        <v>15.2311015294516</v>
      </c>
      <c r="I47" s="9">
        <f t="shared" si="21"/>
        <v>288.3811015294516</v>
      </c>
      <c r="J47" s="9">
        <f t="shared" si="22"/>
        <v>0.11451158288448529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123.48948491766383</v>
      </c>
      <c r="P47" s="9">
        <f t="shared" si="25"/>
        <v>14.140976387511458</v>
      </c>
      <c r="Q47" s="12">
        <f t="shared" si="26"/>
        <v>3.3938343330027498</v>
      </c>
      <c r="R47" s="9">
        <f t="shared" si="27"/>
        <v>14.125500000000001</v>
      </c>
      <c r="S47" s="13">
        <f t="shared" si="28"/>
        <v>0.24026295232046652</v>
      </c>
      <c r="T47" s="2">
        <f t="shared" si="29"/>
        <v>0.43</v>
      </c>
      <c r="U47" s="14">
        <f t="shared" si="30"/>
        <v>0.1033130694978006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0.11173306949780061</v>
      </c>
      <c r="AR47" s="9">
        <f t="shared" si="35"/>
        <v>136.875</v>
      </c>
      <c r="AS47" s="1">
        <f t="shared" si="36"/>
        <v>0.24</v>
      </c>
      <c r="AT47" s="1">
        <f t="shared" si="37"/>
        <v>47965.333333333336</v>
      </c>
      <c r="AU47" s="1">
        <f t="shared" si="38"/>
        <v>1179558197.8427389</v>
      </c>
    </row>
    <row r="48" spans="1:48" x14ac:dyDescent="0.15">
      <c r="C48" s="7">
        <v>6</v>
      </c>
      <c r="D48" s="8">
        <v>18.915370281333299</v>
      </c>
      <c r="E48" s="10">
        <f t="shared" si="39"/>
        <v>15.2311015294516</v>
      </c>
      <c r="F48" s="7" t="s">
        <v>83</v>
      </c>
      <c r="G48" s="1">
        <v>7</v>
      </c>
      <c r="H48" s="9">
        <f t="shared" si="20"/>
        <v>18.915370281333299</v>
      </c>
      <c r="I48" s="9">
        <f t="shared" si="21"/>
        <v>292.06537028133329</v>
      </c>
      <c r="J48" s="9">
        <f t="shared" si="22"/>
        <v>0.17531569147907899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168.20475853015239</v>
      </c>
      <c r="P48" s="9">
        <f t="shared" si="25"/>
        <v>29.488933551785177</v>
      </c>
      <c r="Q48" s="12">
        <f t="shared" si="26"/>
        <v>7.0773440524284421</v>
      </c>
      <c r="R48" s="9">
        <f t="shared" si="27"/>
        <v>14.125500000000001</v>
      </c>
      <c r="S48" s="13">
        <f t="shared" si="28"/>
        <v>0.50103317067915765</v>
      </c>
      <c r="T48" s="2">
        <f t="shared" si="29"/>
        <v>0.43</v>
      </c>
      <c r="U48" s="14">
        <f t="shared" si="30"/>
        <v>0.21544426339203779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0.23104426339203776</v>
      </c>
      <c r="AR48" s="9">
        <f t="shared" si="35"/>
        <v>136.875</v>
      </c>
      <c r="AS48" s="1">
        <f t="shared" si="36"/>
        <v>0.24</v>
      </c>
      <c r="AT48" s="1">
        <f t="shared" si="37"/>
        <v>47965.333333333336</v>
      </c>
      <c r="AU48" s="1">
        <f t="shared" si="38"/>
        <v>2439118124.7730756</v>
      </c>
    </row>
    <row r="49" spans="1:48" x14ac:dyDescent="0.15">
      <c r="C49" s="7">
        <v>7</v>
      </c>
      <c r="D49" s="8">
        <v>21.387184133225801</v>
      </c>
      <c r="E49" s="10">
        <f t="shared" si="39"/>
        <v>18.915370281333299</v>
      </c>
      <c r="F49" s="7" t="s">
        <v>83</v>
      </c>
      <c r="G49" s="1">
        <v>8</v>
      </c>
      <c r="H49" s="9">
        <f t="shared" si="20"/>
        <v>21.387184133225801</v>
      </c>
      <c r="I49" s="9">
        <f t="shared" si="21"/>
        <v>294.53718413322576</v>
      </c>
      <c r="J49" s="9">
        <f t="shared" si="22"/>
        <v>0.23191359389330302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197.5720749783672</v>
      </c>
      <c r="P49" s="9">
        <f t="shared" si="25"/>
        <v>45.819649961190265</v>
      </c>
      <c r="Q49" s="12">
        <f t="shared" si="26"/>
        <v>10.996715990685663</v>
      </c>
      <c r="R49" s="9">
        <f t="shared" si="27"/>
        <v>14.125500000000001</v>
      </c>
      <c r="S49" s="13">
        <f t="shared" si="28"/>
        <v>0.77850100815444856</v>
      </c>
      <c r="T49" s="2">
        <f t="shared" si="29"/>
        <v>0.43</v>
      </c>
      <c r="U49" s="14">
        <f t="shared" si="30"/>
        <v>0.3347554335064129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0.35035543350641291</v>
      </c>
      <c r="AR49" s="9">
        <f t="shared" si="35"/>
        <v>136.875</v>
      </c>
      <c r="AS49" s="1">
        <f t="shared" si="36"/>
        <v>0.24</v>
      </c>
      <c r="AT49" s="1">
        <f t="shared" si="37"/>
        <v>47965.333333333336</v>
      </c>
      <c r="AU49" s="1">
        <f t="shared" si="38"/>
        <v>3698677800.6610727</v>
      </c>
    </row>
    <row r="50" spans="1:48" x14ac:dyDescent="0.15">
      <c r="C50" s="7">
        <v>8</v>
      </c>
      <c r="D50" s="8">
        <v>22.1857921335484</v>
      </c>
      <c r="E50" s="10">
        <f t="shared" si="39"/>
        <v>21.387184133225801</v>
      </c>
      <c r="F50" s="7" t="s">
        <v>83</v>
      </c>
      <c r="G50" s="1">
        <v>9</v>
      </c>
      <c r="H50" s="9">
        <f t="shared" si="20"/>
        <v>22.1857921335484</v>
      </c>
      <c r="I50" s="9">
        <f t="shared" si="21"/>
        <v>295.33579213354835</v>
      </c>
      <c r="J50" s="9">
        <f t="shared" si="22"/>
        <v>0.25359937071730382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210.60867501717692</v>
      </c>
      <c r="P50" s="9">
        <f t="shared" si="25"/>
        <v>53.410227451961212</v>
      </c>
      <c r="Q50" s="12">
        <f t="shared" si="26"/>
        <v>12.81845458847069</v>
      </c>
      <c r="R50" s="9">
        <f t="shared" si="27"/>
        <v>14.125500000000001</v>
      </c>
      <c r="S50" s="13">
        <f t="shared" si="28"/>
        <v>0.90746908700369466</v>
      </c>
      <c r="T50" s="2">
        <f t="shared" si="29"/>
        <v>0.43</v>
      </c>
      <c r="U50" s="14">
        <f t="shared" si="30"/>
        <v>0.39021170741158873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0.40581170741158873</v>
      </c>
      <c r="AR50" s="9">
        <f t="shared" si="35"/>
        <v>136.875</v>
      </c>
      <c r="AS50" s="1">
        <f t="shared" si="36"/>
        <v>0.24</v>
      </c>
      <c r="AT50" s="1">
        <f t="shared" si="37"/>
        <v>47965.333333333336</v>
      </c>
      <c r="AU50" s="1">
        <f t="shared" si="38"/>
        <v>4284125804.5570917</v>
      </c>
    </row>
    <row r="51" spans="1:48" x14ac:dyDescent="0.15">
      <c r="C51" s="7">
        <v>9</v>
      </c>
      <c r="D51" s="8">
        <v>16.934343185666702</v>
      </c>
      <c r="E51" s="10">
        <f t="shared" si="39"/>
        <v>22.1857921335484</v>
      </c>
      <c r="F51" s="7" t="s">
        <v>83</v>
      </c>
      <c r="G51" s="1">
        <v>10</v>
      </c>
      <c r="H51" s="9">
        <f t="shared" si="20"/>
        <v>16.934343185666702</v>
      </c>
      <c r="I51" s="9">
        <f t="shared" si="21"/>
        <v>290.08434318566668</v>
      </c>
      <c r="J51" s="9">
        <f t="shared" si="22"/>
        <v>0.13961943334701488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216.05469756521572</v>
      </c>
      <c r="P51" s="9">
        <f t="shared" si="25"/>
        <v>30.165434446016093</v>
      </c>
      <c r="Q51" s="12">
        <f t="shared" si="26"/>
        <v>7.2397042670438623</v>
      </c>
      <c r="R51" s="9">
        <f t="shared" si="27"/>
        <v>14.125500000000001</v>
      </c>
      <c r="S51" s="13">
        <f t="shared" si="28"/>
        <v>0.51252729227594507</v>
      </c>
      <c r="T51" s="2">
        <f t="shared" si="29"/>
        <v>0.43</v>
      </c>
      <c r="U51" s="14">
        <f t="shared" si="30"/>
        <v>0.22038673567865638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0.23598673567865636</v>
      </c>
      <c r="AR51" s="9">
        <f t="shared" si="35"/>
        <v>136.875</v>
      </c>
      <c r="AS51" s="1">
        <f t="shared" si="36"/>
        <v>0.24</v>
      </c>
      <c r="AT51" s="1">
        <f t="shared" si="37"/>
        <v>47965.333333333336</v>
      </c>
      <c r="AU51" s="1">
        <f t="shared" si="38"/>
        <v>2491295458.927547</v>
      </c>
    </row>
    <row r="52" spans="1:48" x14ac:dyDescent="0.15">
      <c r="C52" s="7">
        <v>10</v>
      </c>
      <c r="D52" s="8">
        <v>11.261166877225801</v>
      </c>
      <c r="E52" s="10">
        <f t="shared" si="39"/>
        <v>16.934343185666702</v>
      </c>
      <c r="F52" s="7" t="s">
        <v>83</v>
      </c>
      <c r="G52" s="1">
        <v>11</v>
      </c>
      <c r="H52" s="9">
        <f t="shared" si="20"/>
        <v>11.261166877225801</v>
      </c>
      <c r="I52" s="9">
        <f t="shared" si="21"/>
        <v>284.41116687722575</v>
      </c>
      <c r="J52" s="9">
        <f t="shared" si="22"/>
        <v>7.147793050748194E-2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176.59479996323964</v>
      </c>
      <c r="O52" s="9">
        <f t="shared" si="40"/>
        <v>68.150713155960005</v>
      </c>
      <c r="P52" s="9">
        <f t="shared" si="25"/>
        <v>4.8712719389970447</v>
      </c>
      <c r="Q52" s="12">
        <f t="shared" si="26"/>
        <v>1.1691052653592906</v>
      </c>
      <c r="R52" s="9">
        <f t="shared" si="27"/>
        <v>14.125500000000001</v>
      </c>
      <c r="S52" s="13">
        <f t="shared" si="28"/>
        <v>8.2765584606512371E-2</v>
      </c>
      <c r="T52" s="2">
        <f t="shared" si="29"/>
        <v>0.43</v>
      </c>
      <c r="U52" s="14">
        <f t="shared" si="30"/>
        <v>3.5589201380800316E-2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4.4009201380800313E-2</v>
      </c>
      <c r="AR52" s="9">
        <f t="shared" si="35"/>
        <v>136.875</v>
      </c>
      <c r="AS52" s="1">
        <f t="shared" si="36"/>
        <v>0.24</v>
      </c>
      <c r="AT52" s="1">
        <f t="shared" si="37"/>
        <v>47965.333333333336</v>
      </c>
      <c r="AU52" s="1">
        <f t="shared" si="38"/>
        <v>464602060.09338027</v>
      </c>
    </row>
    <row r="53" spans="1:48" x14ac:dyDescent="0.15">
      <c r="C53" s="7">
        <v>11</v>
      </c>
      <c r="D53" s="8">
        <v>6.3892844825333297</v>
      </c>
      <c r="E53" s="10">
        <f t="shared" si="39"/>
        <v>11.261166877225801</v>
      </c>
      <c r="F53" s="7" t="s">
        <v>85</v>
      </c>
      <c r="G53" s="1">
        <v>12</v>
      </c>
      <c r="H53" s="9">
        <f t="shared" si="20"/>
        <v>6.3892844825333297</v>
      </c>
      <c r="I53" s="9">
        <f t="shared" si="21"/>
        <v>279.53928448253333</v>
      </c>
      <c r="J53" s="9">
        <f t="shared" si="22"/>
        <v>3.9359368826542278E-2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122.13569121696297</v>
      </c>
      <c r="P53" s="9">
        <f t="shared" si="25"/>
        <v>4.8071837174931256</v>
      </c>
      <c r="Q53" s="12">
        <f t="shared" si="26"/>
        <v>1.15372409219835</v>
      </c>
      <c r="R53" s="9">
        <f t="shared" si="27"/>
        <v>14.125500000000001</v>
      </c>
      <c r="S53" s="13">
        <f t="shared" si="28"/>
        <v>8.1676690538271216E-2</v>
      </c>
      <c r="T53" s="2">
        <f t="shared" si="29"/>
        <v>0.43</v>
      </c>
      <c r="U53" s="14">
        <f t="shared" si="30"/>
        <v>3.5120976931456625E-2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4.3540976931456622E-2</v>
      </c>
      <c r="AR53" s="9">
        <f t="shared" si="35"/>
        <v>136.875</v>
      </c>
      <c r="AS53" s="1">
        <f t="shared" si="36"/>
        <v>0.24</v>
      </c>
      <c r="AT53" s="1">
        <f t="shared" si="37"/>
        <v>47965.333333333336</v>
      </c>
      <c r="AU53" s="1">
        <f t="shared" si="38"/>
        <v>459659047.33864146</v>
      </c>
      <c r="AV53" s="1">
        <f>SUM(AU42:AU53)</f>
        <v>17444921720.699867</v>
      </c>
    </row>
    <row r="54" spans="1:48" x14ac:dyDescent="0.15">
      <c r="C54" s="7">
        <v>12</v>
      </c>
      <c r="D54" s="8">
        <v>2.66493715064516</v>
      </c>
      <c r="E54" s="10">
        <f t="shared" si="39"/>
        <v>6.3892844825333297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2.5854627371935499</v>
      </c>
      <c r="E58" s="7"/>
      <c r="F58" s="7"/>
      <c r="G58" s="1">
        <v>1</v>
      </c>
      <c r="H58" s="9">
        <f t="shared" ref="H58:H69" si="41">E59</f>
        <v>2.5854627371935499</v>
      </c>
      <c r="I58" s="9">
        <f t="shared" ref="I58:I69" si="42">H58+273.15</f>
        <v>275.73546273719353</v>
      </c>
      <c r="J58" s="9">
        <f t="shared" ref="J58:J69" si="43">EXP(($C$15*(I58-$C$13))/($C$16*I58*$C$13))</f>
        <v>2.4342559306851599E-2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2.4285760001802278E-3</v>
      </c>
      <c r="Q58" s="12">
        <f t="shared" ref="Q58:Q69" si="47">P58*$B$60</f>
        <v>4.6142944003424327E-4</v>
      </c>
      <c r="R58" s="9">
        <f t="shared" ref="R58:R69" si="48">L58*$B$60</f>
        <v>1.8955666666666669E-2</v>
      </c>
      <c r="S58" s="13">
        <f t="shared" ref="S58:S69" si="49">Q58/R58</f>
        <v>2.4342559306851596E-2</v>
      </c>
      <c r="T58" s="2">
        <f t="shared" ref="T58:T69" si="50">$B$59/100</f>
        <v>0.01</v>
      </c>
      <c r="U58" s="14">
        <f t="shared" ref="U58:U69" si="51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1.2243425593068517E-2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114131.5</v>
      </c>
      <c r="AU58" s="1">
        <f t="shared" ref="AU58:AU69" si="58">AT58*10000*AS58*0.67*AR58*AQ58</f>
        <v>17746893.256846298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2.2161026132258099</v>
      </c>
      <c r="E59" s="10">
        <f t="shared" ref="E59:E70" si="59">D58</f>
        <v>2.5854627371935499</v>
      </c>
      <c r="F59" s="7" t="s">
        <v>83</v>
      </c>
      <c r="G59" s="1">
        <v>2</v>
      </c>
      <c r="H59" s="9">
        <f t="shared" si="41"/>
        <v>2.2161026132258099</v>
      </c>
      <c r="I59" s="9">
        <f t="shared" si="42"/>
        <v>275.36610261322579</v>
      </c>
      <c r="J59" s="9">
        <f t="shared" si="43"/>
        <v>2.3216440524663061E-2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0.19710475733315311</v>
      </c>
      <c r="P59" s="9">
        <f t="shared" si="46"/>
        <v>4.5760708757532943E-3</v>
      </c>
      <c r="Q59" s="12">
        <f t="shared" si="47"/>
        <v>8.694534663931259E-4</v>
      </c>
      <c r="R59" s="9">
        <f t="shared" si="48"/>
        <v>1.8955666666666669E-2</v>
      </c>
      <c r="S59" s="13">
        <f t="shared" si="49"/>
        <v>4.586773346896051E-2</v>
      </c>
      <c r="T59" s="2">
        <f t="shared" si="50"/>
        <v>0.01</v>
      </c>
      <c r="U59" s="14">
        <f t="shared" si="51"/>
        <v>4.5867733468960513E-4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1.2458677334689605E-2</v>
      </c>
      <c r="AR59" s="9">
        <f t="shared" si="55"/>
        <v>9.9766666666666666</v>
      </c>
      <c r="AS59" s="1">
        <f t="shared" si="56"/>
        <v>0.19</v>
      </c>
      <c r="AT59" s="1">
        <f t="shared" si="57"/>
        <v>114131.5</v>
      </c>
      <c r="AU59" s="1">
        <f t="shared" si="58"/>
        <v>18058901.497747634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4.40545939257143</v>
      </c>
      <c r="E60" s="10">
        <f t="shared" si="59"/>
        <v>2.2161026132258099</v>
      </c>
      <c r="F60" s="7" t="s">
        <v>83</v>
      </c>
      <c r="G60" s="1">
        <v>3</v>
      </c>
      <c r="H60" s="9">
        <f t="shared" si="41"/>
        <v>4.40545939257143</v>
      </c>
      <c r="I60" s="9">
        <f t="shared" si="42"/>
        <v>277.55545939257138</v>
      </c>
      <c r="J60" s="9">
        <f t="shared" si="43"/>
        <v>3.068505682452613E-2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0.29229535312406651</v>
      </c>
      <c r="P60" s="9">
        <f t="shared" si="46"/>
        <v>8.9690995201569118E-3</v>
      </c>
      <c r="Q60" s="12">
        <f t="shared" si="47"/>
        <v>1.7041289088298133E-3</v>
      </c>
      <c r="R60" s="9">
        <f t="shared" si="48"/>
        <v>1.8955666666666669E-2</v>
      </c>
      <c r="S60" s="13">
        <f t="shared" si="49"/>
        <v>8.990076365008598E-2</v>
      </c>
      <c r="T60" s="2">
        <f t="shared" si="50"/>
        <v>0.01</v>
      </c>
      <c r="U60" s="14">
        <f t="shared" si="51"/>
        <v>8.9900763650085978E-4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1.2899007636500859E-2</v>
      </c>
      <c r="AR60" s="9">
        <f t="shared" si="55"/>
        <v>9.9766666666666666</v>
      </c>
      <c r="AS60" s="1">
        <f t="shared" si="56"/>
        <v>0.19</v>
      </c>
      <c r="AT60" s="1">
        <f t="shared" si="57"/>
        <v>114131.5</v>
      </c>
      <c r="AU60" s="1">
        <f t="shared" si="58"/>
        <v>18697161.991479333</v>
      </c>
    </row>
    <row r="61" spans="1:48" x14ac:dyDescent="0.15">
      <c r="C61" s="7">
        <v>3</v>
      </c>
      <c r="D61" s="8">
        <v>8.3490172797741895</v>
      </c>
      <c r="E61" s="10">
        <f t="shared" si="59"/>
        <v>4.40545939257143</v>
      </c>
      <c r="F61" s="7" t="s">
        <v>83</v>
      </c>
      <c r="G61" s="1">
        <v>4</v>
      </c>
      <c r="H61" s="9">
        <f t="shared" si="41"/>
        <v>8.3490172797741895</v>
      </c>
      <c r="I61" s="9">
        <f t="shared" si="42"/>
        <v>281.49901727977419</v>
      </c>
      <c r="J61" s="9">
        <f t="shared" si="43"/>
        <v>5.0160281636970352E-2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0.38309292027057629</v>
      </c>
      <c r="P61" s="9">
        <f t="shared" si="46"/>
        <v>1.9216048773901536E-2</v>
      </c>
      <c r="Q61" s="12">
        <f t="shared" si="47"/>
        <v>3.6510492670412918E-3</v>
      </c>
      <c r="R61" s="9">
        <f t="shared" si="48"/>
        <v>1.8955666666666669E-2</v>
      </c>
      <c r="S61" s="13">
        <f t="shared" si="49"/>
        <v>0.19260991086436552</v>
      </c>
      <c r="T61" s="2">
        <f t="shared" si="50"/>
        <v>0.01</v>
      </c>
      <c r="U61" s="14">
        <f t="shared" si="51"/>
        <v>1.9260991086436552E-3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1.3926099108643656E-2</v>
      </c>
      <c r="AR61" s="9">
        <f t="shared" si="55"/>
        <v>9.9766666666666666</v>
      </c>
      <c r="AS61" s="1">
        <f t="shared" si="56"/>
        <v>0.19</v>
      </c>
      <c r="AT61" s="1">
        <f t="shared" si="57"/>
        <v>114131.5</v>
      </c>
      <c r="AU61" s="1">
        <f t="shared" si="58"/>
        <v>20185935.095262863</v>
      </c>
    </row>
    <row r="62" spans="1:48" x14ac:dyDescent="0.15">
      <c r="C62" s="7">
        <v>4</v>
      </c>
      <c r="D62" s="8">
        <v>11.2313194852</v>
      </c>
      <c r="E62" s="10">
        <f t="shared" si="59"/>
        <v>8.3490172797741895</v>
      </c>
      <c r="F62" s="7" t="s">
        <v>83</v>
      </c>
      <c r="G62" s="1">
        <v>5</v>
      </c>
      <c r="H62" s="9">
        <f t="shared" si="41"/>
        <v>11.2313194852</v>
      </c>
      <c r="I62" s="9">
        <f t="shared" si="42"/>
        <v>284.38131948519998</v>
      </c>
      <c r="J62" s="9">
        <f t="shared" si="43"/>
        <v>7.122156097712079E-2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0.34568302792184097</v>
      </c>
      <c r="O62" s="9">
        <f t="shared" si="60"/>
        <v>0.11796051024150045</v>
      </c>
      <c r="P62" s="9">
        <f t="shared" si="46"/>
        <v>8.4013316730573058E-3</v>
      </c>
      <c r="Q62" s="12">
        <f t="shared" si="47"/>
        <v>1.5962530178808881E-3</v>
      </c>
      <c r="R62" s="9">
        <f t="shared" si="48"/>
        <v>1.8955666666666669E-2</v>
      </c>
      <c r="S62" s="13">
        <f t="shared" si="49"/>
        <v>8.4209806278556343E-2</v>
      </c>
      <c r="T62" s="2">
        <f t="shared" si="50"/>
        <v>0.01</v>
      </c>
      <c r="U62" s="14">
        <f t="shared" si="51"/>
        <v>8.4209806278556342E-4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1.2842098062785563E-2</v>
      </c>
      <c r="AR62" s="9">
        <f t="shared" si="55"/>
        <v>9.9766666666666666</v>
      </c>
      <c r="AS62" s="1">
        <f t="shared" si="56"/>
        <v>0.19</v>
      </c>
      <c r="AT62" s="1">
        <f t="shared" si="57"/>
        <v>114131.5</v>
      </c>
      <c r="AU62" s="1">
        <f t="shared" si="58"/>
        <v>18614671.341918822</v>
      </c>
    </row>
    <row r="63" spans="1:48" x14ac:dyDescent="0.15">
      <c r="C63" s="7">
        <v>5</v>
      </c>
      <c r="D63" s="8">
        <v>15.2311015294516</v>
      </c>
      <c r="E63" s="10">
        <f t="shared" si="59"/>
        <v>11.2313194852</v>
      </c>
      <c r="F63" s="7" t="s">
        <v>85</v>
      </c>
      <c r="G63" s="1">
        <v>6</v>
      </c>
      <c r="H63" s="9">
        <f t="shared" si="41"/>
        <v>15.2311015294516</v>
      </c>
      <c r="I63" s="9">
        <f t="shared" si="42"/>
        <v>288.3811015294516</v>
      </c>
      <c r="J63" s="9">
        <f t="shared" si="43"/>
        <v>0.11451158288448529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0.2093258452351098</v>
      </c>
      <c r="P63" s="9">
        <f t="shared" si="46"/>
        <v>2.3970233876505216E-2</v>
      </c>
      <c r="Q63" s="12">
        <f t="shared" si="47"/>
        <v>4.5543444365359915E-3</v>
      </c>
      <c r="R63" s="9">
        <f t="shared" si="48"/>
        <v>1.8955666666666669E-2</v>
      </c>
      <c r="S63" s="13">
        <f t="shared" si="49"/>
        <v>0.24026295232046657</v>
      </c>
      <c r="T63" s="2">
        <f t="shared" si="50"/>
        <v>0.01</v>
      </c>
      <c r="U63" s="14">
        <f t="shared" si="51"/>
        <v>2.4026295232046657E-3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1.4402629523204665E-2</v>
      </c>
      <c r="AR63" s="9">
        <f t="shared" si="55"/>
        <v>9.9766666666666666</v>
      </c>
      <c r="AS63" s="1">
        <f t="shared" si="56"/>
        <v>0.19</v>
      </c>
      <c r="AT63" s="1">
        <f t="shared" si="57"/>
        <v>114131.5</v>
      </c>
      <c r="AU63" s="1">
        <f t="shared" si="58"/>
        <v>20876667.793931998</v>
      </c>
    </row>
    <row r="64" spans="1:48" x14ac:dyDescent="0.15">
      <c r="C64" s="7">
        <v>6</v>
      </c>
      <c r="D64" s="8">
        <v>18.915370281333299</v>
      </c>
      <c r="E64" s="10">
        <f t="shared" si="59"/>
        <v>15.2311015294516</v>
      </c>
      <c r="F64" s="7" t="s">
        <v>83</v>
      </c>
      <c r="G64" s="1">
        <v>7</v>
      </c>
      <c r="H64" s="9">
        <f t="shared" si="41"/>
        <v>18.915370281333299</v>
      </c>
      <c r="I64" s="9">
        <f t="shared" si="42"/>
        <v>292.06537028133329</v>
      </c>
      <c r="J64" s="9">
        <f t="shared" si="43"/>
        <v>0.17531569147907899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0.28512227802527124</v>
      </c>
      <c r="P64" s="9">
        <f t="shared" si="46"/>
        <v>4.9986409328090634E-2</v>
      </c>
      <c r="Q64" s="12">
        <f t="shared" si="47"/>
        <v>9.4974177723372213E-3</v>
      </c>
      <c r="R64" s="9">
        <f t="shared" si="48"/>
        <v>1.8955666666666669E-2</v>
      </c>
      <c r="S64" s="13">
        <f t="shared" si="49"/>
        <v>0.50103317067915765</v>
      </c>
      <c r="T64" s="2">
        <f t="shared" si="50"/>
        <v>0.01</v>
      </c>
      <c r="U64" s="14">
        <f t="shared" si="51"/>
        <v>5.0103317067915765E-3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2.5110331706791576E-2</v>
      </c>
      <c r="AR64" s="9">
        <f t="shared" si="55"/>
        <v>9.9766666666666666</v>
      </c>
      <c r="AS64" s="1">
        <f t="shared" si="56"/>
        <v>0.19</v>
      </c>
      <c r="AT64" s="1">
        <f t="shared" si="57"/>
        <v>114131.5</v>
      </c>
      <c r="AU64" s="1">
        <f t="shared" si="58"/>
        <v>36397523.965573981</v>
      </c>
    </row>
    <row r="65" spans="1:48" x14ac:dyDescent="0.15">
      <c r="C65" s="7">
        <v>7</v>
      </c>
      <c r="D65" s="8">
        <v>21.387184133225801</v>
      </c>
      <c r="E65" s="10">
        <f t="shared" si="59"/>
        <v>18.915370281333299</v>
      </c>
      <c r="F65" s="7" t="s">
        <v>83</v>
      </c>
      <c r="G65" s="1">
        <v>8</v>
      </c>
      <c r="H65" s="9">
        <f t="shared" si="41"/>
        <v>21.387184133225801</v>
      </c>
      <c r="I65" s="9">
        <f t="shared" si="42"/>
        <v>294.53718413322576</v>
      </c>
      <c r="J65" s="9">
        <f t="shared" si="43"/>
        <v>0.23191359389330302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0.33490253536384729</v>
      </c>
      <c r="P65" s="9">
        <f t="shared" si="46"/>
        <v>7.7668450580208825E-2</v>
      </c>
      <c r="Q65" s="12">
        <f t="shared" si="47"/>
        <v>1.4757005610239677E-2</v>
      </c>
      <c r="R65" s="9">
        <f t="shared" si="48"/>
        <v>1.8955666666666669E-2</v>
      </c>
      <c r="S65" s="13">
        <f t="shared" si="49"/>
        <v>0.77850100815444856</v>
      </c>
      <c r="T65" s="2">
        <f t="shared" si="50"/>
        <v>0.01</v>
      </c>
      <c r="U65" s="14">
        <f t="shared" si="51"/>
        <v>7.7850100815444858E-3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2.7885010081544485E-2</v>
      </c>
      <c r="AR65" s="9">
        <f t="shared" si="55"/>
        <v>9.9766666666666666</v>
      </c>
      <c r="AS65" s="1">
        <f t="shared" si="56"/>
        <v>0.19</v>
      </c>
      <c r="AT65" s="1">
        <f t="shared" si="57"/>
        <v>114131.5</v>
      </c>
      <c r="AU65" s="1">
        <f t="shared" si="58"/>
        <v>40419431.116028458</v>
      </c>
    </row>
    <row r="66" spans="1:48" x14ac:dyDescent="0.15">
      <c r="C66" s="7">
        <v>8</v>
      </c>
      <c r="D66" s="8">
        <v>22.1857921335484</v>
      </c>
      <c r="E66" s="10">
        <f t="shared" si="59"/>
        <v>21.387184133225801</v>
      </c>
      <c r="F66" s="7" t="s">
        <v>83</v>
      </c>
      <c r="G66" s="1">
        <v>9</v>
      </c>
      <c r="H66" s="9">
        <f t="shared" si="41"/>
        <v>22.1857921335484</v>
      </c>
      <c r="I66" s="9">
        <f t="shared" si="42"/>
        <v>295.33579213354835</v>
      </c>
      <c r="J66" s="9">
        <f t="shared" si="43"/>
        <v>0.25359937071730382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0.35700075145030513</v>
      </c>
      <c r="P66" s="9">
        <f t="shared" si="46"/>
        <v>9.0535165913401966E-2</v>
      </c>
      <c r="Q66" s="12">
        <f t="shared" si="47"/>
        <v>1.7201681523546373E-2</v>
      </c>
      <c r="R66" s="9">
        <f t="shared" si="48"/>
        <v>1.8955666666666669E-2</v>
      </c>
      <c r="S66" s="13">
        <f t="shared" si="49"/>
        <v>0.90746908700369477</v>
      </c>
      <c r="T66" s="2">
        <f t="shared" si="50"/>
        <v>0.01</v>
      </c>
      <c r="U66" s="14">
        <f t="shared" si="51"/>
        <v>9.0746908700369486E-3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2.9174690870036948E-2</v>
      </c>
      <c r="AR66" s="9">
        <f t="shared" si="55"/>
        <v>9.9766666666666666</v>
      </c>
      <c r="AS66" s="1">
        <f t="shared" si="56"/>
        <v>0.19</v>
      </c>
      <c r="AT66" s="1">
        <f t="shared" si="57"/>
        <v>114131.5</v>
      </c>
      <c r="AU66" s="1">
        <f t="shared" si="58"/>
        <v>42288828.460325532</v>
      </c>
    </row>
    <row r="67" spans="1:48" x14ac:dyDescent="0.15">
      <c r="C67" s="7">
        <v>9</v>
      </c>
      <c r="D67" s="8">
        <v>16.934343185666702</v>
      </c>
      <c r="E67" s="10">
        <f t="shared" si="59"/>
        <v>22.1857921335484</v>
      </c>
      <c r="F67" s="7" t="s">
        <v>83</v>
      </c>
      <c r="G67" s="1">
        <v>10</v>
      </c>
      <c r="H67" s="9">
        <f t="shared" si="41"/>
        <v>16.934343185666702</v>
      </c>
      <c r="I67" s="9">
        <f t="shared" si="42"/>
        <v>290.08434318566668</v>
      </c>
      <c r="J67" s="9">
        <f t="shared" si="43"/>
        <v>0.13961943334701488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0.36623225220356981</v>
      </c>
      <c r="P67" s="9">
        <f t="shared" si="46"/>
        <v>5.1133139526063458E-2</v>
      </c>
      <c r="Q67" s="12">
        <f t="shared" si="47"/>
        <v>9.7152965099520563E-3</v>
      </c>
      <c r="R67" s="9">
        <f t="shared" si="48"/>
        <v>1.8955666666666669E-2</v>
      </c>
      <c r="S67" s="13">
        <f t="shared" si="49"/>
        <v>0.51252729227594496</v>
      </c>
      <c r="T67" s="2">
        <f t="shared" si="50"/>
        <v>0.01</v>
      </c>
      <c r="U67" s="14">
        <f t="shared" si="51"/>
        <v>5.1252729227594497E-3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2.5225272922759449E-2</v>
      </c>
      <c r="AR67" s="9">
        <f t="shared" si="55"/>
        <v>9.9766666666666666</v>
      </c>
      <c r="AS67" s="1">
        <f t="shared" si="56"/>
        <v>0.19</v>
      </c>
      <c r="AT67" s="1">
        <f t="shared" si="57"/>
        <v>114131.5</v>
      </c>
      <c r="AU67" s="1">
        <f t="shared" si="58"/>
        <v>36564131.707425967</v>
      </c>
    </row>
    <row r="68" spans="1:48" x14ac:dyDescent="0.15">
      <c r="C68" s="7">
        <v>10</v>
      </c>
      <c r="D68" s="8">
        <v>11.261166877225801</v>
      </c>
      <c r="E68" s="10">
        <f t="shared" si="59"/>
        <v>16.934343185666702</v>
      </c>
      <c r="F68" s="7" t="s">
        <v>83</v>
      </c>
      <c r="G68" s="1">
        <v>11</v>
      </c>
      <c r="H68" s="9">
        <f t="shared" si="41"/>
        <v>11.261166877225801</v>
      </c>
      <c r="I68" s="9">
        <f t="shared" si="42"/>
        <v>284.41116687722575</v>
      </c>
      <c r="J68" s="9">
        <f t="shared" si="43"/>
        <v>7.147793050748194E-2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0.29934415704363104</v>
      </c>
      <c r="O68" s="9">
        <f t="shared" si="60"/>
        <v>0.11552162230054197</v>
      </c>
      <c r="P68" s="9">
        <f t="shared" si="46"/>
        <v>8.257246490909715E-3</v>
      </c>
      <c r="Q68" s="12">
        <f t="shared" si="47"/>
        <v>1.5688768332728458E-3</v>
      </c>
      <c r="R68" s="9">
        <f t="shared" si="48"/>
        <v>1.8955666666666669E-2</v>
      </c>
      <c r="S68" s="13">
        <f t="shared" si="49"/>
        <v>8.276558460651233E-2</v>
      </c>
      <c r="T68" s="2">
        <f t="shared" si="50"/>
        <v>0.01</v>
      </c>
      <c r="U68" s="14">
        <f t="shared" si="51"/>
        <v>8.2765584606512329E-4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1.2827655846065123E-2</v>
      </c>
      <c r="AR68" s="9">
        <f t="shared" si="55"/>
        <v>9.9766666666666666</v>
      </c>
      <c r="AS68" s="1">
        <f t="shared" si="56"/>
        <v>0.19</v>
      </c>
      <c r="AT68" s="1">
        <f t="shared" si="57"/>
        <v>114131.5</v>
      </c>
      <c r="AU68" s="1">
        <f t="shared" si="58"/>
        <v>18593737.29232775</v>
      </c>
    </row>
    <row r="69" spans="1:48" x14ac:dyDescent="0.15">
      <c r="C69" s="7">
        <v>11</v>
      </c>
      <c r="D69" s="8">
        <v>6.3892844825333297</v>
      </c>
      <c r="E69" s="10">
        <f t="shared" si="59"/>
        <v>11.261166877225801</v>
      </c>
      <c r="F69" s="7" t="s">
        <v>85</v>
      </c>
      <c r="G69" s="1">
        <v>12</v>
      </c>
      <c r="H69" s="9">
        <f t="shared" si="41"/>
        <v>6.3892844825333297</v>
      </c>
      <c r="I69" s="9">
        <f t="shared" si="42"/>
        <v>279.53928448253333</v>
      </c>
      <c r="J69" s="9">
        <f t="shared" si="43"/>
        <v>3.9359368826542278E-2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0.20703104247629892</v>
      </c>
      <c r="P69" s="9">
        <f t="shared" si="46"/>
        <v>8.1486111593681906E-3</v>
      </c>
      <c r="Q69" s="12">
        <f t="shared" si="47"/>
        <v>1.5482361202799563E-3</v>
      </c>
      <c r="R69" s="9">
        <f t="shared" si="48"/>
        <v>1.8955666666666669E-2</v>
      </c>
      <c r="S69" s="13">
        <f t="shared" si="49"/>
        <v>8.1676690538271202E-2</v>
      </c>
      <c r="T69" s="2">
        <f t="shared" si="50"/>
        <v>0.01</v>
      </c>
      <c r="U69" s="14">
        <f t="shared" si="51"/>
        <v>8.1676690538271207E-4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1.2816766905382712E-2</v>
      </c>
      <c r="AR69" s="9">
        <f t="shared" si="55"/>
        <v>9.9766666666666666</v>
      </c>
      <c r="AS69" s="1">
        <f t="shared" si="56"/>
        <v>0.19</v>
      </c>
      <c r="AT69" s="1">
        <f t="shared" si="57"/>
        <v>114131.5</v>
      </c>
      <c r="AU69" s="1">
        <f t="shared" si="58"/>
        <v>18577953.730243601</v>
      </c>
      <c r="AV69" s="1">
        <f>SUM(AU58:AU69)</f>
        <v>307021837.24911231</v>
      </c>
    </row>
    <row r="70" spans="1:48" x14ac:dyDescent="0.15">
      <c r="C70" s="7">
        <v>12</v>
      </c>
      <c r="D70" s="8">
        <v>2.66493715064516</v>
      </c>
      <c r="E70" s="10">
        <f t="shared" si="59"/>
        <v>6.3892844825333297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2.5854627371935499</v>
      </c>
      <c r="E73" s="7"/>
      <c r="F73" s="7"/>
      <c r="G73" s="1">
        <v>1</v>
      </c>
      <c r="H73" s="9">
        <f t="shared" ref="H73:H84" si="61">E74</f>
        <v>2.5854627371935499</v>
      </c>
      <c r="I73" s="9">
        <f t="shared" ref="I73:I84" si="62">H73+273.15</f>
        <v>275.73546273719353</v>
      </c>
      <c r="J73" s="9">
        <f t="shared" ref="J73:J84" si="63">EXP(($C$15*(I73-$C$13))/($C$16*I73*$C$13))</f>
        <v>2.4342559306851599E-2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2.6655102441002503E-3</v>
      </c>
      <c r="Q73" s="12">
        <f t="shared" ref="Q73:Q84" si="67">P73*$B$75</f>
        <v>4.7979184393804502E-4</v>
      </c>
      <c r="R73" s="9">
        <f t="shared" ref="R73:R84" si="68">L73*$B$75</f>
        <v>1.9710000000000002E-2</v>
      </c>
      <c r="S73" s="13">
        <f t="shared" ref="S73:S84" si="69">Q73/R73</f>
        <v>2.4342559306851596E-2</v>
      </c>
      <c r="T73" s="2">
        <f t="shared" ref="T73:T84" si="70">$B$74/100</f>
        <v>0.01</v>
      </c>
      <c r="U73" s="14">
        <f t="shared" ref="U73:U84" si="71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1.2843425593068516E-2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24109</v>
      </c>
      <c r="AU73" s="1">
        <f t="shared" ref="AU73:AU84" si="78">AT73*10000*AS73*0.67*AR73*AQ73</f>
        <v>4089041.3088688659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2.2161026132258099</v>
      </c>
      <c r="E74" s="10">
        <f t="shared" ref="E74:E85" si="79">D73</f>
        <v>2.5854627371935499</v>
      </c>
      <c r="F74" s="7" t="s">
        <v>83</v>
      </c>
      <c r="G74" s="1">
        <v>2</v>
      </c>
      <c r="H74" s="9">
        <f t="shared" si="61"/>
        <v>2.2161026132258099</v>
      </c>
      <c r="I74" s="9">
        <f t="shared" si="62"/>
        <v>275.36610261322579</v>
      </c>
      <c r="J74" s="9">
        <f t="shared" si="63"/>
        <v>2.3216440524663061E-2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0.21633448975589978</v>
      </c>
      <c r="P74" s="9">
        <f t="shared" si="66"/>
        <v>5.0225168148511773E-3</v>
      </c>
      <c r="Q74" s="12">
        <f t="shared" si="67"/>
        <v>9.0405302667321186E-4</v>
      </c>
      <c r="R74" s="9">
        <f t="shared" si="68"/>
        <v>1.9710000000000002E-2</v>
      </c>
      <c r="S74" s="13">
        <f t="shared" si="69"/>
        <v>4.5867733468960517E-2</v>
      </c>
      <c r="T74" s="2">
        <f t="shared" si="70"/>
        <v>0.01</v>
      </c>
      <c r="U74" s="14">
        <f t="shared" si="71"/>
        <v>4.5867733468960519E-4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1.3058677334689605E-2</v>
      </c>
      <c r="AR74" s="9">
        <f t="shared" si="75"/>
        <v>10.950000000000001</v>
      </c>
      <c r="AS74" s="1">
        <f t="shared" si="76"/>
        <v>0.18</v>
      </c>
      <c r="AT74" s="1">
        <f t="shared" si="77"/>
        <v>24109</v>
      </c>
      <c r="AU74" s="1">
        <f t="shared" si="78"/>
        <v>4157572.3449944323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4.40545939257143</v>
      </c>
      <c r="E75" s="10">
        <f t="shared" si="79"/>
        <v>2.2161026132258099</v>
      </c>
      <c r="F75" s="7" t="s">
        <v>83</v>
      </c>
      <c r="G75" s="1">
        <v>3</v>
      </c>
      <c r="H75" s="9">
        <f t="shared" si="61"/>
        <v>4.40545939257143</v>
      </c>
      <c r="I75" s="9">
        <f t="shared" si="62"/>
        <v>277.55545939257138</v>
      </c>
      <c r="J75" s="9">
        <f t="shared" si="63"/>
        <v>3.068505682452613E-2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0.32081197294104863</v>
      </c>
      <c r="P75" s="9">
        <f t="shared" si="66"/>
        <v>9.8441336196844163E-3</v>
      </c>
      <c r="Q75" s="12">
        <f t="shared" si="67"/>
        <v>1.771944051543195E-3</v>
      </c>
      <c r="R75" s="9">
        <f t="shared" si="68"/>
        <v>1.9710000000000002E-2</v>
      </c>
      <c r="S75" s="13">
        <f t="shared" si="69"/>
        <v>8.9900763650085994E-2</v>
      </c>
      <c r="T75" s="2">
        <f t="shared" si="70"/>
        <v>0.01</v>
      </c>
      <c r="U75" s="14">
        <f t="shared" si="71"/>
        <v>8.9900763650086E-4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1.3499007636500859E-2</v>
      </c>
      <c r="AR75" s="9">
        <f t="shared" si="75"/>
        <v>10.950000000000001</v>
      </c>
      <c r="AS75" s="1">
        <f t="shared" si="76"/>
        <v>0.18</v>
      </c>
      <c r="AT75" s="1">
        <f t="shared" si="77"/>
        <v>24109</v>
      </c>
      <c r="AU75" s="1">
        <f t="shared" si="78"/>
        <v>4297763.0426089875</v>
      </c>
    </row>
    <row r="76" spans="1:48" x14ac:dyDescent="0.15">
      <c r="C76" s="7">
        <v>3</v>
      </c>
      <c r="D76" s="8">
        <v>8.3490172797741895</v>
      </c>
      <c r="E76" s="10">
        <f t="shared" si="79"/>
        <v>4.40545939257143</v>
      </c>
      <c r="F76" s="7" t="s">
        <v>83</v>
      </c>
      <c r="G76" s="1">
        <v>4</v>
      </c>
      <c r="H76" s="9">
        <f t="shared" si="61"/>
        <v>8.3490172797741895</v>
      </c>
      <c r="I76" s="9">
        <f t="shared" si="62"/>
        <v>281.49901727977419</v>
      </c>
      <c r="J76" s="9">
        <f t="shared" si="63"/>
        <v>5.0160281636970352E-2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0.42046783932136422</v>
      </c>
      <c r="P76" s="9">
        <f t="shared" si="66"/>
        <v>2.1090785239648028E-2</v>
      </c>
      <c r="Q76" s="12">
        <f t="shared" si="67"/>
        <v>3.7963413431366449E-3</v>
      </c>
      <c r="R76" s="9">
        <f t="shared" si="68"/>
        <v>1.9710000000000002E-2</v>
      </c>
      <c r="S76" s="13">
        <f t="shared" si="69"/>
        <v>0.19260991086436552</v>
      </c>
      <c r="T76" s="2">
        <f t="shared" si="70"/>
        <v>0.01</v>
      </c>
      <c r="U76" s="14">
        <f t="shared" si="71"/>
        <v>1.9260991086436552E-3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1.4526099108643655E-2</v>
      </c>
      <c r="AR76" s="9">
        <f t="shared" si="75"/>
        <v>10.950000000000001</v>
      </c>
      <c r="AS76" s="1">
        <f t="shared" si="76"/>
        <v>0.18</v>
      </c>
      <c r="AT76" s="1">
        <f t="shared" si="77"/>
        <v>24109</v>
      </c>
      <c r="AU76" s="1">
        <f t="shared" si="78"/>
        <v>4624764.5444392655</v>
      </c>
    </row>
    <row r="77" spans="1:48" x14ac:dyDescent="0.15">
      <c r="C77" s="7">
        <v>4</v>
      </c>
      <c r="D77" s="8">
        <v>11.2313194852</v>
      </c>
      <c r="E77" s="10">
        <f t="shared" si="79"/>
        <v>8.3490172797741895</v>
      </c>
      <c r="F77" s="7" t="s">
        <v>83</v>
      </c>
      <c r="G77" s="1">
        <v>5</v>
      </c>
      <c r="H77" s="9">
        <f t="shared" si="61"/>
        <v>11.2313194852</v>
      </c>
      <c r="I77" s="9">
        <f t="shared" si="62"/>
        <v>284.38131948519998</v>
      </c>
      <c r="J77" s="9">
        <f t="shared" si="63"/>
        <v>7.122156097712079E-2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0.37940820137763043</v>
      </c>
      <c r="O77" s="9">
        <f t="shared" si="80"/>
        <v>0.12946885270408581</v>
      </c>
      <c r="P77" s="9">
        <f t="shared" si="66"/>
        <v>9.2209737875019182E-3</v>
      </c>
      <c r="Q77" s="12">
        <f t="shared" si="67"/>
        <v>1.6597752817503451E-3</v>
      </c>
      <c r="R77" s="9">
        <f t="shared" si="68"/>
        <v>1.9710000000000002E-2</v>
      </c>
      <c r="S77" s="13">
        <f t="shared" si="69"/>
        <v>8.4209806278556315E-2</v>
      </c>
      <c r="T77" s="2">
        <f t="shared" si="70"/>
        <v>0.01</v>
      </c>
      <c r="U77" s="14">
        <f t="shared" si="71"/>
        <v>8.4209806278556321E-4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1.3442098062785563E-2</v>
      </c>
      <c r="AR77" s="9">
        <f t="shared" si="75"/>
        <v>10.950000000000001</v>
      </c>
      <c r="AS77" s="1">
        <f t="shared" si="76"/>
        <v>0.18</v>
      </c>
      <c r="AT77" s="1">
        <f t="shared" si="77"/>
        <v>24109</v>
      </c>
      <c r="AU77" s="1">
        <f t="shared" si="78"/>
        <v>4279644.3875737181</v>
      </c>
    </row>
    <row r="78" spans="1:48" x14ac:dyDescent="0.15">
      <c r="C78" s="7">
        <v>5</v>
      </c>
      <c r="D78" s="8">
        <v>15.2311015294516</v>
      </c>
      <c r="E78" s="10">
        <f t="shared" si="79"/>
        <v>11.2313194852</v>
      </c>
      <c r="F78" s="7" t="s">
        <v>85</v>
      </c>
      <c r="G78" s="1">
        <v>6</v>
      </c>
      <c r="H78" s="9">
        <f t="shared" si="61"/>
        <v>15.2311015294516</v>
      </c>
      <c r="I78" s="9">
        <f t="shared" si="62"/>
        <v>288.3811015294516</v>
      </c>
      <c r="J78" s="9">
        <f t="shared" si="63"/>
        <v>0.11451158288448529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0.22974787891658391</v>
      </c>
      <c r="P78" s="9">
        <f t="shared" si="66"/>
        <v>2.6308793279091088E-2</v>
      </c>
      <c r="Q78" s="12">
        <f t="shared" si="67"/>
        <v>4.7355827902363958E-3</v>
      </c>
      <c r="R78" s="9">
        <f t="shared" si="68"/>
        <v>1.9710000000000002E-2</v>
      </c>
      <c r="S78" s="13">
        <f t="shared" si="69"/>
        <v>0.24026295232046654</v>
      </c>
      <c r="T78" s="2">
        <f t="shared" si="70"/>
        <v>0.01</v>
      </c>
      <c r="U78" s="14">
        <f t="shared" si="71"/>
        <v>2.4026295232046657E-3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1.5002629523204665E-2</v>
      </c>
      <c r="AR78" s="9">
        <f t="shared" si="75"/>
        <v>10.950000000000001</v>
      </c>
      <c r="AS78" s="1">
        <f t="shared" si="76"/>
        <v>0.18</v>
      </c>
      <c r="AT78" s="1">
        <f t="shared" si="77"/>
        <v>24109</v>
      </c>
      <c r="AU78" s="1">
        <f t="shared" si="78"/>
        <v>4776480.4971617218</v>
      </c>
    </row>
    <row r="79" spans="1:48" x14ac:dyDescent="0.15">
      <c r="C79" s="7">
        <v>6</v>
      </c>
      <c r="D79" s="8">
        <v>18.915370281333299</v>
      </c>
      <c r="E79" s="10">
        <f t="shared" si="79"/>
        <v>15.2311015294516</v>
      </c>
      <c r="F79" s="7" t="s">
        <v>83</v>
      </c>
      <c r="G79" s="1">
        <v>7</v>
      </c>
      <c r="H79" s="9">
        <f t="shared" si="61"/>
        <v>18.915370281333299</v>
      </c>
      <c r="I79" s="9">
        <f t="shared" si="62"/>
        <v>292.06537028133329</v>
      </c>
      <c r="J79" s="9">
        <f t="shared" si="63"/>
        <v>0.17531569147907899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0.31293908563749284</v>
      </c>
      <c r="P79" s="9">
        <f t="shared" si="66"/>
        <v>5.4863132189367773E-2</v>
      </c>
      <c r="Q79" s="12">
        <f t="shared" si="67"/>
        <v>9.8753637940861994E-3</v>
      </c>
      <c r="R79" s="9">
        <f t="shared" si="68"/>
        <v>1.9710000000000002E-2</v>
      </c>
      <c r="S79" s="13">
        <f t="shared" si="69"/>
        <v>0.50103317067915776</v>
      </c>
      <c r="T79" s="2">
        <f t="shared" si="70"/>
        <v>0.01</v>
      </c>
      <c r="U79" s="14">
        <f t="shared" si="71"/>
        <v>5.0103317067915773E-3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2.6610331706791578E-2</v>
      </c>
      <c r="AR79" s="9">
        <f t="shared" si="75"/>
        <v>10.950000000000001</v>
      </c>
      <c r="AS79" s="1">
        <f t="shared" si="76"/>
        <v>0.18</v>
      </c>
      <c r="AT79" s="1">
        <f t="shared" si="77"/>
        <v>24109</v>
      </c>
      <c r="AU79" s="1">
        <f t="shared" si="78"/>
        <v>8472096.8563478831</v>
      </c>
    </row>
    <row r="80" spans="1:48" x14ac:dyDescent="0.15">
      <c r="C80" s="7">
        <v>7</v>
      </c>
      <c r="D80" s="8">
        <v>21.387184133225801</v>
      </c>
      <c r="E80" s="10">
        <f t="shared" si="79"/>
        <v>18.915370281333299</v>
      </c>
      <c r="F80" s="7" t="s">
        <v>83</v>
      </c>
      <c r="G80" s="1">
        <v>8</v>
      </c>
      <c r="H80" s="9">
        <f t="shared" si="61"/>
        <v>21.387184133225801</v>
      </c>
      <c r="I80" s="9">
        <f t="shared" si="62"/>
        <v>294.53718413322576</v>
      </c>
      <c r="J80" s="9">
        <f t="shared" si="63"/>
        <v>0.23191359389330302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0.3675759534481251</v>
      </c>
      <c r="P80" s="9">
        <f t="shared" si="66"/>
        <v>8.524586039291214E-2</v>
      </c>
      <c r="Q80" s="12">
        <f t="shared" si="67"/>
        <v>1.5344254870724185E-2</v>
      </c>
      <c r="R80" s="9">
        <f t="shared" si="68"/>
        <v>1.9710000000000002E-2</v>
      </c>
      <c r="S80" s="13">
        <f t="shared" si="69"/>
        <v>0.77850100815444867</v>
      </c>
      <c r="T80" s="2">
        <f t="shared" si="70"/>
        <v>0.01</v>
      </c>
      <c r="U80" s="14">
        <f t="shared" si="71"/>
        <v>7.7850100815444866E-3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2.938501008154449E-2</v>
      </c>
      <c r="AR80" s="9">
        <f t="shared" si="75"/>
        <v>10.950000000000001</v>
      </c>
      <c r="AS80" s="1">
        <f t="shared" si="76"/>
        <v>0.18</v>
      </c>
      <c r="AT80" s="1">
        <f t="shared" si="77"/>
        <v>24109</v>
      </c>
      <c r="AU80" s="1">
        <f t="shared" si="78"/>
        <v>9355488.4726245403</v>
      </c>
    </row>
    <row r="81" spans="1:48" x14ac:dyDescent="0.15">
      <c r="C81" s="7">
        <v>8</v>
      </c>
      <c r="D81" s="8">
        <v>22.1857921335484</v>
      </c>
      <c r="E81" s="10">
        <f t="shared" si="79"/>
        <v>21.387184133225801</v>
      </c>
      <c r="F81" s="7" t="s">
        <v>83</v>
      </c>
      <c r="G81" s="1">
        <v>9</v>
      </c>
      <c r="H81" s="9">
        <f t="shared" si="61"/>
        <v>22.1857921335484</v>
      </c>
      <c r="I81" s="9">
        <f t="shared" si="62"/>
        <v>295.33579213354835</v>
      </c>
      <c r="J81" s="9">
        <f t="shared" si="63"/>
        <v>0.25359937071730382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0.39183009305521299</v>
      </c>
      <c r="P81" s="9">
        <f t="shared" si="66"/>
        <v>9.9367865026904617E-2</v>
      </c>
      <c r="Q81" s="12">
        <f t="shared" si="67"/>
        <v>1.788621570484283E-2</v>
      </c>
      <c r="R81" s="9">
        <f t="shared" si="68"/>
        <v>1.9710000000000002E-2</v>
      </c>
      <c r="S81" s="13">
        <f t="shared" si="69"/>
        <v>0.907469087003695</v>
      </c>
      <c r="T81" s="2">
        <f t="shared" si="70"/>
        <v>0.01</v>
      </c>
      <c r="U81" s="14">
        <f t="shared" si="71"/>
        <v>9.0746908700369503E-3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3.067469087003695E-2</v>
      </c>
      <c r="AR81" s="9">
        <f t="shared" si="75"/>
        <v>10.950000000000001</v>
      </c>
      <c r="AS81" s="1">
        <f t="shared" si="76"/>
        <v>0.18</v>
      </c>
      <c r="AT81" s="1">
        <f t="shared" si="77"/>
        <v>24109</v>
      </c>
      <c r="AU81" s="1">
        <f t="shared" si="78"/>
        <v>9766092.1687479746</v>
      </c>
    </row>
    <row r="82" spans="1:48" x14ac:dyDescent="0.15">
      <c r="C82" s="7">
        <v>9</v>
      </c>
      <c r="D82" s="8">
        <v>16.934343185666702</v>
      </c>
      <c r="E82" s="10">
        <f t="shared" si="79"/>
        <v>22.1857921335484</v>
      </c>
      <c r="F82" s="7" t="s">
        <v>83</v>
      </c>
      <c r="G82" s="1">
        <v>10</v>
      </c>
      <c r="H82" s="9">
        <f t="shared" si="61"/>
        <v>16.934343185666702</v>
      </c>
      <c r="I82" s="9">
        <f t="shared" si="62"/>
        <v>290.08434318566668</v>
      </c>
      <c r="J82" s="9">
        <f t="shared" si="63"/>
        <v>0.13961943334701488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0.40196222802830839</v>
      </c>
      <c r="P82" s="9">
        <f t="shared" si="66"/>
        <v>5.6121738504216E-2</v>
      </c>
      <c r="Q82" s="12">
        <f t="shared" si="67"/>
        <v>1.0101912930758879E-2</v>
      </c>
      <c r="R82" s="9">
        <f t="shared" si="68"/>
        <v>1.9710000000000002E-2</v>
      </c>
      <c r="S82" s="13">
        <f t="shared" si="69"/>
        <v>0.51252729227594507</v>
      </c>
      <c r="T82" s="2">
        <f t="shared" si="70"/>
        <v>0.01</v>
      </c>
      <c r="U82" s="14">
        <f t="shared" si="71"/>
        <v>5.1252729227594506E-3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2.6725272922759453E-2</v>
      </c>
      <c r="AR82" s="9">
        <f t="shared" si="75"/>
        <v>10.950000000000001</v>
      </c>
      <c r="AS82" s="1">
        <f t="shared" si="76"/>
        <v>0.18</v>
      </c>
      <c r="AT82" s="1">
        <f t="shared" si="77"/>
        <v>24109</v>
      </c>
      <c r="AU82" s="1">
        <f t="shared" si="78"/>
        <v>8508691.4063593615</v>
      </c>
    </row>
    <row r="83" spans="1:48" x14ac:dyDescent="0.15">
      <c r="C83" s="7">
        <v>10</v>
      </c>
      <c r="D83" s="8">
        <v>11.261166877225801</v>
      </c>
      <c r="E83" s="10">
        <f t="shared" si="79"/>
        <v>16.934343185666702</v>
      </c>
      <c r="F83" s="7" t="s">
        <v>83</v>
      </c>
      <c r="G83" s="1">
        <v>11</v>
      </c>
      <c r="H83" s="9">
        <f t="shared" si="61"/>
        <v>11.261166877225801</v>
      </c>
      <c r="I83" s="9">
        <f t="shared" si="62"/>
        <v>284.41116687722575</v>
      </c>
      <c r="J83" s="9">
        <f t="shared" si="63"/>
        <v>7.147793050748194E-2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0.32854846504788782</v>
      </c>
      <c r="O83" s="9">
        <f t="shared" si="80"/>
        <v>0.12679202447620463</v>
      </c>
      <c r="P83" s="9">
        <f t="shared" si="66"/>
        <v>9.0628315144131045E-3</v>
      </c>
      <c r="Q83" s="12">
        <f t="shared" si="67"/>
        <v>1.6313096725943587E-3</v>
      </c>
      <c r="R83" s="9">
        <f t="shared" si="68"/>
        <v>1.9710000000000002E-2</v>
      </c>
      <c r="S83" s="13">
        <f t="shared" si="69"/>
        <v>8.2765584606512357E-2</v>
      </c>
      <c r="T83" s="2">
        <f t="shared" si="70"/>
        <v>0.01</v>
      </c>
      <c r="U83" s="14">
        <f t="shared" si="71"/>
        <v>8.2765584606512362E-4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1.3427655846065124E-2</v>
      </c>
      <c r="AR83" s="9">
        <f t="shared" si="75"/>
        <v>10.950000000000001</v>
      </c>
      <c r="AS83" s="1">
        <f t="shared" si="76"/>
        <v>0.18</v>
      </c>
      <c r="AT83" s="1">
        <f t="shared" si="77"/>
        <v>24109</v>
      </c>
      <c r="AU83" s="1">
        <f t="shared" si="78"/>
        <v>4275046.3291870691</v>
      </c>
    </row>
    <row r="84" spans="1:48" x14ac:dyDescent="0.15">
      <c r="C84" s="7">
        <v>11</v>
      </c>
      <c r="D84" s="8">
        <v>6.3892844825333297</v>
      </c>
      <c r="E84" s="10">
        <f t="shared" si="79"/>
        <v>11.261166877225801</v>
      </c>
      <c r="F84" s="7" t="s">
        <v>85</v>
      </c>
      <c r="G84" s="1">
        <v>12</v>
      </c>
      <c r="H84" s="9">
        <f t="shared" si="61"/>
        <v>6.3892844825333297</v>
      </c>
      <c r="I84" s="9">
        <f t="shared" si="62"/>
        <v>279.53928448253333</v>
      </c>
      <c r="J84" s="9">
        <f t="shared" si="63"/>
        <v>3.9359368826542278E-2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0.22722919296179153</v>
      </c>
      <c r="P84" s="9">
        <f t="shared" si="66"/>
        <v>8.9435976139406979E-3</v>
      </c>
      <c r="Q84" s="12">
        <f t="shared" si="67"/>
        <v>1.6098475705093255E-3</v>
      </c>
      <c r="R84" s="9">
        <f t="shared" si="68"/>
        <v>1.9710000000000002E-2</v>
      </c>
      <c r="S84" s="13">
        <f t="shared" si="69"/>
        <v>8.1676690538271202E-2</v>
      </c>
      <c r="T84" s="2">
        <f t="shared" si="70"/>
        <v>0.01</v>
      </c>
      <c r="U84" s="14">
        <f t="shared" si="71"/>
        <v>8.1676690538271207E-4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1.3416766905382712E-2</v>
      </c>
      <c r="AR84" s="9">
        <f t="shared" si="75"/>
        <v>10.950000000000001</v>
      </c>
      <c r="AS84" s="1">
        <f t="shared" si="76"/>
        <v>0.18</v>
      </c>
      <c r="AT84" s="1">
        <f t="shared" si="77"/>
        <v>24109</v>
      </c>
      <c r="AU84" s="1">
        <f t="shared" si="78"/>
        <v>4271579.549398643</v>
      </c>
      <c r="AV84" s="1">
        <f>SUM(AU73:AU84)</f>
        <v>70874260.90831247</v>
      </c>
    </row>
    <row r="85" spans="1:48" x14ac:dyDescent="0.15">
      <c r="C85" s="7">
        <v>12</v>
      </c>
      <c r="D85" s="8">
        <v>2.66493715064516</v>
      </c>
      <c r="E85" s="10">
        <f t="shared" si="79"/>
        <v>6.3892844825333297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2.5854627371935499</v>
      </c>
      <c r="E89" s="7"/>
      <c r="F89" s="7"/>
      <c r="G89" s="1">
        <v>1</v>
      </c>
      <c r="H89" s="9">
        <f t="shared" ref="H89:H100" si="81">E90</f>
        <v>2.5854627371935499</v>
      </c>
      <c r="I89" s="9">
        <f t="shared" ref="I89:I100" si="82">H89+273.15</f>
        <v>275.73546273719353</v>
      </c>
      <c r="J89" s="9">
        <f t="shared" ref="J89:J100" si="83">EXP(($C$15*(I89-$C$13))/($C$16*I89*$C$13))</f>
        <v>2.4342559306851599E-2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0.12914397132665711</v>
      </c>
      <c r="Q89" s="12">
        <f t="shared" ref="Q89:Q100" si="87">P89*$B$91</f>
        <v>5.8114787096995704E-2</v>
      </c>
      <c r="R89" s="9">
        <f t="shared" ref="R89:R100" si="88">L89*$B$91</f>
        <v>2.3873737500000001</v>
      </c>
      <c r="S89" s="13">
        <f t="shared" ref="S89:S100" si="89">Q89/R89</f>
        <v>2.4342559306851599E-2</v>
      </c>
      <c r="T89" s="2">
        <f t="shared" ref="T89:T100" si="90">$B$90/100</f>
        <v>0.51</v>
      </c>
      <c r="U89" s="14">
        <f t="shared" ref="U89:U100" si="91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3.4080033631818038E-2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48868.166666666664</v>
      </c>
      <c r="AN89" s="1">
        <f t="shared" ref="AN89:AN100" si="96">AM89*10000*AK89*AJ89</f>
        <v>173246227.12571818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2.2161026132258099</v>
      </c>
      <c r="E90" s="10">
        <f t="shared" ref="E90:E101" si="97">D89</f>
        <v>2.5854627371935499</v>
      </c>
      <c r="F90" s="7" t="s">
        <v>83</v>
      </c>
      <c r="G90" s="1">
        <v>2</v>
      </c>
      <c r="H90" s="9">
        <f t="shared" si="81"/>
        <v>2.2161026132258099</v>
      </c>
      <c r="I90" s="9">
        <f t="shared" si="82"/>
        <v>275.36610261322579</v>
      </c>
      <c r="J90" s="9">
        <f t="shared" si="83"/>
        <v>2.3216440524663061E-2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10.481406028673343</v>
      </c>
      <c r="P90" s="9">
        <f t="shared" si="86"/>
        <v>0.24334093967953951</v>
      </c>
      <c r="Q90" s="12">
        <f t="shared" si="87"/>
        <v>0.10950342285579279</v>
      </c>
      <c r="R90" s="9">
        <f t="shared" si="88"/>
        <v>2.3873737500000001</v>
      </c>
      <c r="S90" s="13">
        <f t="shared" si="89"/>
        <v>4.5867733468960517E-2</v>
      </c>
      <c r="T90" s="2">
        <f t="shared" si="90"/>
        <v>0.51</v>
      </c>
      <c r="U90" s="14">
        <f t="shared" si="91"/>
        <v>2.3392544069169866E-2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3.7389852036854715E-2</v>
      </c>
      <c r="AK90" s="9">
        <f t="shared" si="93"/>
        <v>10.4025</v>
      </c>
      <c r="AL90" s="1">
        <f t="shared" si="94"/>
        <v>0.45</v>
      </c>
      <c r="AM90" s="17">
        <f t="shared" si="95"/>
        <v>48868.166666666664</v>
      </c>
      <c r="AN90" s="1">
        <f t="shared" si="96"/>
        <v>190071725.51984277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4.40545939257143</v>
      </c>
      <c r="E91" s="10">
        <f t="shared" si="97"/>
        <v>2.2161026132258099</v>
      </c>
      <c r="F91" s="7" t="s">
        <v>83</v>
      </c>
      <c r="G91" s="1">
        <v>3</v>
      </c>
      <c r="H91" s="9">
        <f t="shared" si="81"/>
        <v>4.40545939257143</v>
      </c>
      <c r="I91" s="9">
        <f t="shared" si="82"/>
        <v>277.55545939257138</v>
      </c>
      <c r="J91" s="9">
        <f t="shared" si="83"/>
        <v>3.068505682452613E-2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15.543340088993803</v>
      </c>
      <c r="P91" s="9">
        <f t="shared" si="86"/>
        <v>0.47694827387370986</v>
      </c>
      <c r="Q91" s="12">
        <f t="shared" si="87"/>
        <v>0.21462672324316945</v>
      </c>
      <c r="R91" s="9">
        <f t="shared" si="88"/>
        <v>2.3873737500000001</v>
      </c>
      <c r="S91" s="13">
        <f t="shared" si="89"/>
        <v>8.990076365008598E-2</v>
      </c>
      <c r="T91" s="2">
        <f t="shared" si="90"/>
        <v>0.51</v>
      </c>
      <c r="U91" s="14">
        <f t="shared" si="91"/>
        <v>4.5849389461543849E-2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4.4160590922655472E-2</v>
      </c>
      <c r="AK91" s="9">
        <f t="shared" si="93"/>
        <v>10.4025</v>
      </c>
      <c r="AL91" s="1">
        <f t="shared" si="94"/>
        <v>0.45</v>
      </c>
      <c r="AM91" s="17">
        <f t="shared" si="95"/>
        <v>48868.166666666664</v>
      </c>
      <c r="AN91" s="1">
        <f t="shared" si="96"/>
        <v>224490851.37784135</v>
      </c>
    </row>
    <row r="92" spans="1:48" x14ac:dyDescent="0.15">
      <c r="C92" s="7">
        <v>3</v>
      </c>
      <c r="D92" s="8">
        <v>8.3490172797741895</v>
      </c>
      <c r="E92" s="10">
        <f t="shared" si="97"/>
        <v>4.40545939257143</v>
      </c>
      <c r="F92" s="7" t="s">
        <v>83</v>
      </c>
      <c r="G92" s="1">
        <v>4</v>
      </c>
      <c r="H92" s="9">
        <f t="shared" si="81"/>
        <v>8.3490172797741895</v>
      </c>
      <c r="I92" s="9">
        <f t="shared" si="82"/>
        <v>281.49901727977419</v>
      </c>
      <c r="J92" s="9">
        <f t="shared" si="83"/>
        <v>5.0160281636970352E-2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20.371666815120093</v>
      </c>
      <c r="P92" s="9">
        <f t="shared" si="86"/>
        <v>1.0218485448609467</v>
      </c>
      <c r="Q92" s="12">
        <f t="shared" si="87"/>
        <v>0.45983184518742604</v>
      </c>
      <c r="R92" s="9">
        <f t="shared" si="88"/>
        <v>2.3873737500000001</v>
      </c>
      <c r="S92" s="13">
        <f t="shared" si="89"/>
        <v>0.19260991086436552</v>
      </c>
      <c r="T92" s="2">
        <f t="shared" si="90"/>
        <v>0.51</v>
      </c>
      <c r="U92" s="14">
        <f t="shared" si="91"/>
        <v>9.823105454082641E-2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5.9953662944059162E-2</v>
      </c>
      <c r="AK92" s="9">
        <f t="shared" si="93"/>
        <v>10.4025</v>
      </c>
      <c r="AL92" s="1">
        <f t="shared" si="94"/>
        <v>0.45</v>
      </c>
      <c r="AM92" s="17">
        <f t="shared" si="95"/>
        <v>48868.166666666664</v>
      </c>
      <c r="AN92" s="1">
        <f t="shared" si="96"/>
        <v>304775107.31467944</v>
      </c>
    </row>
    <row r="93" spans="1:48" x14ac:dyDescent="0.15">
      <c r="C93" s="7">
        <v>4</v>
      </c>
      <c r="D93" s="8">
        <v>11.2313194852</v>
      </c>
      <c r="E93" s="10">
        <f t="shared" si="97"/>
        <v>8.3490172797741895</v>
      </c>
      <c r="F93" s="7" t="s">
        <v>83</v>
      </c>
      <c r="G93" s="1">
        <v>5</v>
      </c>
      <c r="H93" s="9">
        <f t="shared" si="81"/>
        <v>11.2313194852</v>
      </c>
      <c r="I93" s="9">
        <f t="shared" si="82"/>
        <v>284.38131948519998</v>
      </c>
      <c r="J93" s="9">
        <f t="shared" si="83"/>
        <v>7.122156097712079E-2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18.382327356746188</v>
      </c>
      <c r="O93" s="9">
        <f t="shared" si="98"/>
        <v>6.2727659135129592</v>
      </c>
      <c r="P93" s="9">
        <f t="shared" si="86"/>
        <v>0.44675618000446804</v>
      </c>
      <c r="Q93" s="12">
        <f t="shared" si="87"/>
        <v>0.20104028100201063</v>
      </c>
      <c r="R93" s="9">
        <f t="shared" si="88"/>
        <v>2.3873737500000001</v>
      </c>
      <c r="S93" s="13">
        <f t="shared" si="89"/>
        <v>8.4209806278556357E-2</v>
      </c>
      <c r="T93" s="2">
        <f t="shared" si="90"/>
        <v>0.51</v>
      </c>
      <c r="U93" s="14">
        <f t="shared" si="91"/>
        <v>4.2947001202063739E-2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3.5859520862422223E-2</v>
      </c>
      <c r="AK93" s="9">
        <f t="shared" si="93"/>
        <v>10.4025</v>
      </c>
      <c r="AL93" s="1">
        <f t="shared" si="94"/>
        <v>0.45</v>
      </c>
      <c r="AM93" s="17">
        <f t="shared" si="95"/>
        <v>48868.166666666664</v>
      </c>
      <c r="AN93" s="1">
        <f t="shared" si="96"/>
        <v>182292270.10358486</v>
      </c>
    </row>
    <row r="94" spans="1:48" x14ac:dyDescent="0.15">
      <c r="C94" s="7">
        <v>5</v>
      </c>
      <c r="D94" s="8">
        <v>15.2311015294516</v>
      </c>
      <c r="E94" s="10">
        <f t="shared" si="97"/>
        <v>11.2313194852</v>
      </c>
      <c r="F94" s="7" t="s">
        <v>85</v>
      </c>
      <c r="G94" s="1">
        <v>6</v>
      </c>
      <c r="H94" s="9">
        <f t="shared" si="81"/>
        <v>15.2311015294516</v>
      </c>
      <c r="I94" s="9">
        <f t="shared" si="82"/>
        <v>288.3811015294516</v>
      </c>
      <c r="J94" s="9">
        <f t="shared" si="83"/>
        <v>0.11451158288448529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11.13128473350849</v>
      </c>
      <c r="P94" s="9">
        <f t="shared" si="86"/>
        <v>1.2746610343719633</v>
      </c>
      <c r="Q94" s="12">
        <f t="shared" si="87"/>
        <v>0.57359746546738355</v>
      </c>
      <c r="R94" s="9">
        <f t="shared" si="88"/>
        <v>2.3873737500000001</v>
      </c>
      <c r="S94" s="13">
        <f t="shared" si="89"/>
        <v>0.2402629523204666</v>
      </c>
      <c r="T94" s="2">
        <f t="shared" si="90"/>
        <v>0.51</v>
      </c>
      <c r="U94" s="14">
        <f t="shared" si="91"/>
        <v>0.12253410568343796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6.3073032863556547E-2</v>
      </c>
      <c r="AK94" s="9">
        <f t="shared" si="93"/>
        <v>10.4025</v>
      </c>
      <c r="AL94" s="1">
        <f t="shared" si="94"/>
        <v>0.45</v>
      </c>
      <c r="AM94" s="17">
        <f t="shared" si="95"/>
        <v>48868.166666666664</v>
      </c>
      <c r="AN94" s="1">
        <f t="shared" si="96"/>
        <v>320632458.73048985</v>
      </c>
    </row>
    <row r="95" spans="1:48" x14ac:dyDescent="0.15">
      <c r="C95" s="7">
        <v>6</v>
      </c>
      <c r="D95" s="8">
        <v>18.915370281333299</v>
      </c>
      <c r="E95" s="10">
        <f t="shared" si="97"/>
        <v>15.2311015294516</v>
      </c>
      <c r="F95" s="7" t="s">
        <v>83</v>
      </c>
      <c r="G95" s="1">
        <v>7</v>
      </c>
      <c r="H95" s="9">
        <f t="shared" si="81"/>
        <v>18.915370281333299</v>
      </c>
      <c r="I95" s="9">
        <f t="shared" si="82"/>
        <v>292.06537028133329</v>
      </c>
      <c r="J95" s="9">
        <f t="shared" si="83"/>
        <v>0.17531569147907899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15.161898699136525</v>
      </c>
      <c r="P95" s="9">
        <f t="shared" si="86"/>
        <v>2.6581187545748683</v>
      </c>
      <c r="Q95" s="12">
        <f t="shared" si="87"/>
        <v>1.1961534395586908</v>
      </c>
      <c r="R95" s="9">
        <f t="shared" si="88"/>
        <v>2.3873737500000001</v>
      </c>
      <c r="S95" s="13">
        <f t="shared" si="89"/>
        <v>0.50103317067915765</v>
      </c>
      <c r="T95" s="2">
        <f t="shared" si="90"/>
        <v>0.51</v>
      </c>
      <c r="U95" s="14">
        <f t="shared" si="91"/>
        <v>0.25552691704637043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0.12349636548948068</v>
      </c>
      <c r="AK95" s="9">
        <f t="shared" si="93"/>
        <v>10.4025</v>
      </c>
      <c r="AL95" s="1">
        <f t="shared" si="94"/>
        <v>0.45</v>
      </c>
      <c r="AM95" s="17">
        <f t="shared" si="95"/>
        <v>48868.166666666664</v>
      </c>
      <c r="AN95" s="1">
        <f t="shared" si="96"/>
        <v>627795137.05690897</v>
      </c>
    </row>
    <row r="96" spans="1:48" x14ac:dyDescent="0.15">
      <c r="C96" s="7">
        <v>7</v>
      </c>
      <c r="D96" s="8">
        <v>21.387184133225801</v>
      </c>
      <c r="E96" s="10">
        <f t="shared" si="97"/>
        <v>18.915370281333299</v>
      </c>
      <c r="F96" s="7" t="s">
        <v>83</v>
      </c>
      <c r="G96" s="1">
        <v>8</v>
      </c>
      <c r="H96" s="9">
        <f t="shared" si="81"/>
        <v>21.387184133225801</v>
      </c>
      <c r="I96" s="9">
        <f t="shared" si="82"/>
        <v>294.53718413322576</v>
      </c>
      <c r="J96" s="9">
        <f t="shared" si="83"/>
        <v>0.23191359389330302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17.809054944561655</v>
      </c>
      <c r="P96" s="9">
        <f t="shared" si="86"/>
        <v>4.1301619360365915</v>
      </c>
      <c r="Q96" s="12">
        <f t="shared" si="87"/>
        <v>1.8585728712164662</v>
      </c>
      <c r="R96" s="9">
        <f t="shared" si="88"/>
        <v>2.3873737500000001</v>
      </c>
      <c r="S96" s="13">
        <f t="shared" si="89"/>
        <v>0.77850100815444845</v>
      </c>
      <c r="T96" s="2">
        <f t="shared" si="90"/>
        <v>0.51</v>
      </c>
      <c r="U96" s="14">
        <f t="shared" si="91"/>
        <v>0.3970355141587687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0.16616120751886876</v>
      </c>
      <c r="AK96" s="9">
        <f t="shared" si="93"/>
        <v>10.4025</v>
      </c>
      <c r="AL96" s="1">
        <f t="shared" si="94"/>
        <v>0.45</v>
      </c>
      <c r="AM96" s="17">
        <f t="shared" si="95"/>
        <v>48868.166666666664</v>
      </c>
      <c r="AN96" s="1">
        <f t="shared" si="96"/>
        <v>844682332.42649722</v>
      </c>
    </row>
    <row r="97" spans="1:50" x14ac:dyDescent="0.15">
      <c r="C97" s="7">
        <v>8</v>
      </c>
      <c r="D97" s="8">
        <v>22.1857921335484</v>
      </c>
      <c r="E97" s="10">
        <f t="shared" si="97"/>
        <v>21.387184133225801</v>
      </c>
      <c r="F97" s="7" t="s">
        <v>83</v>
      </c>
      <c r="G97" s="1">
        <v>9</v>
      </c>
      <c r="H97" s="9">
        <f t="shared" si="81"/>
        <v>22.1857921335484</v>
      </c>
      <c r="I97" s="9">
        <f t="shared" si="82"/>
        <v>295.33579213354835</v>
      </c>
      <c r="J97" s="9">
        <f t="shared" si="83"/>
        <v>0.25359937071730382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18.98416800852506</v>
      </c>
      <c r="P97" s="9">
        <f t="shared" si="86"/>
        <v>4.8143730605535264</v>
      </c>
      <c r="Q97" s="12">
        <f t="shared" si="87"/>
        <v>2.1664678772490871</v>
      </c>
      <c r="R97" s="9">
        <f t="shared" si="88"/>
        <v>2.3873737500000001</v>
      </c>
      <c r="S97" s="13">
        <f t="shared" si="89"/>
        <v>0.90746908700369477</v>
      </c>
      <c r="T97" s="2">
        <f t="shared" si="90"/>
        <v>0.51</v>
      </c>
      <c r="U97" s="14">
        <f t="shared" si="91"/>
        <v>0.46280923437188437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0.18599198416312315</v>
      </c>
      <c r="AK97" s="9">
        <f t="shared" si="93"/>
        <v>10.4025</v>
      </c>
      <c r="AL97" s="1">
        <f t="shared" si="94"/>
        <v>0.45</v>
      </c>
      <c r="AM97" s="17">
        <f t="shared" si="95"/>
        <v>48868.166666666664</v>
      </c>
      <c r="AN97" s="1">
        <f t="shared" si="96"/>
        <v>945492304.37976158</v>
      </c>
    </row>
    <row r="98" spans="1:50" x14ac:dyDescent="0.15">
      <c r="C98" s="7">
        <v>9</v>
      </c>
      <c r="D98" s="8">
        <v>16.934343185666702</v>
      </c>
      <c r="E98" s="10">
        <f t="shared" si="97"/>
        <v>22.1857921335484</v>
      </c>
      <c r="F98" s="7" t="s">
        <v>83</v>
      </c>
      <c r="G98" s="1">
        <v>10</v>
      </c>
      <c r="H98" s="9">
        <f t="shared" si="81"/>
        <v>16.934343185666702</v>
      </c>
      <c r="I98" s="9">
        <f t="shared" si="82"/>
        <v>290.08434318566668</v>
      </c>
      <c r="J98" s="9">
        <f t="shared" si="83"/>
        <v>0.13961943334701488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19.475069947971534</v>
      </c>
      <c r="P98" s="9">
        <f t="shared" si="86"/>
        <v>2.7190982305292639</v>
      </c>
      <c r="Q98" s="12">
        <f t="shared" si="87"/>
        <v>1.2235942037381689</v>
      </c>
      <c r="R98" s="9">
        <f t="shared" si="88"/>
        <v>2.3873737500000001</v>
      </c>
      <c r="S98" s="13">
        <f t="shared" si="89"/>
        <v>0.51252729227594496</v>
      </c>
      <c r="T98" s="2">
        <f t="shared" si="90"/>
        <v>0.51</v>
      </c>
      <c r="U98" s="14">
        <f t="shared" si="91"/>
        <v>0.26138891906073192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0.12205775909681067</v>
      </c>
      <c r="AK98" s="9">
        <f t="shared" si="93"/>
        <v>10.4025</v>
      </c>
      <c r="AL98" s="1">
        <f t="shared" si="94"/>
        <v>0.45</v>
      </c>
      <c r="AM98" s="17">
        <f t="shared" si="95"/>
        <v>48868.166666666664</v>
      </c>
      <c r="AN98" s="1">
        <f t="shared" si="96"/>
        <v>620481965.58115292</v>
      </c>
    </row>
    <row r="99" spans="1:50" x14ac:dyDescent="0.15">
      <c r="C99" s="7">
        <v>10</v>
      </c>
      <c r="D99" s="8">
        <v>11.261166877225801</v>
      </c>
      <c r="E99" s="10">
        <f t="shared" si="97"/>
        <v>16.934343185666702</v>
      </c>
      <c r="F99" s="7" t="s">
        <v>83</v>
      </c>
      <c r="G99" s="1">
        <v>11</v>
      </c>
      <c r="H99" s="9">
        <f t="shared" si="81"/>
        <v>11.261166877225801</v>
      </c>
      <c r="I99" s="9">
        <f t="shared" si="82"/>
        <v>284.41116687722575</v>
      </c>
      <c r="J99" s="9">
        <f t="shared" si="83"/>
        <v>7.147793050748194E-2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15.918173131570159</v>
      </c>
      <c r="O99" s="9">
        <f t="shared" si="98"/>
        <v>6.1430735858721146</v>
      </c>
      <c r="P99" s="9">
        <f t="shared" si="86"/>
        <v>0.43909418687331492</v>
      </c>
      <c r="Q99" s="12">
        <f t="shared" si="87"/>
        <v>0.19759238409299171</v>
      </c>
      <c r="R99" s="9">
        <f t="shared" si="88"/>
        <v>2.3873737500000001</v>
      </c>
      <c r="S99" s="13">
        <f t="shared" si="89"/>
        <v>8.2765584606512371E-2</v>
      </c>
      <c r="T99" s="2">
        <f t="shared" si="90"/>
        <v>0.51</v>
      </c>
      <c r="U99" s="14">
        <f t="shared" si="91"/>
        <v>4.221044814932131E-2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4.3063450117020376E-2</v>
      </c>
      <c r="AK99" s="9">
        <f t="shared" si="93"/>
        <v>10.4025</v>
      </c>
      <c r="AL99" s="1">
        <f t="shared" si="94"/>
        <v>0.45</v>
      </c>
      <c r="AM99" s="17">
        <f t="shared" si="95"/>
        <v>48868.166666666664</v>
      </c>
      <c r="AN99" s="1">
        <f t="shared" si="96"/>
        <v>218913523.98270372</v>
      </c>
    </row>
    <row r="100" spans="1:50" x14ac:dyDescent="0.15">
      <c r="C100" s="7">
        <v>11</v>
      </c>
      <c r="D100" s="8">
        <v>6.3892844825333297</v>
      </c>
      <c r="E100" s="10">
        <f t="shared" si="97"/>
        <v>11.261166877225801</v>
      </c>
      <c r="F100" s="7" t="s">
        <v>85</v>
      </c>
      <c r="G100" s="1">
        <v>12</v>
      </c>
      <c r="H100" s="9">
        <f t="shared" si="81"/>
        <v>6.3892844825333297</v>
      </c>
      <c r="I100" s="9">
        <f t="shared" si="82"/>
        <v>279.53928448253333</v>
      </c>
      <c r="J100" s="9">
        <f t="shared" si="83"/>
        <v>3.9359368826542278E-2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11.009254398998799</v>
      </c>
      <c r="P100" s="9">
        <f t="shared" si="86"/>
        <v>0.43331730439542676</v>
      </c>
      <c r="Q100" s="12">
        <f t="shared" si="87"/>
        <v>0.19499278697794203</v>
      </c>
      <c r="R100" s="9">
        <f t="shared" si="88"/>
        <v>2.3873737500000001</v>
      </c>
      <c r="S100" s="13">
        <f t="shared" si="89"/>
        <v>8.1676690538271202E-2</v>
      </c>
      <c r="T100" s="2">
        <f t="shared" si="90"/>
        <v>0.51</v>
      </c>
      <c r="U100" s="14">
        <f t="shared" si="91"/>
        <v>4.1655112174518311E-2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4.2896016320617271E-2</v>
      </c>
      <c r="AK100" s="9">
        <f t="shared" si="93"/>
        <v>10.4025</v>
      </c>
      <c r="AL100" s="1">
        <f t="shared" si="94"/>
        <v>0.45</v>
      </c>
      <c r="AM100" s="17">
        <f t="shared" si="95"/>
        <v>48868.166666666664</v>
      </c>
      <c r="AN100" s="1">
        <f t="shared" si="96"/>
        <v>218062372.43063799</v>
      </c>
      <c r="AO100" s="1">
        <f>SUM(AN89:AN100)</f>
        <v>4870936276.0298195</v>
      </c>
    </row>
    <row r="101" spans="1:50" x14ac:dyDescent="0.15">
      <c r="C101" s="7">
        <v>12</v>
      </c>
      <c r="D101" s="8">
        <v>2.66493715064516</v>
      </c>
      <c r="E101" s="10">
        <f t="shared" si="97"/>
        <v>6.3892844825333297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2.5854627371935499</v>
      </c>
      <c r="E105" s="7"/>
      <c r="F105" s="7"/>
      <c r="G105" s="1">
        <v>1</v>
      </c>
      <c r="H105" s="9">
        <f t="shared" ref="H105:H116" si="99">E106</f>
        <v>2.5854627371935499</v>
      </c>
      <c r="I105" s="9">
        <f t="shared" ref="I105:I116" si="100">H105+273.15</f>
        <v>275.73546273719353</v>
      </c>
      <c r="J105" s="9">
        <f t="shared" ref="J105:J116" si="101">EXP(($C$15*(I105-$C$13))/($C$16*I105*$C$13))</f>
        <v>2.4342559306851599E-2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1.5771305820682608E-2</v>
      </c>
      <c r="Q105" s="12">
        <f t="shared" ref="Q105:Q116" si="105">P105*$B$107</f>
        <v>4.7313917462047826E-3</v>
      </c>
      <c r="R105" s="9">
        <f t="shared" ref="R105:R116" si="106">L105*$B$107</f>
        <v>0.19436706250000002</v>
      </c>
      <c r="S105" s="13">
        <f t="shared" ref="S105:S116" si="107">Q105/R105</f>
        <v>2.4342559306851603E-2</v>
      </c>
      <c r="T105" s="2">
        <f t="shared" ref="T105:T116" si="108">$B$106/100</f>
        <v>0.01</v>
      </c>
      <c r="U105" s="14">
        <f t="shared" ref="U105:U116" si="109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5.7334255930685165E-3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3511.75</v>
      </c>
      <c r="AX105" s="1">
        <f t="shared" ref="AX105:AX116" si="116">AW105*10000*AV105*0.67*AU105*AT105</f>
        <v>2622015.445542274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2.2161026132258099</v>
      </c>
      <c r="E106" s="10">
        <f t="shared" ref="E106:E117" si="117">D105</f>
        <v>2.5854627371935499</v>
      </c>
      <c r="F106" s="7" t="s">
        <v>83</v>
      </c>
      <c r="G106" s="1">
        <v>2</v>
      </c>
      <c r="H106" s="9">
        <f t="shared" si="99"/>
        <v>2.2161026132258099</v>
      </c>
      <c r="I106" s="9">
        <f t="shared" si="100"/>
        <v>275.36610261322579</v>
      </c>
      <c r="J106" s="9">
        <f t="shared" si="101"/>
        <v>2.3216440524663061E-2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1.2800091108459843</v>
      </c>
      <c r="P106" s="9">
        <f t="shared" si="104"/>
        <v>2.9717255392982644E-2</v>
      </c>
      <c r="Q106" s="12">
        <f t="shared" si="105"/>
        <v>8.915176617894793E-3</v>
      </c>
      <c r="R106" s="9">
        <f t="shared" si="106"/>
        <v>0.19436706250000002</v>
      </c>
      <c r="S106" s="13">
        <f t="shared" si="107"/>
        <v>4.5867733468960524E-2</v>
      </c>
      <c r="T106" s="2">
        <f t="shared" si="108"/>
        <v>0.01</v>
      </c>
      <c r="U106" s="14">
        <f t="shared" si="109"/>
        <v>4.5867733468960524E-4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5.9486773346896053E-3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3511.75</v>
      </c>
      <c r="AX106" s="1">
        <f t="shared" si="116"/>
        <v>2720454.5692474288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4.40545939257143</v>
      </c>
      <c r="E107" s="10">
        <f t="shared" si="117"/>
        <v>2.2161026132258099</v>
      </c>
      <c r="F107" s="7" t="s">
        <v>83</v>
      </c>
      <c r="G107" s="1">
        <v>3</v>
      </c>
      <c r="H107" s="9">
        <f t="shared" si="99"/>
        <v>4.40545939257143</v>
      </c>
      <c r="I107" s="9">
        <f t="shared" si="100"/>
        <v>277.55545939257138</v>
      </c>
      <c r="J107" s="9">
        <f t="shared" si="101"/>
        <v>3.068505682452613E-2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1.8981820637863351</v>
      </c>
      <c r="P107" s="9">
        <f t="shared" si="104"/>
        <v>5.8245824490579974E-2</v>
      </c>
      <c r="Q107" s="12">
        <f t="shared" si="105"/>
        <v>1.7473747347173992E-2</v>
      </c>
      <c r="R107" s="9">
        <f t="shared" si="106"/>
        <v>0.19436706250000002</v>
      </c>
      <c r="S107" s="13">
        <f t="shared" si="107"/>
        <v>8.990076365008598E-2</v>
      </c>
      <c r="T107" s="2">
        <f t="shared" si="108"/>
        <v>0.01</v>
      </c>
      <c r="U107" s="14">
        <f t="shared" si="109"/>
        <v>8.9900763650085978E-4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6.3890076365008602E-3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3511.75</v>
      </c>
      <c r="AX107" s="1">
        <f t="shared" si="116"/>
        <v>2921826.8263296885</v>
      </c>
    </row>
    <row r="108" spans="1:50" x14ac:dyDescent="0.15">
      <c r="C108" s="7">
        <v>3</v>
      </c>
      <c r="D108" s="8">
        <v>8.3490172797741895</v>
      </c>
      <c r="E108" s="10">
        <f t="shared" si="117"/>
        <v>4.40545939257143</v>
      </c>
      <c r="F108" s="7" t="s">
        <v>83</v>
      </c>
      <c r="G108" s="1">
        <v>4</v>
      </c>
      <c r="H108" s="9">
        <f t="shared" si="99"/>
        <v>8.3490172797741895</v>
      </c>
      <c r="I108" s="9">
        <f t="shared" si="100"/>
        <v>281.49901727977419</v>
      </c>
      <c r="J108" s="9">
        <f t="shared" si="101"/>
        <v>5.0160281636970352E-2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2.4878264476290886</v>
      </c>
      <c r="P108" s="9">
        <f t="shared" si="104"/>
        <v>0.12479007527697855</v>
      </c>
      <c r="Q108" s="12">
        <f t="shared" si="105"/>
        <v>3.7437022583093567E-2</v>
      </c>
      <c r="R108" s="9">
        <f t="shared" si="106"/>
        <v>0.19436706250000002</v>
      </c>
      <c r="S108" s="13">
        <f t="shared" si="107"/>
        <v>0.19260991086436552</v>
      </c>
      <c r="T108" s="2">
        <f t="shared" si="108"/>
        <v>0.01</v>
      </c>
      <c r="U108" s="14">
        <f t="shared" si="109"/>
        <v>1.9260991086436552E-3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7.4160991086436555E-3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3511.75</v>
      </c>
      <c r="AX108" s="1">
        <f t="shared" si="116"/>
        <v>3391537.2394549502</v>
      </c>
    </row>
    <row r="109" spans="1:50" x14ac:dyDescent="0.15">
      <c r="C109" s="7">
        <v>4</v>
      </c>
      <c r="D109" s="8">
        <v>11.2313194852</v>
      </c>
      <c r="E109" s="10">
        <f t="shared" si="117"/>
        <v>8.3490172797741895</v>
      </c>
      <c r="F109" s="7" t="s">
        <v>83</v>
      </c>
      <c r="G109" s="1">
        <v>5</v>
      </c>
      <c r="H109" s="9">
        <f t="shared" si="99"/>
        <v>11.2313194852</v>
      </c>
      <c r="I109" s="9">
        <f t="shared" si="100"/>
        <v>284.38131948519998</v>
      </c>
      <c r="J109" s="9">
        <f t="shared" si="101"/>
        <v>7.122156097712079E-2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2.2448845537345048</v>
      </c>
      <c r="O109" s="9">
        <f t="shared" si="118"/>
        <v>0.76604202695093893</v>
      </c>
      <c r="P109" s="9">
        <f t="shared" si="104"/>
        <v>5.4558708933523506E-2</v>
      </c>
      <c r="Q109" s="12">
        <f t="shared" si="105"/>
        <v>1.6367612680057052E-2</v>
      </c>
      <c r="R109" s="9">
        <f t="shared" si="106"/>
        <v>0.19436706250000002</v>
      </c>
      <c r="S109" s="13">
        <f t="shared" si="107"/>
        <v>8.4209806278556329E-2</v>
      </c>
      <c r="T109" s="2">
        <f t="shared" si="108"/>
        <v>0.01</v>
      </c>
      <c r="U109" s="14">
        <f t="shared" si="109"/>
        <v>8.4209806278556332E-4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6.3320980627855636E-3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3511.75</v>
      </c>
      <c r="AX109" s="1">
        <f t="shared" si="116"/>
        <v>2895800.8879341274</v>
      </c>
    </row>
    <row r="110" spans="1:50" x14ac:dyDescent="0.15">
      <c r="C110" s="7">
        <v>5</v>
      </c>
      <c r="D110" s="8">
        <v>15.2311015294516</v>
      </c>
      <c r="E110" s="10">
        <f t="shared" si="117"/>
        <v>11.2313194852</v>
      </c>
      <c r="F110" s="7" t="s">
        <v>85</v>
      </c>
      <c r="G110" s="1">
        <v>6</v>
      </c>
      <c r="H110" s="9">
        <f t="shared" si="99"/>
        <v>15.2311015294516</v>
      </c>
      <c r="I110" s="9">
        <f t="shared" si="100"/>
        <v>288.3811015294516</v>
      </c>
      <c r="J110" s="9">
        <f t="shared" si="101"/>
        <v>0.11451158288448529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1.3593735263507489</v>
      </c>
      <c r="P110" s="9">
        <f t="shared" si="104"/>
        <v>0.15566401423368884</v>
      </c>
      <c r="Q110" s="12">
        <f t="shared" si="105"/>
        <v>4.6699204270106646E-2</v>
      </c>
      <c r="R110" s="9">
        <f t="shared" si="106"/>
        <v>0.19436706250000002</v>
      </c>
      <c r="S110" s="13">
        <f t="shared" si="107"/>
        <v>0.24026295232046654</v>
      </c>
      <c r="T110" s="2">
        <f t="shared" si="108"/>
        <v>0.01</v>
      </c>
      <c r="U110" s="14">
        <f t="shared" si="109"/>
        <v>2.4026295232046657E-3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7.8926295232046653E-3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3511.75</v>
      </c>
      <c r="AX110" s="1">
        <f t="shared" si="116"/>
        <v>3609464.5652687168</v>
      </c>
    </row>
    <row r="111" spans="1:50" x14ac:dyDescent="0.15">
      <c r="C111" s="7">
        <v>6</v>
      </c>
      <c r="D111" s="8">
        <v>18.915370281333299</v>
      </c>
      <c r="E111" s="10">
        <f t="shared" si="117"/>
        <v>15.2311015294516</v>
      </c>
      <c r="F111" s="7" t="s">
        <v>83</v>
      </c>
      <c r="G111" s="1">
        <v>7</v>
      </c>
      <c r="H111" s="9">
        <f t="shared" si="99"/>
        <v>18.915370281333299</v>
      </c>
      <c r="I111" s="9">
        <f t="shared" si="100"/>
        <v>292.06537028133329</v>
      </c>
      <c r="J111" s="9">
        <f t="shared" si="101"/>
        <v>0.17531569147907899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1.8515997204503936</v>
      </c>
      <c r="P111" s="9">
        <f t="shared" si="104"/>
        <v>0.32461448533323012</v>
      </c>
      <c r="Q111" s="12">
        <f t="shared" si="105"/>
        <v>9.738434559996903E-2</v>
      </c>
      <c r="R111" s="9">
        <f t="shared" si="106"/>
        <v>0.19436706250000002</v>
      </c>
      <c r="S111" s="13">
        <f t="shared" si="107"/>
        <v>0.50103317067915776</v>
      </c>
      <c r="T111" s="2">
        <f t="shared" si="108"/>
        <v>0.01</v>
      </c>
      <c r="U111" s="14">
        <f t="shared" si="109"/>
        <v>5.0103317067915773E-3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1.4960331706791577E-2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3511.75</v>
      </c>
      <c r="AX111" s="1">
        <f t="shared" si="116"/>
        <v>6841672.6037338432</v>
      </c>
    </row>
    <row r="112" spans="1:50" x14ac:dyDescent="0.15">
      <c r="C112" s="7">
        <v>7</v>
      </c>
      <c r="D112" s="8">
        <v>21.387184133225801</v>
      </c>
      <c r="E112" s="10">
        <f t="shared" si="117"/>
        <v>18.915370281333299</v>
      </c>
      <c r="F112" s="7" t="s">
        <v>83</v>
      </c>
      <c r="G112" s="1">
        <v>8</v>
      </c>
      <c r="H112" s="9">
        <f t="shared" si="99"/>
        <v>21.387184133225801</v>
      </c>
      <c r="I112" s="9">
        <f t="shared" si="100"/>
        <v>294.53718413322576</v>
      </c>
      <c r="J112" s="9">
        <f t="shared" si="101"/>
        <v>0.23191359389330302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2.1748754434504969</v>
      </c>
      <c r="P112" s="9">
        <f t="shared" si="104"/>
        <v>0.5043831803608958</v>
      </c>
      <c r="Q112" s="12">
        <f t="shared" si="105"/>
        <v>0.15131495410826873</v>
      </c>
      <c r="R112" s="9">
        <f t="shared" si="106"/>
        <v>0.19436706250000002</v>
      </c>
      <c r="S112" s="13">
        <f t="shared" si="107"/>
        <v>0.77850100815444856</v>
      </c>
      <c r="T112" s="2">
        <f t="shared" si="108"/>
        <v>0.01</v>
      </c>
      <c r="U112" s="14">
        <f t="shared" si="109"/>
        <v>7.7850100815444858E-3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1.7735010081544485E-2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3511.75</v>
      </c>
      <c r="AX112" s="1">
        <f t="shared" si="116"/>
        <v>8110591.0604082868</v>
      </c>
    </row>
    <row r="113" spans="1:53" x14ac:dyDescent="0.15">
      <c r="C113" s="7">
        <v>8</v>
      </c>
      <c r="D113" s="8">
        <v>22.1857921335484</v>
      </c>
      <c r="E113" s="10">
        <f t="shared" si="117"/>
        <v>21.387184133225801</v>
      </c>
      <c r="F113" s="7" t="s">
        <v>83</v>
      </c>
      <c r="G113" s="1">
        <v>9</v>
      </c>
      <c r="H113" s="9">
        <f t="shared" si="99"/>
        <v>22.1857921335484</v>
      </c>
      <c r="I113" s="9">
        <f t="shared" si="100"/>
        <v>295.33579213354835</v>
      </c>
      <c r="J113" s="9">
        <f t="shared" si="101"/>
        <v>0.25359937071730382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2.3183824714229346</v>
      </c>
      <c r="P113" s="9">
        <f t="shared" si="104"/>
        <v>0.58794033583488381</v>
      </c>
      <c r="Q113" s="12">
        <f t="shared" si="105"/>
        <v>0.17638210075046515</v>
      </c>
      <c r="R113" s="9">
        <f t="shared" si="106"/>
        <v>0.19436706250000002</v>
      </c>
      <c r="S113" s="13">
        <f t="shared" si="107"/>
        <v>0.907469087003695</v>
      </c>
      <c r="T113" s="2">
        <f t="shared" si="108"/>
        <v>0.01</v>
      </c>
      <c r="U113" s="14">
        <f t="shared" si="109"/>
        <v>9.0746908700369503E-3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1.9024690870036949E-2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3511.75</v>
      </c>
      <c r="AX113" s="1">
        <f t="shared" si="116"/>
        <v>8700389.0602871999</v>
      </c>
    </row>
    <row r="114" spans="1:53" x14ac:dyDescent="0.15">
      <c r="C114" s="7">
        <v>9</v>
      </c>
      <c r="D114" s="8">
        <v>16.934343185666702</v>
      </c>
      <c r="E114" s="10">
        <f t="shared" si="117"/>
        <v>22.1857921335484</v>
      </c>
      <c r="F114" s="7" t="s">
        <v>83</v>
      </c>
      <c r="G114" s="1">
        <v>10</v>
      </c>
      <c r="H114" s="9">
        <f t="shared" si="99"/>
        <v>16.934343185666702</v>
      </c>
      <c r="I114" s="9">
        <f t="shared" si="100"/>
        <v>290.08434318566668</v>
      </c>
      <c r="J114" s="9">
        <f t="shared" si="101"/>
        <v>0.13961943334701488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2.3783323439213842</v>
      </c>
      <c r="P114" s="9">
        <f t="shared" si="104"/>
        <v>0.33206141416918133</v>
      </c>
      <c r="Q114" s="12">
        <f t="shared" si="105"/>
        <v>9.96184242507544E-2</v>
      </c>
      <c r="R114" s="9">
        <f t="shared" si="106"/>
        <v>0.19436706250000002</v>
      </c>
      <c r="S114" s="13">
        <f t="shared" si="107"/>
        <v>0.51252729227594507</v>
      </c>
      <c r="T114" s="2">
        <f t="shared" si="108"/>
        <v>0.01</v>
      </c>
      <c r="U114" s="14">
        <f t="shared" si="109"/>
        <v>5.1252729227594506E-3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1.5075272922759449E-2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3511.75</v>
      </c>
      <c r="AX114" s="1">
        <f t="shared" si="116"/>
        <v>6894237.6259365426</v>
      </c>
    </row>
    <row r="115" spans="1:53" x14ac:dyDescent="0.15">
      <c r="C115" s="7">
        <v>10</v>
      </c>
      <c r="D115" s="8">
        <v>11.261166877225801</v>
      </c>
      <c r="E115" s="10">
        <f t="shared" si="117"/>
        <v>16.934343185666702</v>
      </c>
      <c r="F115" s="7" t="s">
        <v>83</v>
      </c>
      <c r="G115" s="1">
        <v>11</v>
      </c>
      <c r="H115" s="9">
        <f t="shared" si="99"/>
        <v>11.261166877225801</v>
      </c>
      <c r="I115" s="9">
        <f t="shared" si="100"/>
        <v>284.41116687722575</v>
      </c>
      <c r="J115" s="9">
        <f t="shared" si="101"/>
        <v>7.147793050748194E-2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1.9439573832645929</v>
      </c>
      <c r="O115" s="9">
        <f t="shared" si="118"/>
        <v>0.75020375482094326</v>
      </c>
      <c r="P115" s="9">
        <f t="shared" si="104"/>
        <v>5.3623011853543401E-2</v>
      </c>
      <c r="Q115" s="12">
        <f t="shared" si="105"/>
        <v>1.6086903556063018E-2</v>
      </c>
      <c r="R115" s="9">
        <f t="shared" si="106"/>
        <v>0.19436706250000002</v>
      </c>
      <c r="S115" s="13">
        <f t="shared" si="107"/>
        <v>8.2765584606512316E-2</v>
      </c>
      <c r="T115" s="2">
        <f t="shared" si="108"/>
        <v>0.01</v>
      </c>
      <c r="U115" s="14">
        <f t="shared" si="109"/>
        <v>8.2765584606512318E-4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6.3176558460651235E-3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3511.75</v>
      </c>
      <c r="AX115" s="1">
        <f t="shared" si="116"/>
        <v>2889196.1601506812</v>
      </c>
    </row>
    <row r="116" spans="1:53" x14ac:dyDescent="0.15">
      <c r="C116" s="7">
        <v>11</v>
      </c>
      <c r="D116" s="8">
        <v>6.3892844825333297</v>
      </c>
      <c r="E116" s="10">
        <f t="shared" si="117"/>
        <v>11.261166877225801</v>
      </c>
      <c r="F116" s="7" t="s">
        <v>85</v>
      </c>
      <c r="G116" s="1">
        <v>12</v>
      </c>
      <c r="H116" s="9">
        <f t="shared" si="99"/>
        <v>6.3892844825333297</v>
      </c>
      <c r="I116" s="9">
        <f t="shared" si="100"/>
        <v>279.53928448253333</v>
      </c>
      <c r="J116" s="9">
        <f t="shared" si="101"/>
        <v>3.9359368826542278E-2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1.3444709513007331</v>
      </c>
      <c r="P116" s="9">
        <f t="shared" si="104"/>
        <v>5.2917528048817719E-2</v>
      </c>
      <c r="Q116" s="12">
        <f t="shared" si="105"/>
        <v>1.5875258414645314E-2</v>
      </c>
      <c r="R116" s="9">
        <f t="shared" si="106"/>
        <v>0.19436706250000002</v>
      </c>
      <c r="S116" s="13">
        <f t="shared" si="107"/>
        <v>8.1676690538271174E-2</v>
      </c>
      <c r="T116" s="2">
        <f t="shared" si="108"/>
        <v>0.01</v>
      </c>
      <c r="U116" s="14">
        <f t="shared" si="109"/>
        <v>8.1676690538271175E-4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6.3067669053827116E-3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3511.75</v>
      </c>
      <c r="AX116" s="1">
        <f t="shared" si="116"/>
        <v>2884216.4198206775</v>
      </c>
      <c r="AY116" s="1">
        <f>SUM(AX105:AX116)</f>
        <v>54481402.464114428</v>
      </c>
    </row>
    <row r="117" spans="1:53" x14ac:dyDescent="0.15">
      <c r="C117" s="7">
        <v>12</v>
      </c>
      <c r="D117" s="8">
        <v>2.66493715064516</v>
      </c>
      <c r="E117" s="10">
        <f t="shared" si="117"/>
        <v>6.3892844825333297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2.5854627371935499</v>
      </c>
      <c r="E121" s="7"/>
      <c r="F121" s="7"/>
      <c r="G121" s="1">
        <v>1</v>
      </c>
      <c r="H121" s="9">
        <f t="shared" ref="H121:H132" si="119">E122</f>
        <v>2.5854627371935499</v>
      </c>
      <c r="I121" s="9">
        <f t="shared" ref="I121:I132" si="120">H121+273.15</f>
        <v>275.73546273719353</v>
      </c>
      <c r="J121" s="9">
        <f t="shared" ref="J121:J132" si="121">EXP(($C$15*(I121-$C$13))/($C$16*I121*$C$13))</f>
        <v>2.4342559306851599E-2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6.930326634660651E-3</v>
      </c>
      <c r="Q121" s="12">
        <f t="shared" ref="Q121:Q132" si="125">P121*$B$123</f>
        <v>2.2870077894380147E-3</v>
      </c>
      <c r="R121" s="9">
        <f t="shared" ref="R121:R132" si="126">L121*$B$123</f>
        <v>9.3951000000000007E-2</v>
      </c>
      <c r="S121" s="13">
        <f t="shared" ref="S121:S132" si="127">Q121/R121</f>
        <v>2.4342559306851599E-2</v>
      </c>
      <c r="T121" s="2">
        <f t="shared" ref="T121:T132" si="128">$B$122/100</f>
        <v>0.01</v>
      </c>
      <c r="U121" s="14">
        <f t="shared" ref="U121:U132" si="129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5.7334255930685165E-3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1536.4166666666667</v>
      </c>
      <c r="AX121" s="1">
        <f t="shared" ref="AX121:AX132" si="136">AW121*10000*AV121*0.67*AU121*AT121</f>
        <v>554497.25440625183</v>
      </c>
      <c r="AZ121" s="1">
        <f t="shared" ref="AZ121:AZ132" si="137">$E$9/12</f>
        <v>163.58333333333334</v>
      </c>
      <c r="BA121" s="1">
        <f t="shared" ref="BA121:BA132" si="138">AZ121*10000*AV121*0.67*AU121*AT121</f>
        <v>59037.701925447334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2.2161026132258099</v>
      </c>
      <c r="E122" s="10">
        <f t="shared" ref="E122:E133" si="139">D121</f>
        <v>2.5854627371935499</v>
      </c>
      <c r="F122" s="7" t="s">
        <v>83</v>
      </c>
      <c r="G122" s="1">
        <v>2</v>
      </c>
      <c r="H122" s="9">
        <f t="shared" si="119"/>
        <v>2.2161026132258099</v>
      </c>
      <c r="I122" s="9">
        <f t="shared" si="120"/>
        <v>275.36610261322579</v>
      </c>
      <c r="J122" s="9">
        <f t="shared" si="121"/>
        <v>2.3216440524663061E-2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0.56246967336533937</v>
      </c>
      <c r="P122" s="9">
        <f t="shared" si="124"/>
        <v>1.305854371861306E-2</v>
      </c>
      <c r="Q122" s="12">
        <f t="shared" si="125"/>
        <v>4.3093194271423101E-3</v>
      </c>
      <c r="R122" s="9">
        <f t="shared" si="126"/>
        <v>9.3951000000000007E-2</v>
      </c>
      <c r="S122" s="13">
        <f t="shared" si="127"/>
        <v>4.5867733468960517E-2</v>
      </c>
      <c r="T122" s="2">
        <f t="shared" si="128"/>
        <v>0.01</v>
      </c>
      <c r="U122" s="14">
        <f t="shared" si="129"/>
        <v>4.5867733468960519E-4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5.9486773346896053E-3</v>
      </c>
      <c r="AU122" s="9">
        <f t="shared" si="133"/>
        <v>28.47</v>
      </c>
      <c r="AV122" s="1">
        <f t="shared" si="134"/>
        <v>0.33</v>
      </c>
      <c r="AW122" s="1">
        <f t="shared" si="135"/>
        <v>1536.4166666666667</v>
      </c>
      <c r="AX122" s="1">
        <f t="shared" si="136"/>
        <v>575314.91355218284</v>
      </c>
      <c r="AZ122" s="1">
        <f t="shared" si="137"/>
        <v>163.58333333333334</v>
      </c>
      <c r="BA122" s="1">
        <f t="shared" si="138"/>
        <v>61254.172332968221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4.40545939257143</v>
      </c>
      <c r="E123" s="10">
        <f t="shared" si="139"/>
        <v>2.2161026132258099</v>
      </c>
      <c r="F123" s="7" t="s">
        <v>83</v>
      </c>
      <c r="G123" s="1">
        <v>3</v>
      </c>
      <c r="H123" s="9">
        <f t="shared" si="119"/>
        <v>4.40545939257143</v>
      </c>
      <c r="I123" s="9">
        <f t="shared" si="120"/>
        <v>277.55545939257138</v>
      </c>
      <c r="J123" s="9">
        <f t="shared" si="121"/>
        <v>3.068505682452613E-2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0.83411112964672629</v>
      </c>
      <c r="P123" s="9">
        <f t="shared" si="124"/>
        <v>2.5594747411179477E-2</v>
      </c>
      <c r="Q123" s="12">
        <f t="shared" si="125"/>
        <v>8.4462666456892269E-3</v>
      </c>
      <c r="R123" s="9">
        <f t="shared" si="126"/>
        <v>9.3951000000000007E-2</v>
      </c>
      <c r="S123" s="13">
        <f t="shared" si="127"/>
        <v>8.9900763650085966E-2</v>
      </c>
      <c r="T123" s="2">
        <f t="shared" si="128"/>
        <v>0.01</v>
      </c>
      <c r="U123" s="14">
        <f t="shared" si="129"/>
        <v>8.9900763650085968E-4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6.3890076365008602E-3</v>
      </c>
      <c r="AU123" s="9">
        <f t="shared" si="133"/>
        <v>28.47</v>
      </c>
      <c r="AV123" s="1">
        <f t="shared" si="134"/>
        <v>0.33</v>
      </c>
      <c r="AW123" s="1">
        <f t="shared" si="135"/>
        <v>1536.4166666666667</v>
      </c>
      <c r="AX123" s="1">
        <f t="shared" si="136"/>
        <v>617900.61374534469</v>
      </c>
      <c r="AZ123" s="1">
        <f t="shared" si="137"/>
        <v>163.58333333333334</v>
      </c>
      <c r="BA123" s="1">
        <f t="shared" si="138"/>
        <v>65788.300959055807</v>
      </c>
    </row>
    <row r="124" spans="1:53" x14ac:dyDescent="0.15">
      <c r="C124" s="7">
        <v>3</v>
      </c>
      <c r="D124" s="8">
        <v>8.3490172797741895</v>
      </c>
      <c r="E124" s="10">
        <f t="shared" si="139"/>
        <v>4.40545939257143</v>
      </c>
      <c r="F124" s="7" t="s">
        <v>83</v>
      </c>
      <c r="G124" s="1">
        <v>4</v>
      </c>
      <c r="H124" s="9">
        <f t="shared" si="119"/>
        <v>8.3490172797741895</v>
      </c>
      <c r="I124" s="9">
        <f t="shared" si="120"/>
        <v>281.49901727977419</v>
      </c>
      <c r="J124" s="9">
        <f t="shared" si="121"/>
        <v>5.0160281636970352E-2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1.0932163822355467</v>
      </c>
      <c r="P124" s="9">
        <f t="shared" si="124"/>
        <v>5.4836041623084857E-2</v>
      </c>
      <c r="Q124" s="12">
        <f t="shared" si="125"/>
        <v>1.8095893735618002E-2</v>
      </c>
      <c r="R124" s="9">
        <f t="shared" si="126"/>
        <v>9.3951000000000007E-2</v>
      </c>
      <c r="S124" s="13">
        <f t="shared" si="127"/>
        <v>0.19260991086436549</v>
      </c>
      <c r="T124" s="2">
        <f t="shared" si="128"/>
        <v>0.01</v>
      </c>
      <c r="U124" s="14">
        <f t="shared" si="129"/>
        <v>1.926099108643655E-3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7.4160991086436546E-3</v>
      </c>
      <c r="AU124" s="9">
        <f t="shared" si="133"/>
        <v>28.47</v>
      </c>
      <c r="AV124" s="1">
        <f t="shared" si="134"/>
        <v>0.33</v>
      </c>
      <c r="AW124" s="1">
        <f t="shared" si="135"/>
        <v>1536.4166666666667</v>
      </c>
      <c r="AX124" s="1">
        <f t="shared" si="136"/>
        <v>717233.79459551233</v>
      </c>
      <c r="AZ124" s="1">
        <f t="shared" si="137"/>
        <v>163.58333333333334</v>
      </c>
      <c r="BA124" s="1">
        <f t="shared" si="138"/>
        <v>76364.372663176822</v>
      </c>
    </row>
    <row r="125" spans="1:53" x14ac:dyDescent="0.15">
      <c r="C125" s="7">
        <v>4</v>
      </c>
      <c r="D125" s="8">
        <v>11.2313194852</v>
      </c>
      <c r="E125" s="10">
        <f t="shared" si="139"/>
        <v>8.3490172797741895</v>
      </c>
      <c r="F125" s="7" t="s">
        <v>83</v>
      </c>
      <c r="G125" s="1">
        <v>5</v>
      </c>
      <c r="H125" s="9">
        <f t="shared" si="119"/>
        <v>11.2313194852</v>
      </c>
      <c r="I125" s="9">
        <f t="shared" si="120"/>
        <v>284.38131948519998</v>
      </c>
      <c r="J125" s="9">
        <f t="shared" si="121"/>
        <v>7.122156097712079E-2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0.9864613235818388</v>
      </c>
      <c r="O125" s="9">
        <f t="shared" si="140"/>
        <v>0.33661901703062302</v>
      </c>
      <c r="P125" s="9">
        <f t="shared" si="124"/>
        <v>2.397453184750498E-2</v>
      </c>
      <c r="Q125" s="12">
        <f t="shared" si="125"/>
        <v>7.9115955096766433E-3</v>
      </c>
      <c r="R125" s="9">
        <f t="shared" si="126"/>
        <v>9.3951000000000007E-2</v>
      </c>
      <c r="S125" s="13">
        <f t="shared" si="127"/>
        <v>8.4209806278556301E-2</v>
      </c>
      <c r="T125" s="2">
        <f t="shared" si="128"/>
        <v>0.01</v>
      </c>
      <c r="U125" s="14">
        <f t="shared" si="129"/>
        <v>8.4209806278556299E-4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6.3320980627855628E-3</v>
      </c>
      <c r="AU125" s="9">
        <f t="shared" si="133"/>
        <v>28.47</v>
      </c>
      <c r="AV125" s="1">
        <f t="shared" si="134"/>
        <v>0.33</v>
      </c>
      <c r="AW125" s="1">
        <f t="shared" si="135"/>
        <v>1536.4166666666667</v>
      </c>
      <c r="AX125" s="1">
        <f t="shared" si="136"/>
        <v>612396.71352682391</v>
      </c>
      <c r="AZ125" s="1">
        <f t="shared" si="137"/>
        <v>163.58333333333334</v>
      </c>
      <c r="BA125" s="1">
        <f t="shared" si="138"/>
        <v>65202.2969383932</v>
      </c>
    </row>
    <row r="126" spans="1:53" x14ac:dyDescent="0.15">
      <c r="C126" s="7">
        <v>5</v>
      </c>
      <c r="D126" s="8">
        <v>15.2311015294516</v>
      </c>
      <c r="E126" s="10">
        <f t="shared" si="139"/>
        <v>11.2313194852</v>
      </c>
      <c r="F126" s="7" t="s">
        <v>85</v>
      </c>
      <c r="G126" s="1">
        <v>6</v>
      </c>
      <c r="H126" s="9">
        <f t="shared" si="119"/>
        <v>15.2311015294516</v>
      </c>
      <c r="I126" s="9">
        <f t="shared" si="120"/>
        <v>288.3811015294516</v>
      </c>
      <c r="J126" s="9">
        <f t="shared" si="121"/>
        <v>0.11451158288448529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0.59734448518311811</v>
      </c>
      <c r="P126" s="9">
        <f t="shared" si="124"/>
        <v>6.8402862525636821E-2</v>
      </c>
      <c r="Q126" s="12">
        <f t="shared" si="125"/>
        <v>2.2572944633460153E-2</v>
      </c>
      <c r="R126" s="9">
        <f t="shared" si="126"/>
        <v>9.3951000000000007E-2</v>
      </c>
      <c r="S126" s="13">
        <f t="shared" si="127"/>
        <v>0.24026295232046654</v>
      </c>
      <c r="T126" s="2">
        <f t="shared" si="128"/>
        <v>0.01</v>
      </c>
      <c r="U126" s="14">
        <f t="shared" si="129"/>
        <v>2.4026295232046657E-3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7.8926295232046653E-3</v>
      </c>
      <c r="AU126" s="9">
        <f t="shared" si="133"/>
        <v>28.47</v>
      </c>
      <c r="AV126" s="1">
        <f t="shared" si="134"/>
        <v>0.33</v>
      </c>
      <c r="AW126" s="1">
        <f t="shared" si="135"/>
        <v>1536.4166666666667</v>
      </c>
      <c r="AX126" s="1">
        <f t="shared" si="136"/>
        <v>763320.519229142</v>
      </c>
      <c r="AZ126" s="1">
        <f t="shared" si="137"/>
        <v>163.58333333333334</v>
      </c>
      <c r="BA126" s="1">
        <f t="shared" si="138"/>
        <v>81271.257755969302</v>
      </c>
    </row>
    <row r="127" spans="1:53" x14ac:dyDescent="0.15">
      <c r="C127" s="7">
        <v>6</v>
      </c>
      <c r="D127" s="8">
        <v>18.915370281333299</v>
      </c>
      <c r="E127" s="10">
        <f t="shared" si="139"/>
        <v>15.2311015294516</v>
      </c>
      <c r="F127" s="7" t="s">
        <v>83</v>
      </c>
      <c r="G127" s="1">
        <v>7</v>
      </c>
      <c r="H127" s="9">
        <f t="shared" si="119"/>
        <v>18.915370281333299</v>
      </c>
      <c r="I127" s="9">
        <f t="shared" si="120"/>
        <v>292.06537028133329</v>
      </c>
      <c r="J127" s="9">
        <f t="shared" si="121"/>
        <v>0.17531569147907899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0.81364162265748141</v>
      </c>
      <c r="P127" s="9">
        <f t="shared" si="124"/>
        <v>0.14264414369235623</v>
      </c>
      <c r="Q127" s="12">
        <f t="shared" si="125"/>
        <v>4.7072567418477561E-2</v>
      </c>
      <c r="R127" s="9">
        <f t="shared" si="126"/>
        <v>9.3951000000000007E-2</v>
      </c>
      <c r="S127" s="13">
        <f t="shared" si="127"/>
        <v>0.50103317067915787</v>
      </c>
      <c r="T127" s="2">
        <f t="shared" si="128"/>
        <v>0.01</v>
      </c>
      <c r="U127" s="14">
        <f t="shared" si="129"/>
        <v>5.0103317067915791E-3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1.496033170679158E-2</v>
      </c>
      <c r="AU127" s="9">
        <f t="shared" si="133"/>
        <v>28.47</v>
      </c>
      <c r="AV127" s="1">
        <f t="shared" si="134"/>
        <v>0.33</v>
      </c>
      <c r="AW127" s="1">
        <f t="shared" si="135"/>
        <v>1536.4166666666667</v>
      </c>
      <c r="AX127" s="1">
        <f t="shared" si="136"/>
        <v>1446859.7737540384</v>
      </c>
      <c r="AZ127" s="1">
        <f t="shared" si="137"/>
        <v>163.58333333333334</v>
      </c>
      <c r="BA127" s="1">
        <f t="shared" si="138"/>
        <v>154048.14969242163</v>
      </c>
    </row>
    <row r="128" spans="1:53" x14ac:dyDescent="0.15">
      <c r="C128" s="7">
        <v>7</v>
      </c>
      <c r="D128" s="8">
        <v>21.387184133225801</v>
      </c>
      <c r="E128" s="10">
        <f t="shared" si="139"/>
        <v>18.915370281333299</v>
      </c>
      <c r="F128" s="7" t="s">
        <v>83</v>
      </c>
      <c r="G128" s="1">
        <v>8</v>
      </c>
      <c r="H128" s="9">
        <f t="shared" si="119"/>
        <v>21.387184133225801</v>
      </c>
      <c r="I128" s="9">
        <f t="shared" si="120"/>
        <v>294.53718413322576</v>
      </c>
      <c r="J128" s="9">
        <f t="shared" si="121"/>
        <v>0.23191359389330302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0.95569747896512514</v>
      </c>
      <c r="P128" s="9">
        <f t="shared" si="124"/>
        <v>0.22163923702157154</v>
      </c>
      <c r="Q128" s="12">
        <f t="shared" si="125"/>
        <v>7.3140948217118612E-2</v>
      </c>
      <c r="R128" s="9">
        <f t="shared" si="126"/>
        <v>9.3951000000000007E-2</v>
      </c>
      <c r="S128" s="13">
        <f t="shared" si="127"/>
        <v>0.77850100815444867</v>
      </c>
      <c r="T128" s="2">
        <f t="shared" si="128"/>
        <v>0.01</v>
      </c>
      <c r="U128" s="14">
        <f t="shared" si="129"/>
        <v>7.7850100815444866E-3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1.7735010081544485E-2</v>
      </c>
      <c r="AU128" s="9">
        <f t="shared" si="133"/>
        <v>28.47</v>
      </c>
      <c r="AV128" s="1">
        <f t="shared" si="134"/>
        <v>0.33</v>
      </c>
      <c r="AW128" s="1">
        <f t="shared" si="135"/>
        <v>1536.4166666666667</v>
      </c>
      <c r="AX128" s="1">
        <f t="shared" si="136"/>
        <v>1715207.4684587424</v>
      </c>
      <c r="AZ128" s="1">
        <f t="shared" si="137"/>
        <v>163.58333333333334</v>
      </c>
      <c r="BA128" s="1">
        <f t="shared" si="138"/>
        <v>182619.31228423887</v>
      </c>
    </row>
    <row r="129" spans="1:54" x14ac:dyDescent="0.15">
      <c r="C129" s="7">
        <v>8</v>
      </c>
      <c r="D129" s="8">
        <v>22.1857921335484</v>
      </c>
      <c r="E129" s="10">
        <f t="shared" si="139"/>
        <v>21.387184133225801</v>
      </c>
      <c r="F129" s="7" t="s">
        <v>83</v>
      </c>
      <c r="G129" s="1">
        <v>9</v>
      </c>
      <c r="H129" s="9">
        <f t="shared" si="119"/>
        <v>22.1857921335484</v>
      </c>
      <c r="I129" s="9">
        <f t="shared" si="120"/>
        <v>295.33579213354835</v>
      </c>
      <c r="J129" s="9">
        <f t="shared" si="121"/>
        <v>0.25359937071730382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1.0187582419435535</v>
      </c>
      <c r="P129" s="9">
        <f t="shared" si="124"/>
        <v>0.25835644906995192</v>
      </c>
      <c r="Q129" s="12">
        <f t="shared" si="125"/>
        <v>8.5257628193084134E-2</v>
      </c>
      <c r="R129" s="9">
        <f t="shared" si="126"/>
        <v>9.3951000000000007E-2</v>
      </c>
      <c r="S129" s="13">
        <f t="shared" si="127"/>
        <v>0.90746908700369477</v>
      </c>
      <c r="T129" s="2">
        <f t="shared" si="128"/>
        <v>0.01</v>
      </c>
      <c r="U129" s="14">
        <f t="shared" si="129"/>
        <v>9.0746908700369486E-3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1.9024690870036949E-2</v>
      </c>
      <c r="AU129" s="9">
        <f t="shared" si="133"/>
        <v>28.47</v>
      </c>
      <c r="AV129" s="1">
        <f t="shared" si="134"/>
        <v>0.33</v>
      </c>
      <c r="AW129" s="1">
        <f t="shared" si="135"/>
        <v>1536.4166666666667</v>
      </c>
      <c r="AX129" s="1">
        <f t="shared" si="136"/>
        <v>1839936.4711589986</v>
      </c>
      <c r="AZ129" s="1">
        <f t="shared" si="137"/>
        <v>163.58333333333334</v>
      </c>
      <c r="BA129" s="1">
        <f t="shared" si="138"/>
        <v>195899.29451023022</v>
      </c>
    </row>
    <row r="130" spans="1:54" x14ac:dyDescent="0.15">
      <c r="C130" s="7">
        <v>9</v>
      </c>
      <c r="D130" s="8">
        <v>16.934343185666702</v>
      </c>
      <c r="E130" s="10">
        <f t="shared" si="139"/>
        <v>22.1857921335484</v>
      </c>
      <c r="F130" s="7" t="s">
        <v>83</v>
      </c>
      <c r="G130" s="1">
        <v>10</v>
      </c>
      <c r="H130" s="9">
        <f t="shared" si="119"/>
        <v>16.934343185666702</v>
      </c>
      <c r="I130" s="9">
        <f t="shared" si="120"/>
        <v>290.08434318566668</v>
      </c>
      <c r="J130" s="9">
        <f t="shared" si="121"/>
        <v>0.13961943334701488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1.0451017928736015</v>
      </c>
      <c r="P130" s="9">
        <f t="shared" si="124"/>
        <v>0.14591652011096154</v>
      </c>
      <c r="Q130" s="12">
        <f t="shared" si="125"/>
        <v>4.8152451636617313E-2</v>
      </c>
      <c r="R130" s="9">
        <f t="shared" si="126"/>
        <v>9.3951000000000007E-2</v>
      </c>
      <c r="S130" s="13">
        <f t="shared" si="127"/>
        <v>0.51252729227594507</v>
      </c>
      <c r="T130" s="2">
        <f t="shared" si="128"/>
        <v>0.01</v>
      </c>
      <c r="U130" s="14">
        <f t="shared" si="129"/>
        <v>5.1252729227594506E-3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1.5075272922759449E-2</v>
      </c>
      <c r="AU130" s="9">
        <f t="shared" si="133"/>
        <v>28.47</v>
      </c>
      <c r="AV130" s="1">
        <f t="shared" si="134"/>
        <v>0.33</v>
      </c>
      <c r="AW130" s="1">
        <f t="shared" si="135"/>
        <v>1536.4166666666667</v>
      </c>
      <c r="AX130" s="1">
        <f t="shared" si="136"/>
        <v>1457976.0928965334</v>
      </c>
      <c r="AZ130" s="1">
        <f t="shared" si="137"/>
        <v>163.58333333333334</v>
      </c>
      <c r="BA130" s="1">
        <f t="shared" si="138"/>
        <v>155231.71179453793</v>
      </c>
    </row>
    <row r="131" spans="1:54" x14ac:dyDescent="0.15">
      <c r="C131" s="7">
        <v>10</v>
      </c>
      <c r="D131" s="8">
        <v>11.261166877225801</v>
      </c>
      <c r="E131" s="10">
        <f t="shared" si="139"/>
        <v>16.934343185666702</v>
      </c>
      <c r="F131" s="7" t="s">
        <v>83</v>
      </c>
      <c r="G131" s="1">
        <v>11</v>
      </c>
      <c r="H131" s="9">
        <f t="shared" si="119"/>
        <v>11.261166877225801</v>
      </c>
      <c r="I131" s="9">
        <f t="shared" si="120"/>
        <v>284.41116687722575</v>
      </c>
      <c r="J131" s="9">
        <f t="shared" si="121"/>
        <v>7.147793050748194E-2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0.85422600912450786</v>
      </c>
      <c r="O131" s="9">
        <f t="shared" si="140"/>
        <v>0.32965926363813203</v>
      </c>
      <c r="P131" s="9">
        <f t="shared" si="124"/>
        <v>2.3563361937474069E-2</v>
      </c>
      <c r="Q131" s="12">
        <f t="shared" si="125"/>
        <v>7.7759094393664427E-3</v>
      </c>
      <c r="R131" s="9">
        <f t="shared" si="126"/>
        <v>9.3951000000000007E-2</v>
      </c>
      <c r="S131" s="13">
        <f t="shared" si="127"/>
        <v>8.2765584606512357E-2</v>
      </c>
      <c r="T131" s="2">
        <f t="shared" si="128"/>
        <v>0.01</v>
      </c>
      <c r="U131" s="14">
        <f t="shared" si="129"/>
        <v>8.2765584606512362E-4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6.3176558460651235E-3</v>
      </c>
      <c r="AU131" s="9">
        <f t="shared" si="133"/>
        <v>28.47</v>
      </c>
      <c r="AV131" s="1">
        <f t="shared" si="134"/>
        <v>0.33</v>
      </c>
      <c r="AW131" s="1">
        <f t="shared" si="135"/>
        <v>1536.4166666666667</v>
      </c>
      <c r="AX131" s="1">
        <f t="shared" si="136"/>
        <v>610999.96224976797</v>
      </c>
      <c r="AZ131" s="1">
        <f t="shared" si="137"/>
        <v>163.58333333333334</v>
      </c>
      <c r="BA131" s="1">
        <f t="shared" si="138"/>
        <v>65053.583874615972</v>
      </c>
    </row>
    <row r="132" spans="1:54" x14ac:dyDescent="0.15">
      <c r="C132" s="7">
        <v>11</v>
      </c>
      <c r="D132" s="8">
        <v>6.3892844825333297</v>
      </c>
      <c r="E132" s="10">
        <f t="shared" si="139"/>
        <v>11.261166877225801</v>
      </c>
      <c r="F132" s="7" t="s">
        <v>85</v>
      </c>
      <c r="G132" s="1">
        <v>12</v>
      </c>
      <c r="H132" s="9">
        <f t="shared" si="119"/>
        <v>6.3892844825333297</v>
      </c>
      <c r="I132" s="9">
        <f t="shared" si="120"/>
        <v>279.53928448253333</v>
      </c>
      <c r="J132" s="9">
        <f t="shared" si="121"/>
        <v>3.9359368826542278E-2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0.59079590170065799</v>
      </c>
      <c r="P132" s="9">
        <f t="shared" si="124"/>
        <v>2.3253353796245813E-2</v>
      </c>
      <c r="Q132" s="12">
        <f t="shared" si="125"/>
        <v>7.6736067527611185E-3</v>
      </c>
      <c r="R132" s="9">
        <f t="shared" si="126"/>
        <v>9.3951000000000007E-2</v>
      </c>
      <c r="S132" s="13">
        <f t="shared" si="127"/>
        <v>8.1676690538271202E-2</v>
      </c>
      <c r="T132" s="2">
        <f t="shared" si="128"/>
        <v>0.01</v>
      </c>
      <c r="U132" s="14">
        <f t="shared" si="129"/>
        <v>8.1676690538271207E-4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6.3067669053827125E-3</v>
      </c>
      <c r="AU132" s="9">
        <f t="shared" si="133"/>
        <v>28.47</v>
      </c>
      <c r="AV132" s="1">
        <f t="shared" si="134"/>
        <v>0.33</v>
      </c>
      <c r="AW132" s="1">
        <f t="shared" si="135"/>
        <v>1536.4166666666667</v>
      </c>
      <c r="AX132" s="1">
        <f t="shared" si="136"/>
        <v>609946.85924637516</v>
      </c>
      <c r="AY132" s="1">
        <f>SUM(AX121:AX132)</f>
        <v>11521590.436819715</v>
      </c>
      <c r="AZ132" s="1">
        <f t="shared" si="137"/>
        <v>163.58333333333334</v>
      </c>
      <c r="BA132" s="1">
        <f t="shared" si="138"/>
        <v>64941.459277574155</v>
      </c>
      <c r="BB132" s="1">
        <f>SUM(BA121:BA132)</f>
        <v>1226711.6140086295</v>
      </c>
    </row>
    <row r="133" spans="1:54" x14ac:dyDescent="0.15">
      <c r="C133" s="7">
        <v>12</v>
      </c>
      <c r="D133" s="8">
        <v>2.66493715064516</v>
      </c>
      <c r="E133" s="10">
        <f t="shared" si="139"/>
        <v>6.3892844825333297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2.5854627371935499</v>
      </c>
      <c r="E136" s="7"/>
      <c r="F136" s="7"/>
      <c r="G136" s="1">
        <v>1</v>
      </c>
      <c r="H136" s="9">
        <f t="shared" ref="H136:H147" si="141">E137</f>
        <v>2.5854627371935499</v>
      </c>
      <c r="I136" s="9">
        <f t="shared" ref="I136:I147" si="142">H136+273.15</f>
        <v>275.73546273719353</v>
      </c>
      <c r="J136" s="9">
        <f t="shared" ref="J136:J147" si="143">EXP(($C$15*(I136-$C$13))/($C$16*I136*$C$13))</f>
        <v>2.4342559306851599E-2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1.8477168928200484E-2</v>
      </c>
      <c r="Q136" s="12">
        <f t="shared" ref="Q136:Q147" si="147">P136*$B$138</f>
        <v>4.804063921332126E-3</v>
      </c>
      <c r="R136" s="9">
        <f t="shared" ref="R136:R147" si="148">L136*$B$138</f>
        <v>0.19735245833333334</v>
      </c>
      <c r="S136" s="13">
        <f t="shared" ref="S136:S147" si="149">Q136/R136</f>
        <v>2.4342559306851599E-2</v>
      </c>
      <c r="T136" s="2">
        <f t="shared" ref="T136:T147" si="150">$B$137/100</f>
        <v>0.01</v>
      </c>
      <c r="U136" s="14">
        <f t="shared" ref="U136:U147" si="151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5.7334255930685165E-3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2.2161026132258099</v>
      </c>
      <c r="E137" s="10">
        <f t="shared" ref="E137:E148" si="159">D136</f>
        <v>2.5854627371935499</v>
      </c>
      <c r="F137" s="7" t="s">
        <v>83</v>
      </c>
      <c r="G137" s="1">
        <v>2</v>
      </c>
      <c r="H137" s="9">
        <f t="shared" si="141"/>
        <v>2.2161026132258099</v>
      </c>
      <c r="I137" s="9">
        <f t="shared" si="142"/>
        <v>275.36610261322579</v>
      </c>
      <c r="J137" s="9">
        <f t="shared" si="143"/>
        <v>2.3216440524663061E-2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1.499618664405133</v>
      </c>
      <c r="P137" s="9">
        <f t="shared" si="146"/>
        <v>3.4815807531836426E-2</v>
      </c>
      <c r="Q137" s="12">
        <f t="shared" si="147"/>
        <v>9.0521099582774704E-3</v>
      </c>
      <c r="R137" s="9">
        <f t="shared" si="148"/>
        <v>0.19735245833333334</v>
      </c>
      <c r="S137" s="13">
        <f t="shared" si="149"/>
        <v>4.5867733468960524E-2</v>
      </c>
      <c r="T137" s="2">
        <f t="shared" si="150"/>
        <v>0.01</v>
      </c>
      <c r="U137" s="14">
        <f t="shared" si="151"/>
        <v>4.5867733468960524E-4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5.9486773346896053E-3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4.40545939257143</v>
      </c>
      <c r="E138" s="10">
        <f t="shared" si="159"/>
        <v>2.2161026132258099</v>
      </c>
      <c r="F138" s="7" t="s">
        <v>83</v>
      </c>
      <c r="G138" s="1">
        <v>3</v>
      </c>
      <c r="H138" s="9">
        <f t="shared" si="141"/>
        <v>4.40545939257143</v>
      </c>
      <c r="I138" s="9">
        <f t="shared" si="142"/>
        <v>277.55545939257138</v>
      </c>
      <c r="J138" s="9">
        <f t="shared" si="143"/>
        <v>3.068505682452613E-2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2.2238507735399633</v>
      </c>
      <c r="P138" s="9">
        <f t="shared" si="146"/>
        <v>6.8238987355340161E-2</v>
      </c>
      <c r="Q138" s="12">
        <f t="shared" si="147"/>
        <v>1.7742136712388442E-2</v>
      </c>
      <c r="R138" s="9">
        <f t="shared" si="148"/>
        <v>0.19735245833333334</v>
      </c>
      <c r="S138" s="13">
        <f t="shared" si="149"/>
        <v>8.990076365008598E-2</v>
      </c>
      <c r="T138" s="2">
        <f t="shared" si="150"/>
        <v>0.01</v>
      </c>
      <c r="U138" s="14">
        <f t="shared" si="151"/>
        <v>8.9900763650085978E-4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6.3890076365008602E-3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8.3490172797741895</v>
      </c>
      <c r="E139" s="10">
        <f t="shared" si="159"/>
        <v>4.40545939257143</v>
      </c>
      <c r="F139" s="7" t="s">
        <v>83</v>
      </c>
      <c r="G139" s="1">
        <v>4</v>
      </c>
      <c r="H139" s="9">
        <f t="shared" si="141"/>
        <v>8.3490172797741895</v>
      </c>
      <c r="I139" s="9">
        <f t="shared" si="142"/>
        <v>281.49901727977419</v>
      </c>
      <c r="J139" s="9">
        <f t="shared" si="143"/>
        <v>5.0160281636970352E-2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2.9146597028512899</v>
      </c>
      <c r="P139" s="9">
        <f t="shared" si="146"/>
        <v>0.14620015157094901</v>
      </c>
      <c r="Q139" s="12">
        <f t="shared" si="147"/>
        <v>3.8012039408446746E-2</v>
      </c>
      <c r="R139" s="9">
        <f t="shared" si="148"/>
        <v>0.19735245833333334</v>
      </c>
      <c r="S139" s="13">
        <f t="shared" si="149"/>
        <v>0.19260991086436552</v>
      </c>
      <c r="T139" s="2">
        <f t="shared" si="150"/>
        <v>0.01</v>
      </c>
      <c r="U139" s="14">
        <f t="shared" si="151"/>
        <v>1.9260991086436552E-3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7.4160991086436555E-3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11.2313194852</v>
      </c>
      <c r="E140" s="10">
        <f t="shared" si="159"/>
        <v>8.3490172797741895</v>
      </c>
      <c r="F140" s="7" t="s">
        <v>83</v>
      </c>
      <c r="G140" s="1">
        <v>5</v>
      </c>
      <c r="H140" s="9">
        <f t="shared" si="141"/>
        <v>11.2313194852</v>
      </c>
      <c r="I140" s="9">
        <f t="shared" si="142"/>
        <v>284.38131948519998</v>
      </c>
      <c r="J140" s="9">
        <f t="shared" si="143"/>
        <v>7.122156097712079E-2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3.5275074679470078</v>
      </c>
      <c r="P140" s="9">
        <f t="shared" si="146"/>
        <v>0.25123458822563677</v>
      </c>
      <c r="Q140" s="12">
        <f t="shared" si="147"/>
        <v>6.5320992938665556E-2</v>
      </c>
      <c r="R140" s="9">
        <f t="shared" si="148"/>
        <v>0.19735245833333334</v>
      </c>
      <c r="S140" s="13">
        <f t="shared" si="149"/>
        <v>0.3309864670058314</v>
      </c>
      <c r="T140" s="2">
        <f t="shared" si="150"/>
        <v>0.01</v>
      </c>
      <c r="U140" s="14">
        <f t="shared" si="151"/>
        <v>3.309864670058314E-3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8.7998646700583154E-3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15.2311015294516</v>
      </c>
      <c r="E141" s="10">
        <f t="shared" si="159"/>
        <v>11.2313194852</v>
      </c>
      <c r="F141" s="7" t="s">
        <v>85</v>
      </c>
      <c r="G141" s="1">
        <v>6</v>
      </c>
      <c r="H141" s="9">
        <f t="shared" si="141"/>
        <v>15.2311015294516</v>
      </c>
      <c r="I141" s="9">
        <f t="shared" si="142"/>
        <v>288.3811015294516</v>
      </c>
      <c r="J141" s="9">
        <f t="shared" si="143"/>
        <v>0.11451158288448529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4.0353207963880378</v>
      </c>
      <c r="P141" s="9">
        <f t="shared" si="146"/>
        <v>0.462090971841076</v>
      </c>
      <c r="Q141" s="12">
        <f t="shared" si="147"/>
        <v>0.12014365267867977</v>
      </c>
      <c r="R141" s="9">
        <f t="shared" si="148"/>
        <v>0.19735245833333334</v>
      </c>
      <c r="S141" s="13">
        <f t="shared" si="149"/>
        <v>0.60877707677577586</v>
      </c>
      <c r="T141" s="2">
        <f t="shared" si="150"/>
        <v>0.01</v>
      </c>
      <c r="U141" s="14">
        <f t="shared" si="151"/>
        <v>6.0877707677577586E-3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1.1577770767757758E-2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18.915370281333299</v>
      </c>
      <c r="E142" s="10">
        <f t="shared" si="159"/>
        <v>15.2311015294516</v>
      </c>
      <c r="F142" s="7" t="s">
        <v>83</v>
      </c>
      <c r="G142" s="1">
        <v>7</v>
      </c>
      <c r="H142" s="9">
        <f t="shared" si="141"/>
        <v>18.915370281333299</v>
      </c>
      <c r="I142" s="9">
        <f t="shared" si="142"/>
        <v>292.06537028133329</v>
      </c>
      <c r="J142" s="9">
        <f t="shared" si="143"/>
        <v>0.17531569147907899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4.3322777412136286</v>
      </c>
      <c r="P142" s="9">
        <f t="shared" si="146"/>
        <v>0.7595162678802897</v>
      </c>
      <c r="Q142" s="12">
        <f t="shared" si="147"/>
        <v>0.19747422964887532</v>
      </c>
      <c r="R142" s="9">
        <f t="shared" si="148"/>
        <v>0.19735245833333334</v>
      </c>
      <c r="S142" s="13">
        <f t="shared" si="149"/>
        <v>1.0006170245689887</v>
      </c>
      <c r="T142" s="2">
        <f t="shared" si="150"/>
        <v>0.01</v>
      </c>
      <c r="U142" s="14">
        <f t="shared" si="151"/>
        <v>1.0006170245689887E-2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1.9956170245689887E-2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21.387184133225801</v>
      </c>
      <c r="E143" s="10">
        <f t="shared" si="159"/>
        <v>18.915370281333299</v>
      </c>
      <c r="F143" s="7" t="s">
        <v>83</v>
      </c>
      <c r="G143" s="1">
        <v>8</v>
      </c>
      <c r="H143" s="9">
        <f t="shared" si="141"/>
        <v>21.387184133225801</v>
      </c>
      <c r="I143" s="9">
        <f t="shared" si="142"/>
        <v>294.53718413322576</v>
      </c>
      <c r="J143" s="9">
        <f t="shared" si="143"/>
        <v>0.23191359389330302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4.3318093900000054</v>
      </c>
      <c r="P143" s="9">
        <f t="shared" si="146"/>
        <v>1.0046054836956579</v>
      </c>
      <c r="Q143" s="12">
        <f t="shared" si="147"/>
        <v>0.26119742576087107</v>
      </c>
      <c r="R143" s="9">
        <f t="shared" si="148"/>
        <v>0.19735245833333334</v>
      </c>
      <c r="S143" s="13">
        <f t="shared" si="149"/>
        <v>1.3235073328537006</v>
      </c>
      <c r="T143" s="2">
        <f t="shared" si="150"/>
        <v>0.01</v>
      </c>
      <c r="U143" s="14">
        <f t="shared" si="151"/>
        <v>1.3235073328537007E-2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2.3185073328537007E-2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22.1857921335484</v>
      </c>
      <c r="E144" s="10">
        <f t="shared" si="159"/>
        <v>21.387184133225801</v>
      </c>
      <c r="F144" s="7" t="s">
        <v>83</v>
      </c>
      <c r="G144" s="1">
        <v>9</v>
      </c>
      <c r="H144" s="9">
        <f t="shared" si="141"/>
        <v>22.1857921335484</v>
      </c>
      <c r="I144" s="9">
        <f t="shared" si="142"/>
        <v>295.33579213354835</v>
      </c>
      <c r="J144" s="9">
        <f t="shared" si="143"/>
        <v>0.25359937071730382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4.0862518229710147</v>
      </c>
      <c r="P144" s="9">
        <f t="shared" si="146"/>
        <v>1.0362708908978848</v>
      </c>
      <c r="Q144" s="12">
        <f t="shared" si="147"/>
        <v>0.26943043163345004</v>
      </c>
      <c r="R144" s="9">
        <f t="shared" si="148"/>
        <v>0.19735245833333334</v>
      </c>
      <c r="S144" s="13">
        <f t="shared" si="149"/>
        <v>1.3652246032748938</v>
      </c>
      <c r="T144" s="2">
        <f t="shared" si="150"/>
        <v>0.01</v>
      </c>
      <c r="U144" s="14">
        <f t="shared" si="151"/>
        <v>1.3652246032748939E-2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2.3602246032748939E-2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16.934343185666702</v>
      </c>
      <c r="E145" s="10">
        <f t="shared" si="159"/>
        <v>22.1857921335484</v>
      </c>
      <c r="F145" s="7" t="s">
        <v>83</v>
      </c>
      <c r="G145" s="1">
        <v>10</v>
      </c>
      <c r="H145" s="9">
        <f t="shared" si="141"/>
        <v>16.934343185666702</v>
      </c>
      <c r="I145" s="9">
        <f t="shared" si="142"/>
        <v>290.08434318566668</v>
      </c>
      <c r="J145" s="9">
        <f t="shared" si="143"/>
        <v>0.13961943334701488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3.8090288487397967</v>
      </c>
      <c r="P145" s="9">
        <f t="shared" si="146"/>
        <v>0.53181444946348289</v>
      </c>
      <c r="Q145" s="12">
        <f t="shared" si="147"/>
        <v>0.13827175686050555</v>
      </c>
      <c r="R145" s="9">
        <f t="shared" si="148"/>
        <v>0.19735245833333334</v>
      </c>
      <c r="S145" s="13">
        <f t="shared" si="149"/>
        <v>0.70063356711250602</v>
      </c>
      <c r="T145" s="2">
        <f t="shared" si="150"/>
        <v>0.01</v>
      </c>
      <c r="U145" s="14">
        <f t="shared" si="151"/>
        <v>7.0063356711250607E-3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1.6956335671125061E-2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11.261166877225801</v>
      </c>
      <c r="E146" s="10">
        <f t="shared" si="159"/>
        <v>16.934343185666702</v>
      </c>
      <c r="F146" s="7" t="s">
        <v>83</v>
      </c>
      <c r="G146" s="1">
        <v>11</v>
      </c>
      <c r="H146" s="9">
        <f t="shared" si="141"/>
        <v>11.261166877225801</v>
      </c>
      <c r="I146" s="9">
        <f t="shared" si="142"/>
        <v>284.41116687722575</v>
      </c>
      <c r="J146" s="9">
        <f t="shared" si="143"/>
        <v>7.147793050748194E-2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4.03626231594298</v>
      </c>
      <c r="P146" s="9">
        <f t="shared" si="146"/>
        <v>0.28850367732894044</v>
      </c>
      <c r="Q146" s="12">
        <f t="shared" si="147"/>
        <v>7.5010956105524523E-2</v>
      </c>
      <c r="R146" s="9">
        <f t="shared" si="148"/>
        <v>0.19735245833333334</v>
      </c>
      <c r="S146" s="13">
        <f t="shared" si="149"/>
        <v>0.38008625146604003</v>
      </c>
      <c r="T146" s="2">
        <f t="shared" si="150"/>
        <v>0.01</v>
      </c>
      <c r="U146" s="14">
        <f t="shared" si="151"/>
        <v>3.8008625146604001E-3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9.2908625146604015E-3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6.3892844825333297</v>
      </c>
      <c r="E147" s="10">
        <f t="shared" si="159"/>
        <v>11.261166877225801</v>
      </c>
      <c r="F147" s="7" t="s">
        <v>85</v>
      </c>
      <c r="G147" s="1">
        <v>12</v>
      </c>
      <c r="H147" s="9">
        <f t="shared" si="141"/>
        <v>6.3892844825333297</v>
      </c>
      <c r="I147" s="9">
        <f t="shared" si="142"/>
        <v>279.53928448253333</v>
      </c>
      <c r="J147" s="9">
        <f t="shared" si="143"/>
        <v>3.9359368826542278E-2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4.506806555280706</v>
      </c>
      <c r="P147" s="9">
        <f t="shared" si="146"/>
        <v>0.17738506143917179</v>
      </c>
      <c r="Q147" s="12">
        <f t="shared" si="147"/>
        <v>4.6120115974184667E-2</v>
      </c>
      <c r="R147" s="9">
        <f t="shared" si="148"/>
        <v>0.19735245833333334</v>
      </c>
      <c r="S147" s="13">
        <f t="shared" si="149"/>
        <v>0.23369415493313295</v>
      </c>
      <c r="T147" s="2">
        <f t="shared" si="150"/>
        <v>0.01</v>
      </c>
      <c r="U147" s="14">
        <f t="shared" si="151"/>
        <v>2.3369415493313295E-3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7.8269415493313309E-3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2.66493715064516</v>
      </c>
      <c r="E148" s="10">
        <f t="shared" si="159"/>
        <v>6.3892844825333297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60874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240000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322400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342065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781979.11179737665</v>
      </c>
      <c r="J13" s="6" t="s">
        <v>37</v>
      </c>
      <c r="K13" s="6">
        <f>I13/(10000*1000)</f>
        <v>7.8197911179737664E-2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12.4324550719355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12.4324550719355</v>
      </c>
      <c r="I27" s="9">
        <f t="shared" si="1"/>
        <v>285.5824550719355</v>
      </c>
      <c r="J27" s="9">
        <f t="shared" si="2"/>
        <v>8.2252995843417734E-2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6.3997873342133706</v>
      </c>
      <c r="Q27" s="12">
        <f t="shared" si="6"/>
        <v>0.63997873342133715</v>
      </c>
      <c r="R27" s="9">
        <f t="shared" si="7"/>
        <v>4.0532094166666672</v>
      </c>
      <c r="S27" s="13">
        <f t="shared" si="8"/>
        <v>0.15789431722668093</v>
      </c>
      <c r="T27" s="2">
        <f t="shared" si="9"/>
        <v>0.34</v>
      </c>
      <c r="U27" s="14">
        <f t="shared" si="10"/>
        <v>5.368406785707152E-2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6.6584067857071522E-2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12.3913165871071</v>
      </c>
      <c r="E28" s="10">
        <f t="shared" si="18"/>
        <v>12.4324550719355</v>
      </c>
      <c r="F28" s="7" t="s">
        <v>83</v>
      </c>
      <c r="G28" s="1">
        <v>3</v>
      </c>
      <c r="H28" s="9">
        <f t="shared" si="0"/>
        <v>12.3913165871071</v>
      </c>
      <c r="I28" s="9">
        <f t="shared" si="1"/>
        <v>285.54131658710708</v>
      </c>
      <c r="J28" s="9">
        <f t="shared" si="2"/>
        <v>8.1849954964032398E-2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111.93843740059006</v>
      </c>
      <c r="P28" s="9">
        <f t="shared" si="5"/>
        <v>9.1621560599824559</v>
      </c>
      <c r="Q28" s="12">
        <f t="shared" si="6"/>
        <v>0.91621560599824559</v>
      </c>
      <c r="R28" s="9">
        <f t="shared" si="7"/>
        <v>4.0532094166666672</v>
      </c>
      <c r="S28" s="13">
        <f t="shared" si="8"/>
        <v>0.22604694497915562</v>
      </c>
      <c r="T28" s="2">
        <f t="shared" si="9"/>
        <v>0.34</v>
      </c>
      <c r="U28" s="14">
        <f t="shared" si="10"/>
        <v>7.6855961292912917E-2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8.9755961292912911E-2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14.536208039032299</v>
      </c>
      <c r="E29" s="10">
        <f t="shared" si="18"/>
        <v>12.3913165871071</v>
      </c>
      <c r="F29" s="7" t="s">
        <v>83</v>
      </c>
      <c r="G29" s="1">
        <v>4</v>
      </c>
      <c r="H29" s="9">
        <f t="shared" si="0"/>
        <v>14.536208039032299</v>
      </c>
      <c r="I29" s="9">
        <f t="shared" si="1"/>
        <v>287.68620803903229</v>
      </c>
      <c r="J29" s="9">
        <f t="shared" si="2"/>
        <v>0.10554331457403848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143.30837550727426</v>
      </c>
      <c r="P29" s="9">
        <f t="shared" si="5"/>
        <v>15.125240957258679</v>
      </c>
      <c r="Q29" s="12">
        <f t="shared" si="6"/>
        <v>1.5125240957258681</v>
      </c>
      <c r="R29" s="9">
        <f t="shared" si="7"/>
        <v>4.0532094166666672</v>
      </c>
      <c r="S29" s="13">
        <f t="shared" si="8"/>
        <v>0.37316702401470242</v>
      </c>
      <c r="T29" s="2">
        <f t="shared" si="9"/>
        <v>0.34</v>
      </c>
      <c r="U29" s="14">
        <f t="shared" si="10"/>
        <v>0.12687678816499884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0.13977678816499883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17.353825809333301</v>
      </c>
      <c r="E30" s="10">
        <f t="shared" si="18"/>
        <v>14.536208039032299</v>
      </c>
      <c r="F30" s="7" t="s">
        <v>83</v>
      </c>
      <c r="G30" s="1">
        <v>5</v>
      </c>
      <c r="H30" s="9">
        <f t="shared" si="0"/>
        <v>17.353825809333301</v>
      </c>
      <c r="I30" s="9">
        <f t="shared" si="1"/>
        <v>290.50382580933331</v>
      </c>
      <c r="J30" s="9">
        <f t="shared" si="2"/>
        <v>0.14655315861872006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121.77397782251481</v>
      </c>
      <c r="O30" s="9">
        <f t="shared" si="19"/>
        <v>46.941250894167439</v>
      </c>
      <c r="P30" s="9">
        <f t="shared" si="5"/>
        <v>6.8793885880540557</v>
      </c>
      <c r="Q30" s="12">
        <f t="shared" si="6"/>
        <v>0.68793885880540562</v>
      </c>
      <c r="R30" s="9">
        <f t="shared" si="7"/>
        <v>4.0532094166666672</v>
      </c>
      <c r="S30" s="13">
        <f t="shared" si="8"/>
        <v>0.16972694674413394</v>
      </c>
      <c r="T30" s="2">
        <f t="shared" si="9"/>
        <v>0.34</v>
      </c>
      <c r="U30" s="14">
        <f t="shared" si="10"/>
        <v>5.7707161893005544E-2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8.3357161893005544E-2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20.132476140645199</v>
      </c>
      <c r="E31" s="10">
        <f t="shared" si="18"/>
        <v>17.353825809333301</v>
      </c>
      <c r="F31" s="7" t="s">
        <v>85</v>
      </c>
      <c r="G31" s="1">
        <v>6</v>
      </c>
      <c r="H31" s="9">
        <f t="shared" si="0"/>
        <v>20.132476140645199</v>
      </c>
      <c r="I31" s="9">
        <f t="shared" si="1"/>
        <v>293.2824761406452</v>
      </c>
      <c r="J31" s="9">
        <f t="shared" si="2"/>
        <v>0.2013285014082242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80.59395647278005</v>
      </c>
      <c r="P31" s="9">
        <f t="shared" si="5"/>
        <v>16.225860479224458</v>
      </c>
      <c r="Q31" s="12">
        <f t="shared" si="6"/>
        <v>1.6225860479224459</v>
      </c>
      <c r="R31" s="9">
        <f t="shared" si="7"/>
        <v>4.0532094166666672</v>
      </c>
      <c r="S31" s="13">
        <f t="shared" si="8"/>
        <v>0.40032129631654956</v>
      </c>
      <c r="T31" s="2">
        <f t="shared" si="9"/>
        <v>0.34</v>
      </c>
      <c r="U31" s="14">
        <f t="shared" si="10"/>
        <v>0.13610924074762687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0.16175924074762688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24.6469328386667</v>
      </c>
      <c r="E32" s="10">
        <f t="shared" si="18"/>
        <v>20.132476140645199</v>
      </c>
      <c r="F32" s="7" t="s">
        <v>83</v>
      </c>
      <c r="G32" s="1">
        <v>7</v>
      </c>
      <c r="H32" s="9">
        <f t="shared" si="0"/>
        <v>24.6469328386667</v>
      </c>
      <c r="I32" s="9">
        <f t="shared" si="1"/>
        <v>297.79693283866669</v>
      </c>
      <c r="J32" s="9">
        <f t="shared" si="2"/>
        <v>0.33302714145885781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104.90019016022225</v>
      </c>
      <c r="P32" s="9">
        <f t="shared" si="5"/>
        <v>34.934610467549419</v>
      </c>
      <c r="Q32" s="12">
        <f t="shared" si="6"/>
        <v>3.4934610467549421</v>
      </c>
      <c r="R32" s="9">
        <f t="shared" si="7"/>
        <v>4.0532094166666672</v>
      </c>
      <c r="S32" s="13">
        <f t="shared" si="8"/>
        <v>0.86189996312303585</v>
      </c>
      <c r="T32" s="2">
        <f t="shared" si="9"/>
        <v>0.34</v>
      </c>
      <c r="U32" s="14">
        <f t="shared" si="10"/>
        <v>0.29304598746183219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0.32514598746183221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27.1336840487097</v>
      </c>
      <c r="E33" s="10">
        <f t="shared" si="18"/>
        <v>24.6469328386667</v>
      </c>
      <c r="F33" s="7" t="s">
        <v>83</v>
      </c>
      <c r="G33" s="1">
        <v>8</v>
      </c>
      <c r="H33" s="9">
        <f t="shared" si="0"/>
        <v>27.1336840487097</v>
      </c>
      <c r="I33" s="9">
        <f t="shared" si="1"/>
        <v>300.28368404870969</v>
      </c>
      <c r="J33" s="9">
        <f t="shared" si="2"/>
        <v>0.4365885639513718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110.4976738593395</v>
      </c>
      <c r="P33" s="9">
        <f t="shared" si="5"/>
        <v>48.242020750216071</v>
      </c>
      <c r="Q33" s="12">
        <f t="shared" si="6"/>
        <v>4.8242020750216072</v>
      </c>
      <c r="R33" s="9">
        <f t="shared" si="7"/>
        <v>4.0532094166666672</v>
      </c>
      <c r="S33" s="13">
        <f t="shared" si="8"/>
        <v>1.1902178197811943</v>
      </c>
      <c r="T33" s="2">
        <f t="shared" si="9"/>
        <v>0.34</v>
      </c>
      <c r="U33" s="14">
        <f t="shared" si="10"/>
        <v>0.40467405872560608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0.4367740587256061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28.0424702803226</v>
      </c>
      <c r="E34" s="10">
        <f t="shared" si="18"/>
        <v>27.1336840487097</v>
      </c>
      <c r="F34" s="7" t="s">
        <v>83</v>
      </c>
      <c r="G34" s="1">
        <v>9</v>
      </c>
      <c r="H34" s="9">
        <f t="shared" si="0"/>
        <v>28.0424702803226</v>
      </c>
      <c r="I34" s="9">
        <f t="shared" si="1"/>
        <v>301.1924702803226</v>
      </c>
      <c r="J34" s="9">
        <f t="shared" si="2"/>
        <v>0.48146229423524839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102.7877472757901</v>
      </c>
      <c r="P34" s="9">
        <f t="shared" si="5"/>
        <v>49.488424622674799</v>
      </c>
      <c r="Q34" s="12">
        <f t="shared" si="6"/>
        <v>4.9488424622674803</v>
      </c>
      <c r="R34" s="9">
        <f t="shared" si="7"/>
        <v>4.0532094166666672</v>
      </c>
      <c r="S34" s="13">
        <f t="shared" si="8"/>
        <v>1.2209688554255298</v>
      </c>
      <c r="T34" s="2">
        <f t="shared" si="9"/>
        <v>0.34</v>
      </c>
      <c r="U34" s="14">
        <f t="shared" si="10"/>
        <v>0.41512941084468014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0.44722941084468015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24.701786941000002</v>
      </c>
      <c r="E35" s="10">
        <f t="shared" si="18"/>
        <v>28.0424702803226</v>
      </c>
      <c r="F35" s="7" t="s">
        <v>83</v>
      </c>
      <c r="G35" s="1">
        <v>10</v>
      </c>
      <c r="H35" s="9">
        <f t="shared" si="0"/>
        <v>24.701786941000002</v>
      </c>
      <c r="I35" s="9">
        <f t="shared" si="1"/>
        <v>297.851786941</v>
      </c>
      <c r="J35" s="9">
        <f t="shared" si="2"/>
        <v>0.33503851291965853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93.831416819781978</v>
      </c>
      <c r="P35" s="9">
        <f t="shared" si="5"/>
        <v>31.43713835644439</v>
      </c>
      <c r="Q35" s="12">
        <f t="shared" si="6"/>
        <v>3.143713835644439</v>
      </c>
      <c r="R35" s="9">
        <f t="shared" si="7"/>
        <v>4.0532094166666672</v>
      </c>
      <c r="S35" s="13">
        <f t="shared" si="8"/>
        <v>0.77561100660567606</v>
      </c>
      <c r="T35" s="2">
        <f t="shared" si="9"/>
        <v>0.34</v>
      </c>
      <c r="U35" s="14">
        <f t="shared" si="10"/>
        <v>0.26370774224592985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0.29580774224592987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20.600384049677398</v>
      </c>
      <c r="E36" s="10">
        <f t="shared" si="18"/>
        <v>24.701786941000002</v>
      </c>
      <c r="F36" s="7" t="s">
        <v>83</v>
      </c>
      <c r="G36" s="1">
        <v>11</v>
      </c>
      <c r="H36" s="9">
        <f t="shared" si="0"/>
        <v>20.600384049677398</v>
      </c>
      <c r="I36" s="9">
        <f t="shared" si="1"/>
        <v>293.75038404967739</v>
      </c>
      <c r="J36" s="9">
        <f t="shared" si="2"/>
        <v>0.21226178812008561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59.274564540170701</v>
      </c>
      <c r="O36" s="9">
        <f t="shared" si="19"/>
        <v>43.651808089833565</v>
      </c>
      <c r="P36" s="9">
        <f t="shared" si="5"/>
        <v>9.2656108398228909</v>
      </c>
      <c r="Q36" s="12">
        <f t="shared" si="6"/>
        <v>0.92656108398228909</v>
      </c>
      <c r="R36" s="9">
        <f t="shared" si="7"/>
        <v>4.0532094166666672</v>
      </c>
      <c r="S36" s="13">
        <f t="shared" si="8"/>
        <v>0.22859936132890138</v>
      </c>
      <c r="T36" s="2">
        <f t="shared" si="9"/>
        <v>0.34</v>
      </c>
      <c r="U36" s="14">
        <f t="shared" si="10"/>
        <v>7.7723782851826476E-2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0.10982378285182648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16.146292732666701</v>
      </c>
      <c r="E37" s="10">
        <f t="shared" si="18"/>
        <v>20.600384049677398</v>
      </c>
      <c r="F37" s="7" t="s">
        <v>85</v>
      </c>
      <c r="G37" s="1">
        <v>12</v>
      </c>
      <c r="H37" s="9">
        <f t="shared" si="0"/>
        <v>16.146292732666701</v>
      </c>
      <c r="I37" s="9">
        <f t="shared" si="1"/>
        <v>289.2962927326667</v>
      </c>
      <c r="J37" s="9">
        <f t="shared" si="2"/>
        <v>0.12741983980429888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74.918291416677334</v>
      </c>
      <c r="P37" s="9">
        <f t="shared" si="5"/>
        <v>9.5460766907248065</v>
      </c>
      <c r="Q37" s="12">
        <f t="shared" si="6"/>
        <v>0.95460766907248074</v>
      </c>
      <c r="R37" s="9">
        <f t="shared" si="7"/>
        <v>4.0532094166666672</v>
      </c>
      <c r="S37" s="13">
        <f t="shared" si="8"/>
        <v>0.23551896064071218</v>
      </c>
      <c r="T37" s="2">
        <f t="shared" si="9"/>
        <v>0.34</v>
      </c>
      <c r="U37" s="14">
        <f t="shared" si="10"/>
        <v>8.0076446617842148E-2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9.2976446617842143E-2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14.384807261612901</v>
      </c>
      <c r="E38" s="10">
        <f t="shared" si="18"/>
        <v>16.146292732666701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5072.833333333333</v>
      </c>
      <c r="AU42" s="1">
        <f t="shared" ref="AU42:AU53" si="38">AT42*10000*AS42*0.67*AR42*AQ42</f>
        <v>47992234.645953037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12.4324550719355</v>
      </c>
      <c r="E43" s="10">
        <f t="shared" ref="E43:E54" si="39">D42</f>
        <v>12.2398703207419</v>
      </c>
      <c r="F43" s="7" t="s">
        <v>83</v>
      </c>
      <c r="G43" s="1">
        <v>2</v>
      </c>
      <c r="H43" s="9">
        <f t="shared" si="20"/>
        <v>12.4324550719355</v>
      </c>
      <c r="I43" s="9">
        <f t="shared" si="21"/>
        <v>285.5824550719355</v>
      </c>
      <c r="J43" s="9">
        <f t="shared" si="22"/>
        <v>8.2252995843417734E-2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112.98150678868573</v>
      </c>
      <c r="P43" s="9">
        <f t="shared" si="25"/>
        <v>9.2930674082728402</v>
      </c>
      <c r="Q43" s="12">
        <f t="shared" si="26"/>
        <v>2.2303361779854813</v>
      </c>
      <c r="R43" s="9">
        <f t="shared" si="27"/>
        <v>14.125500000000001</v>
      </c>
      <c r="S43" s="13">
        <f t="shared" si="28"/>
        <v>0.1578943172266809</v>
      </c>
      <c r="T43" s="2">
        <f t="shared" si="29"/>
        <v>0.43</v>
      </c>
      <c r="U43" s="14">
        <f t="shared" si="30"/>
        <v>6.7894556407472786E-2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7.6314556407472797E-2</v>
      </c>
      <c r="AR43" s="9">
        <f t="shared" si="35"/>
        <v>136.875</v>
      </c>
      <c r="AS43" s="1">
        <f t="shared" si="36"/>
        <v>0.24</v>
      </c>
      <c r="AT43" s="1">
        <f t="shared" si="37"/>
        <v>5072.833333333333</v>
      </c>
      <c r="AU43" s="1">
        <f t="shared" si="38"/>
        <v>85205603.071150884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12.3913165871071</v>
      </c>
      <c r="E44" s="10">
        <f t="shared" si="39"/>
        <v>12.4324550719355</v>
      </c>
      <c r="F44" s="7" t="s">
        <v>83</v>
      </c>
      <c r="G44" s="1">
        <v>3</v>
      </c>
      <c r="H44" s="9">
        <f t="shared" si="20"/>
        <v>12.3913165871071</v>
      </c>
      <c r="I44" s="9">
        <f t="shared" si="21"/>
        <v>285.54131658710708</v>
      </c>
      <c r="J44" s="9">
        <f t="shared" si="22"/>
        <v>8.1849954964032398E-2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162.5446893804129</v>
      </c>
      <c r="P44" s="9">
        <f t="shared" si="25"/>
        <v>13.304275505429432</v>
      </c>
      <c r="Q44" s="12">
        <f t="shared" si="26"/>
        <v>3.1930261213030637</v>
      </c>
      <c r="R44" s="9">
        <f t="shared" si="27"/>
        <v>14.125500000000001</v>
      </c>
      <c r="S44" s="13">
        <f t="shared" si="28"/>
        <v>0.22604694497915567</v>
      </c>
      <c r="T44" s="2">
        <f t="shared" si="29"/>
        <v>0.43</v>
      </c>
      <c r="U44" s="14">
        <f t="shared" si="30"/>
        <v>9.7200186341036943E-2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0.10562018634103695</v>
      </c>
      <c r="AR44" s="9">
        <f t="shared" si="35"/>
        <v>136.875</v>
      </c>
      <c r="AS44" s="1">
        <f t="shared" si="36"/>
        <v>0.24</v>
      </c>
      <c r="AT44" s="1">
        <f t="shared" si="37"/>
        <v>5072.833333333333</v>
      </c>
      <c r="AU44" s="1">
        <f t="shared" si="38"/>
        <v>117925492.81979649</v>
      </c>
    </row>
    <row r="45" spans="1:48" x14ac:dyDescent="0.15">
      <c r="C45" s="7">
        <v>3</v>
      </c>
      <c r="D45" s="8">
        <v>14.536208039032299</v>
      </c>
      <c r="E45" s="10">
        <f t="shared" si="39"/>
        <v>12.3913165871071</v>
      </c>
      <c r="F45" s="7" t="s">
        <v>83</v>
      </c>
      <c r="G45" s="1">
        <v>4</v>
      </c>
      <c r="H45" s="9">
        <f t="shared" si="20"/>
        <v>14.536208039032299</v>
      </c>
      <c r="I45" s="9">
        <f t="shared" si="21"/>
        <v>287.68620803903229</v>
      </c>
      <c r="J45" s="9">
        <f t="shared" si="22"/>
        <v>0.10554331457403848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208.09666387498348</v>
      </c>
      <c r="P45" s="9">
        <f t="shared" si="25"/>
        <v>21.963211657165331</v>
      </c>
      <c r="Q45" s="12">
        <f t="shared" si="26"/>
        <v>5.2711707977196793</v>
      </c>
      <c r="R45" s="9">
        <f t="shared" si="27"/>
        <v>14.125500000000001</v>
      </c>
      <c r="S45" s="13">
        <f t="shared" si="28"/>
        <v>0.37316702401470242</v>
      </c>
      <c r="T45" s="2">
        <f t="shared" si="29"/>
        <v>0.43</v>
      </c>
      <c r="U45" s="14">
        <f t="shared" si="30"/>
        <v>0.16046182032632203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0.16888182032632201</v>
      </c>
      <c r="AR45" s="9">
        <f t="shared" si="35"/>
        <v>136.875</v>
      </c>
      <c r="AS45" s="1">
        <f t="shared" si="36"/>
        <v>0.24</v>
      </c>
      <c r="AT45" s="1">
        <f t="shared" si="37"/>
        <v>5072.833333333333</v>
      </c>
      <c r="AU45" s="1">
        <f t="shared" si="38"/>
        <v>188557439.44609976</v>
      </c>
    </row>
    <row r="46" spans="1:48" x14ac:dyDescent="0.15">
      <c r="C46" s="7">
        <v>4</v>
      </c>
      <c r="D46" s="8">
        <v>17.353825809333301</v>
      </c>
      <c r="E46" s="10">
        <f t="shared" si="39"/>
        <v>14.536208039032299</v>
      </c>
      <c r="F46" s="7" t="s">
        <v>83</v>
      </c>
      <c r="G46" s="1">
        <v>5</v>
      </c>
      <c r="H46" s="9">
        <f t="shared" si="20"/>
        <v>17.353825809333301</v>
      </c>
      <c r="I46" s="9">
        <f t="shared" si="21"/>
        <v>290.50382580933331</v>
      </c>
      <c r="J46" s="9">
        <f t="shared" si="22"/>
        <v>0.14655315861872006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176.82677960692726</v>
      </c>
      <c r="O46" s="9">
        <f t="shared" si="40"/>
        <v>68.162922610890888</v>
      </c>
      <c r="P46" s="9">
        <f t="shared" si="25"/>
        <v>9.9894916093094324</v>
      </c>
      <c r="Q46" s="12">
        <f t="shared" si="26"/>
        <v>2.3974779862342639</v>
      </c>
      <c r="R46" s="9">
        <f t="shared" si="27"/>
        <v>14.125500000000001</v>
      </c>
      <c r="S46" s="13">
        <f t="shared" si="28"/>
        <v>0.16972694674413394</v>
      </c>
      <c r="T46" s="2">
        <f t="shared" si="29"/>
        <v>0.43</v>
      </c>
      <c r="U46" s="14">
        <f t="shared" si="30"/>
        <v>7.2982587099977597E-2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8.85825870999776E-2</v>
      </c>
      <c r="AR46" s="9">
        <f t="shared" si="35"/>
        <v>136.875</v>
      </c>
      <c r="AS46" s="1">
        <f t="shared" si="36"/>
        <v>0.24</v>
      </c>
      <c r="AT46" s="1">
        <f t="shared" si="37"/>
        <v>5072.833333333333</v>
      </c>
      <c r="AU46" s="1">
        <f t="shared" si="38"/>
        <v>98902923.777163714</v>
      </c>
    </row>
    <row r="47" spans="1:48" x14ac:dyDescent="0.15">
      <c r="C47" s="7">
        <v>5</v>
      </c>
      <c r="D47" s="8">
        <v>20.132476140645199</v>
      </c>
      <c r="E47" s="10">
        <f t="shared" si="39"/>
        <v>17.353825809333301</v>
      </c>
      <c r="F47" s="7" t="s">
        <v>85</v>
      </c>
      <c r="G47" s="1">
        <v>6</v>
      </c>
      <c r="H47" s="9">
        <f t="shared" si="20"/>
        <v>20.132476140645199</v>
      </c>
      <c r="I47" s="9">
        <f t="shared" si="21"/>
        <v>293.2824761406452</v>
      </c>
      <c r="J47" s="9">
        <f t="shared" si="22"/>
        <v>0.2013285014082242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117.02968100158145</v>
      </c>
      <c r="P47" s="9">
        <f t="shared" si="25"/>
        <v>23.561410296330919</v>
      </c>
      <c r="Q47" s="12">
        <f t="shared" si="26"/>
        <v>5.6547384711194209</v>
      </c>
      <c r="R47" s="9">
        <f t="shared" si="27"/>
        <v>14.125500000000001</v>
      </c>
      <c r="S47" s="13">
        <f t="shared" si="28"/>
        <v>0.40032129631654956</v>
      </c>
      <c r="T47" s="2">
        <f t="shared" si="29"/>
        <v>0.43</v>
      </c>
      <c r="U47" s="14">
        <f t="shared" si="30"/>
        <v>0.17213815741611629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0.18773815741611627</v>
      </c>
      <c r="AR47" s="9">
        <f t="shared" si="35"/>
        <v>136.875</v>
      </c>
      <c r="AS47" s="1">
        <f t="shared" si="36"/>
        <v>0.24</v>
      </c>
      <c r="AT47" s="1">
        <f t="shared" si="37"/>
        <v>5072.833333333333</v>
      </c>
      <c r="AU47" s="1">
        <f t="shared" si="38"/>
        <v>209610638.8497656</v>
      </c>
    </row>
    <row r="48" spans="1:48" x14ac:dyDescent="0.15">
      <c r="C48" s="7">
        <v>6</v>
      </c>
      <c r="D48" s="8">
        <v>24.6469328386667</v>
      </c>
      <c r="E48" s="10">
        <f t="shared" si="39"/>
        <v>20.132476140645199</v>
      </c>
      <c r="F48" s="7" t="s">
        <v>83</v>
      </c>
      <c r="G48" s="1">
        <v>7</v>
      </c>
      <c r="H48" s="9">
        <f t="shared" si="20"/>
        <v>24.6469328386667</v>
      </c>
      <c r="I48" s="9">
        <f t="shared" si="21"/>
        <v>297.79693283866669</v>
      </c>
      <c r="J48" s="9">
        <f t="shared" si="22"/>
        <v>0.33302714145885781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152.32452070525056</v>
      </c>
      <c r="P48" s="9">
        <f t="shared" si="25"/>
        <v>50.728199704560197</v>
      </c>
      <c r="Q48" s="12">
        <f t="shared" si="26"/>
        <v>12.174767929094447</v>
      </c>
      <c r="R48" s="9">
        <f t="shared" si="27"/>
        <v>14.125500000000001</v>
      </c>
      <c r="S48" s="13">
        <f t="shared" si="28"/>
        <v>0.86189996312303607</v>
      </c>
      <c r="T48" s="2">
        <f t="shared" si="29"/>
        <v>0.43</v>
      </c>
      <c r="U48" s="14">
        <f t="shared" si="30"/>
        <v>0.3706169841429055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0.39051698414290548</v>
      </c>
      <c r="AR48" s="9">
        <f t="shared" si="35"/>
        <v>136.875</v>
      </c>
      <c r="AS48" s="1">
        <f t="shared" si="36"/>
        <v>0.24</v>
      </c>
      <c r="AT48" s="1">
        <f t="shared" si="37"/>
        <v>5072.833333333333</v>
      </c>
      <c r="AU48" s="1">
        <f t="shared" si="38"/>
        <v>436014263.98601305</v>
      </c>
    </row>
    <row r="49" spans="1:48" x14ac:dyDescent="0.15">
      <c r="C49" s="7">
        <v>7</v>
      </c>
      <c r="D49" s="8">
        <v>27.1336840487097</v>
      </c>
      <c r="E49" s="10">
        <f t="shared" si="39"/>
        <v>24.6469328386667</v>
      </c>
      <c r="F49" s="7" t="s">
        <v>83</v>
      </c>
      <c r="G49" s="1">
        <v>8</v>
      </c>
      <c r="H49" s="9">
        <f t="shared" si="20"/>
        <v>27.1336840487097</v>
      </c>
      <c r="I49" s="9">
        <f t="shared" si="21"/>
        <v>300.28368404870969</v>
      </c>
      <c r="J49" s="9">
        <f t="shared" si="22"/>
        <v>0.4365885639513718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160.45257100069034</v>
      </c>
      <c r="P49" s="9">
        <f t="shared" si="25"/>
        <v>70.05175755549692</v>
      </c>
      <c r="Q49" s="12">
        <f t="shared" si="26"/>
        <v>16.812421813319261</v>
      </c>
      <c r="R49" s="9">
        <f t="shared" si="27"/>
        <v>14.125500000000001</v>
      </c>
      <c r="S49" s="13">
        <f t="shared" si="28"/>
        <v>1.1902178197811943</v>
      </c>
      <c r="T49" s="2">
        <f t="shared" si="29"/>
        <v>0.43</v>
      </c>
      <c r="U49" s="14">
        <f t="shared" si="30"/>
        <v>0.51179366250591352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0.53169366250591354</v>
      </c>
      <c r="AR49" s="9">
        <f t="shared" si="35"/>
        <v>136.875</v>
      </c>
      <c r="AS49" s="1">
        <f t="shared" si="36"/>
        <v>0.24</v>
      </c>
      <c r="AT49" s="1">
        <f t="shared" si="37"/>
        <v>5072.833333333333</v>
      </c>
      <c r="AU49" s="1">
        <f t="shared" si="38"/>
        <v>593638766.90881467</v>
      </c>
    </row>
    <row r="50" spans="1:48" x14ac:dyDescent="0.15">
      <c r="C50" s="7">
        <v>8</v>
      </c>
      <c r="D50" s="8">
        <v>28.0424702803226</v>
      </c>
      <c r="E50" s="10">
        <f t="shared" si="39"/>
        <v>27.1336840487097</v>
      </c>
      <c r="F50" s="7" t="s">
        <v>83</v>
      </c>
      <c r="G50" s="1">
        <v>9</v>
      </c>
      <c r="H50" s="9">
        <f t="shared" si="20"/>
        <v>28.0424702803226</v>
      </c>
      <c r="I50" s="9">
        <f t="shared" si="21"/>
        <v>301.1924702803226</v>
      </c>
      <c r="J50" s="9">
        <f t="shared" si="22"/>
        <v>0.48146229423524839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149.25706344519341</v>
      </c>
      <c r="P50" s="9">
        <f t="shared" si="25"/>
        <v>71.861648197138848</v>
      </c>
      <c r="Q50" s="12">
        <f t="shared" si="26"/>
        <v>17.246795567313324</v>
      </c>
      <c r="R50" s="9">
        <f t="shared" si="27"/>
        <v>14.125500000000001</v>
      </c>
      <c r="S50" s="13">
        <f t="shared" si="28"/>
        <v>1.22096885542553</v>
      </c>
      <c r="T50" s="2">
        <f t="shared" si="29"/>
        <v>0.43</v>
      </c>
      <c r="U50" s="14">
        <f t="shared" si="30"/>
        <v>0.52501660783297788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0.54491660783297791</v>
      </c>
      <c r="AR50" s="9">
        <f t="shared" si="35"/>
        <v>136.875</v>
      </c>
      <c r="AS50" s="1">
        <f t="shared" si="36"/>
        <v>0.24</v>
      </c>
      <c r="AT50" s="1">
        <f t="shared" si="37"/>
        <v>5072.833333333333</v>
      </c>
      <c r="AU50" s="1">
        <f t="shared" si="38"/>
        <v>608402254.82000232</v>
      </c>
    </row>
    <row r="51" spans="1:48" x14ac:dyDescent="0.15">
      <c r="C51" s="7">
        <v>9</v>
      </c>
      <c r="D51" s="8">
        <v>24.701786941000002</v>
      </c>
      <c r="E51" s="10">
        <f t="shared" si="39"/>
        <v>28.0424702803226</v>
      </c>
      <c r="F51" s="7" t="s">
        <v>83</v>
      </c>
      <c r="G51" s="1">
        <v>10</v>
      </c>
      <c r="H51" s="9">
        <f t="shared" si="20"/>
        <v>24.701786941000002</v>
      </c>
      <c r="I51" s="9">
        <f t="shared" si="21"/>
        <v>297.851786941</v>
      </c>
      <c r="J51" s="9">
        <f t="shared" si="22"/>
        <v>0.33503851291965853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136.25166524805456</v>
      </c>
      <c r="P51" s="9">
        <f t="shared" si="25"/>
        <v>45.649555307535316</v>
      </c>
      <c r="Q51" s="12">
        <f t="shared" si="26"/>
        <v>10.955893273808476</v>
      </c>
      <c r="R51" s="9">
        <f t="shared" si="27"/>
        <v>14.125500000000001</v>
      </c>
      <c r="S51" s="13">
        <f t="shared" si="28"/>
        <v>0.77561100660567595</v>
      </c>
      <c r="T51" s="2">
        <f t="shared" si="29"/>
        <v>0.43</v>
      </c>
      <c r="U51" s="14">
        <f t="shared" si="30"/>
        <v>0.33351273284044064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0.35341273284044061</v>
      </c>
      <c r="AR51" s="9">
        <f t="shared" si="35"/>
        <v>136.875</v>
      </c>
      <c r="AS51" s="1">
        <f t="shared" si="36"/>
        <v>0.24</v>
      </c>
      <c r="AT51" s="1">
        <f t="shared" si="37"/>
        <v>5072.833333333333</v>
      </c>
      <c r="AU51" s="1">
        <f t="shared" si="38"/>
        <v>394587172.51673108</v>
      </c>
    </row>
    <row r="52" spans="1:48" x14ac:dyDescent="0.15">
      <c r="C52" s="7">
        <v>10</v>
      </c>
      <c r="D52" s="8">
        <v>20.600384049677398</v>
      </c>
      <c r="E52" s="10">
        <f t="shared" si="39"/>
        <v>24.701786941000002</v>
      </c>
      <c r="F52" s="7" t="s">
        <v>83</v>
      </c>
      <c r="G52" s="1">
        <v>11</v>
      </c>
      <c r="H52" s="9">
        <f t="shared" si="20"/>
        <v>20.600384049677398</v>
      </c>
      <c r="I52" s="9">
        <f t="shared" si="21"/>
        <v>293.75038404967739</v>
      </c>
      <c r="J52" s="9">
        <f t="shared" si="22"/>
        <v>0.21226178812008561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86.072004443493299</v>
      </c>
      <c r="O52" s="9">
        <f t="shared" si="40"/>
        <v>63.386355497025946</v>
      </c>
      <c r="P52" s="9">
        <f t="shared" si="25"/>
        <v>13.454501160214145</v>
      </c>
      <c r="Q52" s="12">
        <f t="shared" si="26"/>
        <v>3.2290802784513946</v>
      </c>
      <c r="R52" s="9">
        <f t="shared" si="27"/>
        <v>14.125500000000001</v>
      </c>
      <c r="S52" s="13">
        <f t="shared" si="28"/>
        <v>0.22859936132890124</v>
      </c>
      <c r="T52" s="2">
        <f t="shared" si="29"/>
        <v>0.43</v>
      </c>
      <c r="U52" s="14">
        <f t="shared" si="30"/>
        <v>9.829772537142753E-2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0.11819772537142753</v>
      </c>
      <c r="AR52" s="9">
        <f t="shared" si="35"/>
        <v>136.875</v>
      </c>
      <c r="AS52" s="1">
        <f t="shared" si="36"/>
        <v>0.24</v>
      </c>
      <c r="AT52" s="1">
        <f t="shared" si="37"/>
        <v>5072.833333333333</v>
      </c>
      <c r="AU52" s="1">
        <f t="shared" si="38"/>
        <v>131968381.21075132</v>
      </c>
    </row>
    <row r="53" spans="1:48" x14ac:dyDescent="0.15">
      <c r="C53" s="7">
        <v>11</v>
      </c>
      <c r="D53" s="8">
        <v>16.146292732666701</v>
      </c>
      <c r="E53" s="10">
        <f t="shared" si="39"/>
        <v>20.600384049677398</v>
      </c>
      <c r="F53" s="7" t="s">
        <v>85</v>
      </c>
      <c r="G53" s="1">
        <v>12</v>
      </c>
      <c r="H53" s="9">
        <f t="shared" si="20"/>
        <v>16.146292732666701</v>
      </c>
      <c r="I53" s="9">
        <f t="shared" si="21"/>
        <v>289.2962927326667</v>
      </c>
      <c r="J53" s="9">
        <f t="shared" si="22"/>
        <v>0.12741983980429888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108.7881043368118</v>
      </c>
      <c r="P53" s="9">
        <f t="shared" si="25"/>
        <v>13.861762827209912</v>
      </c>
      <c r="Q53" s="12">
        <f t="shared" si="26"/>
        <v>3.3268230785303787</v>
      </c>
      <c r="R53" s="9">
        <f t="shared" si="27"/>
        <v>14.125500000000001</v>
      </c>
      <c r="S53" s="13">
        <f t="shared" si="28"/>
        <v>0.23551896064071209</v>
      </c>
      <c r="T53" s="2">
        <f t="shared" si="29"/>
        <v>0.43</v>
      </c>
      <c r="U53" s="14">
        <f t="shared" si="30"/>
        <v>0.1012731530755062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0.11557315307550621</v>
      </c>
      <c r="AR53" s="9">
        <f t="shared" si="35"/>
        <v>136.875</v>
      </c>
      <c r="AS53" s="1">
        <f t="shared" si="36"/>
        <v>0.24</v>
      </c>
      <c r="AT53" s="1">
        <f t="shared" si="37"/>
        <v>5072.833333333333</v>
      </c>
      <c r="AU53" s="1">
        <f t="shared" si="38"/>
        <v>129038032.45678918</v>
      </c>
      <c r="AV53" s="1">
        <f>SUM(AU42:AU53)</f>
        <v>3041843204.5090313</v>
      </c>
    </row>
    <row r="54" spans="1:48" x14ac:dyDescent="0.15">
      <c r="C54" s="7">
        <v>12</v>
      </c>
      <c r="D54" s="8">
        <v>14.384807261612901</v>
      </c>
      <c r="E54" s="10">
        <f t="shared" si="39"/>
        <v>16.146292732666701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12.2398703207419</v>
      </c>
      <c r="E58" s="7"/>
      <c r="F58" s="7"/>
      <c r="G58" s="1">
        <v>1</v>
      </c>
      <c r="H58" s="9">
        <f t="shared" ref="H58:H69" si="41">E59</f>
        <v>12.2398703207419</v>
      </c>
      <c r="I58" s="9">
        <f t="shared" ref="I58:I69" si="42">H58+273.15</f>
        <v>285.38987032074186</v>
      </c>
      <c r="J58" s="9">
        <f t="shared" ref="J58:J69" si="43">EXP(($C$15*(I58-$C$13))/($C$16*I58*$C$13))</f>
        <v>8.0382172009162561E-2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8.0194613607807858E-3</v>
      </c>
      <c r="Q58" s="12">
        <f t="shared" ref="Q58:Q69" si="47">P58*$B$60</f>
        <v>1.5236976585483494E-3</v>
      </c>
      <c r="R58" s="9">
        <f t="shared" ref="R58:R69" si="48">L58*$B$60</f>
        <v>1.8955666666666669E-2</v>
      </c>
      <c r="S58" s="13">
        <f t="shared" ref="S58:S69" si="49">Q58/R58</f>
        <v>8.0382172009162561E-2</v>
      </c>
      <c r="T58" s="2">
        <f t="shared" ref="T58:T69" si="50">$B$59/100</f>
        <v>0.01</v>
      </c>
      <c r="U58" s="14">
        <f t="shared" ref="U58:U69" si="51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1.2803821720091625E-2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26866.666666666668</v>
      </c>
      <c r="AU58" s="1">
        <f t="shared" ref="AU58:AU69" si="58">AT58*10000*AS58*0.67*AR58*AQ58</f>
        <v>4368851.3818564266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12.4324550719355</v>
      </c>
      <c r="E59" s="10">
        <f t="shared" ref="E59:E70" si="59">D58</f>
        <v>12.2398703207419</v>
      </c>
      <c r="F59" s="7" t="s">
        <v>83</v>
      </c>
      <c r="G59" s="1">
        <v>2</v>
      </c>
      <c r="H59" s="9">
        <f t="shared" si="41"/>
        <v>12.4324550719355</v>
      </c>
      <c r="I59" s="9">
        <f t="shared" si="42"/>
        <v>285.5824550719355</v>
      </c>
      <c r="J59" s="9">
        <f t="shared" si="43"/>
        <v>8.2252995843417734E-2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0.19151387197255254</v>
      </c>
      <c r="P59" s="9">
        <f t="shared" si="46"/>
        <v>1.57525897153152E-2</v>
      </c>
      <c r="Q59" s="12">
        <f t="shared" si="47"/>
        <v>2.9929920459098882E-3</v>
      </c>
      <c r="R59" s="9">
        <f t="shared" si="48"/>
        <v>1.8955666666666669E-2</v>
      </c>
      <c r="S59" s="13">
        <f t="shared" si="49"/>
        <v>0.1578943172266809</v>
      </c>
      <c r="T59" s="2">
        <f t="shared" si="50"/>
        <v>0.01</v>
      </c>
      <c r="U59" s="14">
        <f t="shared" si="51"/>
        <v>1.5789431722668091E-3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1.357894317226681E-2</v>
      </c>
      <c r="AR59" s="9">
        <f t="shared" si="55"/>
        <v>9.9766666666666666</v>
      </c>
      <c r="AS59" s="1">
        <f t="shared" si="56"/>
        <v>0.19</v>
      </c>
      <c r="AT59" s="1">
        <f t="shared" si="57"/>
        <v>26866.666666666668</v>
      </c>
      <c r="AU59" s="1">
        <f t="shared" si="58"/>
        <v>4633334.1668774197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12.3913165871071</v>
      </c>
      <c r="E60" s="10">
        <f t="shared" si="59"/>
        <v>12.4324550719355</v>
      </c>
      <c r="F60" s="7" t="s">
        <v>83</v>
      </c>
      <c r="G60" s="1">
        <v>3</v>
      </c>
      <c r="H60" s="9">
        <f t="shared" si="41"/>
        <v>12.3913165871071</v>
      </c>
      <c r="I60" s="9">
        <f t="shared" si="42"/>
        <v>285.54131658710708</v>
      </c>
      <c r="J60" s="9">
        <f t="shared" si="43"/>
        <v>8.1849954964032398E-2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0.27552794892390403</v>
      </c>
      <c r="P60" s="9">
        <f t="shared" si="46"/>
        <v>2.2551950210753763E-2</v>
      </c>
      <c r="Q60" s="12">
        <f t="shared" si="47"/>
        <v>4.2848705400432147E-3</v>
      </c>
      <c r="R60" s="9">
        <f t="shared" si="48"/>
        <v>1.8955666666666669E-2</v>
      </c>
      <c r="S60" s="13">
        <f t="shared" si="49"/>
        <v>0.22604694497915562</v>
      </c>
      <c r="T60" s="2">
        <f t="shared" si="50"/>
        <v>0.01</v>
      </c>
      <c r="U60" s="14">
        <f t="shared" si="51"/>
        <v>2.2604694497915562E-3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1.4260469449791556E-2</v>
      </c>
      <c r="AR60" s="9">
        <f t="shared" si="55"/>
        <v>9.9766666666666666</v>
      </c>
      <c r="AS60" s="1">
        <f t="shared" si="56"/>
        <v>0.19</v>
      </c>
      <c r="AT60" s="1">
        <f t="shared" si="57"/>
        <v>26866.666666666668</v>
      </c>
      <c r="AU60" s="1">
        <f t="shared" si="58"/>
        <v>4865880.908344713</v>
      </c>
    </row>
    <row r="61" spans="1:48" x14ac:dyDescent="0.15">
      <c r="C61" s="7">
        <v>3</v>
      </c>
      <c r="D61" s="8">
        <v>14.536208039032299</v>
      </c>
      <c r="E61" s="10">
        <f t="shared" si="59"/>
        <v>12.3913165871071</v>
      </c>
      <c r="F61" s="7" t="s">
        <v>83</v>
      </c>
      <c r="G61" s="1">
        <v>4</v>
      </c>
      <c r="H61" s="9">
        <f t="shared" si="41"/>
        <v>14.536208039032299</v>
      </c>
      <c r="I61" s="9">
        <f t="shared" si="42"/>
        <v>287.68620803903229</v>
      </c>
      <c r="J61" s="9">
        <f t="shared" si="43"/>
        <v>0.10554331457403848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0.35274266537981691</v>
      </c>
      <c r="P61" s="9">
        <f t="shared" si="46"/>
        <v>3.7229630095866807E-2</v>
      </c>
      <c r="Q61" s="12">
        <f t="shared" si="47"/>
        <v>7.0736297182146931E-3</v>
      </c>
      <c r="R61" s="9">
        <f t="shared" si="48"/>
        <v>1.8955666666666669E-2</v>
      </c>
      <c r="S61" s="13">
        <f t="shared" si="49"/>
        <v>0.37316702401470231</v>
      </c>
      <c r="T61" s="2">
        <f t="shared" si="50"/>
        <v>0.01</v>
      </c>
      <c r="U61" s="14">
        <f t="shared" si="51"/>
        <v>3.7316702401470232E-3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1.5731670240147023E-2</v>
      </c>
      <c r="AR61" s="9">
        <f t="shared" si="55"/>
        <v>9.9766666666666666</v>
      </c>
      <c r="AS61" s="1">
        <f t="shared" si="56"/>
        <v>0.19</v>
      </c>
      <c r="AT61" s="1">
        <f t="shared" si="57"/>
        <v>26866.666666666668</v>
      </c>
      <c r="AU61" s="1">
        <f t="shared" si="58"/>
        <v>5367876.1521434337</v>
      </c>
    </row>
    <row r="62" spans="1:48" x14ac:dyDescent="0.15">
      <c r="C62" s="7">
        <v>4</v>
      </c>
      <c r="D62" s="8">
        <v>17.353825809333301</v>
      </c>
      <c r="E62" s="10">
        <f t="shared" si="59"/>
        <v>14.536208039032299</v>
      </c>
      <c r="F62" s="7" t="s">
        <v>83</v>
      </c>
      <c r="G62" s="1">
        <v>5</v>
      </c>
      <c r="H62" s="9">
        <f t="shared" si="41"/>
        <v>17.353825809333301</v>
      </c>
      <c r="I62" s="9">
        <f t="shared" si="42"/>
        <v>290.50382580933331</v>
      </c>
      <c r="J62" s="9">
        <f t="shared" si="43"/>
        <v>0.14655315861872006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0.29973738351975254</v>
      </c>
      <c r="O62" s="9">
        <f t="shared" si="60"/>
        <v>0.11554231843086421</v>
      </c>
      <c r="P62" s="9">
        <f t="shared" si="46"/>
        <v>1.6933091720173106E-2</v>
      </c>
      <c r="Q62" s="12">
        <f t="shared" si="47"/>
        <v>3.2172874268328903E-3</v>
      </c>
      <c r="R62" s="9">
        <f t="shared" si="48"/>
        <v>1.8955666666666669E-2</v>
      </c>
      <c r="S62" s="13">
        <f t="shared" si="49"/>
        <v>0.16972694674413402</v>
      </c>
      <c r="T62" s="2">
        <f t="shared" si="50"/>
        <v>0.01</v>
      </c>
      <c r="U62" s="14">
        <f t="shared" si="51"/>
        <v>1.6972694674413404E-3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2.179726946744134E-2</v>
      </c>
      <c r="AR62" s="9">
        <f t="shared" si="55"/>
        <v>9.9766666666666666</v>
      </c>
      <c r="AS62" s="1">
        <f t="shared" si="56"/>
        <v>0.19</v>
      </c>
      <c r="AT62" s="1">
        <f t="shared" si="57"/>
        <v>26866.666666666668</v>
      </c>
      <c r="AU62" s="1">
        <f t="shared" si="58"/>
        <v>7437547.3913460998</v>
      </c>
    </row>
    <row r="63" spans="1:48" x14ac:dyDescent="0.15">
      <c r="C63" s="7">
        <v>5</v>
      </c>
      <c r="D63" s="8">
        <v>20.132476140645199</v>
      </c>
      <c r="E63" s="10">
        <f t="shared" si="59"/>
        <v>17.353825809333301</v>
      </c>
      <c r="F63" s="7" t="s">
        <v>85</v>
      </c>
      <c r="G63" s="1">
        <v>6</v>
      </c>
      <c r="H63" s="9">
        <f t="shared" si="41"/>
        <v>20.132476140645199</v>
      </c>
      <c r="I63" s="9">
        <f t="shared" si="42"/>
        <v>293.2824761406452</v>
      </c>
      <c r="J63" s="9">
        <f t="shared" si="43"/>
        <v>0.2013285014082242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0.19837589337735778</v>
      </c>
      <c r="P63" s="9">
        <f t="shared" si="46"/>
        <v>3.9938721329181109E-2</v>
      </c>
      <c r="Q63" s="12">
        <f t="shared" si="47"/>
        <v>7.5883570525444111E-3</v>
      </c>
      <c r="R63" s="9">
        <f t="shared" si="48"/>
        <v>1.8955666666666669E-2</v>
      </c>
      <c r="S63" s="13">
        <f t="shared" si="49"/>
        <v>0.40032129631654967</v>
      </c>
      <c r="T63" s="2">
        <f t="shared" si="50"/>
        <v>0.01</v>
      </c>
      <c r="U63" s="14">
        <f t="shared" si="51"/>
        <v>4.0032129631654969E-3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2.4103212963165498E-2</v>
      </c>
      <c r="AR63" s="9">
        <f t="shared" si="55"/>
        <v>9.9766666666666666</v>
      </c>
      <c r="AS63" s="1">
        <f t="shared" si="56"/>
        <v>0.19</v>
      </c>
      <c r="AT63" s="1">
        <f t="shared" si="57"/>
        <v>26866.666666666668</v>
      </c>
      <c r="AU63" s="1">
        <f t="shared" si="58"/>
        <v>8224369.0644383458</v>
      </c>
    </row>
    <row r="64" spans="1:48" x14ac:dyDescent="0.15">
      <c r="C64" s="7">
        <v>6</v>
      </c>
      <c r="D64" s="8">
        <v>24.6469328386667</v>
      </c>
      <c r="E64" s="10">
        <f t="shared" si="59"/>
        <v>20.132476140645199</v>
      </c>
      <c r="F64" s="7" t="s">
        <v>83</v>
      </c>
      <c r="G64" s="1">
        <v>7</v>
      </c>
      <c r="H64" s="9">
        <f t="shared" si="41"/>
        <v>24.6469328386667</v>
      </c>
      <c r="I64" s="9">
        <f t="shared" si="42"/>
        <v>297.79693283866669</v>
      </c>
      <c r="J64" s="9">
        <f t="shared" si="43"/>
        <v>0.33302714145885781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0.25820383871484331</v>
      </c>
      <c r="P64" s="9">
        <f t="shared" si="46"/>
        <v>8.5988886320908231E-2</v>
      </c>
      <c r="Q64" s="12">
        <f t="shared" si="47"/>
        <v>1.6337888400972563E-2</v>
      </c>
      <c r="R64" s="9">
        <f t="shared" si="48"/>
        <v>1.8955666666666669E-2</v>
      </c>
      <c r="S64" s="13">
        <f t="shared" si="49"/>
        <v>0.86189996312303585</v>
      </c>
      <c r="T64" s="2">
        <f t="shared" si="50"/>
        <v>0.01</v>
      </c>
      <c r="U64" s="14">
        <f t="shared" si="51"/>
        <v>8.6189996312303584E-3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3.471899963123036E-2</v>
      </c>
      <c r="AR64" s="9">
        <f t="shared" si="55"/>
        <v>9.9766666666666666</v>
      </c>
      <c r="AS64" s="1">
        <f t="shared" si="56"/>
        <v>0.19</v>
      </c>
      <c r="AT64" s="1">
        <f t="shared" si="57"/>
        <v>26866.666666666668</v>
      </c>
      <c r="AU64" s="1">
        <f t="shared" si="58"/>
        <v>11846630.86003107</v>
      </c>
    </row>
    <row r="65" spans="1:48" x14ac:dyDescent="0.15">
      <c r="C65" s="7">
        <v>7</v>
      </c>
      <c r="D65" s="8">
        <v>27.1336840487097</v>
      </c>
      <c r="E65" s="10">
        <f t="shared" si="59"/>
        <v>24.6469328386667</v>
      </c>
      <c r="F65" s="7" t="s">
        <v>83</v>
      </c>
      <c r="G65" s="1">
        <v>8</v>
      </c>
      <c r="H65" s="9">
        <f t="shared" si="41"/>
        <v>27.1336840487097</v>
      </c>
      <c r="I65" s="9">
        <f t="shared" si="42"/>
        <v>300.28368404870969</v>
      </c>
      <c r="J65" s="9">
        <f t="shared" si="43"/>
        <v>0.4365885639513718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0.27198161906060175</v>
      </c>
      <c r="P65" s="9">
        <f t="shared" si="46"/>
        <v>0.11874406448683718</v>
      </c>
      <c r="Q65" s="12">
        <f t="shared" si="47"/>
        <v>2.2561372252499063E-2</v>
      </c>
      <c r="R65" s="9">
        <f t="shared" si="48"/>
        <v>1.8955666666666669E-2</v>
      </c>
      <c r="S65" s="13">
        <f t="shared" si="49"/>
        <v>1.1902178197811943</v>
      </c>
      <c r="T65" s="2">
        <f t="shared" si="50"/>
        <v>0.01</v>
      </c>
      <c r="U65" s="14">
        <f t="shared" si="51"/>
        <v>1.1902178197811943E-2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3.8002178197811945E-2</v>
      </c>
      <c r="AR65" s="9">
        <f t="shared" si="55"/>
        <v>9.9766666666666666</v>
      </c>
      <c r="AS65" s="1">
        <f t="shared" si="56"/>
        <v>0.19</v>
      </c>
      <c r="AT65" s="1">
        <f t="shared" si="57"/>
        <v>26866.666666666668</v>
      </c>
      <c r="AU65" s="1">
        <f t="shared" si="58"/>
        <v>12966899.443198184</v>
      </c>
    </row>
    <row r="66" spans="1:48" x14ac:dyDescent="0.15">
      <c r="C66" s="7">
        <v>8</v>
      </c>
      <c r="D66" s="8">
        <v>28.0424702803226</v>
      </c>
      <c r="E66" s="10">
        <f t="shared" si="59"/>
        <v>27.1336840487097</v>
      </c>
      <c r="F66" s="7" t="s">
        <v>83</v>
      </c>
      <c r="G66" s="1">
        <v>9</v>
      </c>
      <c r="H66" s="9">
        <f t="shared" si="41"/>
        <v>28.0424702803226</v>
      </c>
      <c r="I66" s="9">
        <f t="shared" si="42"/>
        <v>301.1924702803226</v>
      </c>
      <c r="J66" s="9">
        <f t="shared" si="43"/>
        <v>0.48146229423524839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0.25300422124043126</v>
      </c>
      <c r="P66" s="9">
        <f t="shared" si="46"/>
        <v>0.12181199280962039</v>
      </c>
      <c r="Q66" s="12">
        <f t="shared" si="47"/>
        <v>2.3144278633827876E-2</v>
      </c>
      <c r="R66" s="9">
        <f t="shared" si="48"/>
        <v>1.8955666666666669E-2</v>
      </c>
      <c r="S66" s="13">
        <f t="shared" si="49"/>
        <v>1.22096885542553</v>
      </c>
      <c r="T66" s="2">
        <f t="shared" si="50"/>
        <v>0.01</v>
      </c>
      <c r="U66" s="14">
        <f t="shared" si="51"/>
        <v>1.2209688554255301E-2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3.8309688554255303E-2</v>
      </c>
      <c r="AR66" s="9">
        <f t="shared" si="55"/>
        <v>9.9766666666666666</v>
      </c>
      <c r="AS66" s="1">
        <f t="shared" si="56"/>
        <v>0.19</v>
      </c>
      <c r="AT66" s="1">
        <f t="shared" si="57"/>
        <v>26866.666666666668</v>
      </c>
      <c r="AU66" s="1">
        <f t="shared" si="58"/>
        <v>13071826.477879912</v>
      </c>
    </row>
    <row r="67" spans="1:48" x14ac:dyDescent="0.15">
      <c r="C67" s="7">
        <v>9</v>
      </c>
      <c r="D67" s="8">
        <v>24.701786941000002</v>
      </c>
      <c r="E67" s="10">
        <f t="shared" si="59"/>
        <v>28.0424702803226</v>
      </c>
      <c r="F67" s="7" t="s">
        <v>83</v>
      </c>
      <c r="G67" s="1">
        <v>10</v>
      </c>
      <c r="H67" s="9">
        <f t="shared" si="41"/>
        <v>24.701786941000002</v>
      </c>
      <c r="I67" s="9">
        <f t="shared" si="42"/>
        <v>297.851786941</v>
      </c>
      <c r="J67" s="9">
        <f t="shared" si="43"/>
        <v>0.33503851291965853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0.23095889509747752</v>
      </c>
      <c r="P67" s="9">
        <f t="shared" si="46"/>
        <v>7.7380124759026281E-2</v>
      </c>
      <c r="Q67" s="12">
        <f t="shared" si="47"/>
        <v>1.4702223704214994E-2</v>
      </c>
      <c r="R67" s="9">
        <f t="shared" si="48"/>
        <v>1.8955666666666669E-2</v>
      </c>
      <c r="S67" s="13">
        <f t="shared" si="49"/>
        <v>0.77561100660567595</v>
      </c>
      <c r="T67" s="2">
        <f t="shared" si="50"/>
        <v>0.01</v>
      </c>
      <c r="U67" s="14">
        <f t="shared" si="51"/>
        <v>7.75611006605676E-3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3.3856110066056759E-2</v>
      </c>
      <c r="AR67" s="9">
        <f t="shared" si="55"/>
        <v>9.9766666666666666</v>
      </c>
      <c r="AS67" s="1">
        <f t="shared" si="56"/>
        <v>0.19</v>
      </c>
      <c r="AT67" s="1">
        <f t="shared" si="57"/>
        <v>26866.666666666668</v>
      </c>
      <c r="AU67" s="1">
        <f t="shared" si="58"/>
        <v>11552200.310183395</v>
      </c>
    </row>
    <row r="68" spans="1:48" x14ac:dyDescent="0.15">
      <c r="C68" s="7">
        <v>10</v>
      </c>
      <c r="D68" s="8">
        <v>20.600384049677398</v>
      </c>
      <c r="E68" s="10">
        <f t="shared" si="59"/>
        <v>24.701786941000002</v>
      </c>
      <c r="F68" s="7" t="s">
        <v>83</v>
      </c>
      <c r="G68" s="1">
        <v>11</v>
      </c>
      <c r="H68" s="9">
        <f t="shared" si="41"/>
        <v>20.600384049677398</v>
      </c>
      <c r="I68" s="9">
        <f t="shared" si="42"/>
        <v>293.75038404967739</v>
      </c>
      <c r="J68" s="9">
        <f t="shared" si="43"/>
        <v>0.21226178812008561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0.14589983182152866</v>
      </c>
      <c r="O68" s="9">
        <f t="shared" si="60"/>
        <v>0.10744560518358925</v>
      </c>
      <c r="P68" s="9">
        <f t="shared" si="46"/>
        <v>2.2806596281913394E-2</v>
      </c>
      <c r="Q68" s="12">
        <f t="shared" si="47"/>
        <v>4.3332532935635446E-3</v>
      </c>
      <c r="R68" s="9">
        <f t="shared" si="48"/>
        <v>1.8955666666666669E-2</v>
      </c>
      <c r="S68" s="13">
        <f t="shared" si="49"/>
        <v>0.22859936132890132</v>
      </c>
      <c r="T68" s="2">
        <f t="shared" si="50"/>
        <v>0.01</v>
      </c>
      <c r="U68" s="14">
        <f t="shared" si="51"/>
        <v>2.2859936132890134E-3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2.8385993613289015E-2</v>
      </c>
      <c r="AR68" s="9">
        <f t="shared" si="55"/>
        <v>9.9766666666666666</v>
      </c>
      <c r="AS68" s="1">
        <f t="shared" si="56"/>
        <v>0.19</v>
      </c>
      <c r="AT68" s="1">
        <f t="shared" si="57"/>
        <v>26866.666666666668</v>
      </c>
      <c r="AU68" s="1">
        <f t="shared" si="58"/>
        <v>9685716.5097967312</v>
      </c>
    </row>
    <row r="69" spans="1:48" x14ac:dyDescent="0.15">
      <c r="C69" s="7">
        <v>11</v>
      </c>
      <c r="D69" s="8">
        <v>16.146292732666701</v>
      </c>
      <c r="E69" s="10">
        <f t="shared" si="59"/>
        <v>20.600384049677398</v>
      </c>
      <c r="F69" s="7" t="s">
        <v>85</v>
      </c>
      <c r="G69" s="1">
        <v>12</v>
      </c>
      <c r="H69" s="9">
        <f t="shared" si="41"/>
        <v>16.146292732666701</v>
      </c>
      <c r="I69" s="9">
        <f t="shared" si="42"/>
        <v>289.2962927326667</v>
      </c>
      <c r="J69" s="9">
        <f t="shared" si="43"/>
        <v>0.12741983980429888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0.18440567556834253</v>
      </c>
      <c r="P69" s="9">
        <f t="shared" si="46"/>
        <v>2.3496941639921717E-2</v>
      </c>
      <c r="Q69" s="12">
        <f t="shared" si="47"/>
        <v>4.4644189115851263E-3</v>
      </c>
      <c r="R69" s="9">
        <f t="shared" si="48"/>
        <v>1.8955666666666669E-2</v>
      </c>
      <c r="S69" s="13">
        <f t="shared" si="49"/>
        <v>0.23551896064071215</v>
      </c>
      <c r="T69" s="2">
        <f t="shared" si="50"/>
        <v>0.01</v>
      </c>
      <c r="U69" s="14">
        <f t="shared" si="51"/>
        <v>2.3551896064071217E-3</v>
      </c>
      <c r="V69" s="13"/>
      <c r="W69" s="2"/>
      <c r="X69" s="14"/>
      <c r="Y69" s="2">
        <v>0.04</v>
      </c>
      <c r="Z69" s="2">
        <v>0.21</v>
      </c>
      <c r="AA69" s="2">
        <f t="shared" si="52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1.8555189606407122E-2</v>
      </c>
      <c r="AR69" s="9">
        <f t="shared" si="55"/>
        <v>9.9766666666666666</v>
      </c>
      <c r="AS69" s="1">
        <f t="shared" si="56"/>
        <v>0.19</v>
      </c>
      <c r="AT69" s="1">
        <f t="shared" si="57"/>
        <v>26866.666666666668</v>
      </c>
      <c r="AU69" s="1">
        <f t="shared" si="58"/>
        <v>6331302.2880780678</v>
      </c>
      <c r="AV69" s="1">
        <f>SUM(AU58:AU69)</f>
        <v>100352434.95417377</v>
      </c>
    </row>
    <row r="70" spans="1:48" x14ac:dyDescent="0.15">
      <c r="C70" s="7">
        <v>12</v>
      </c>
      <c r="D70" s="8">
        <v>14.384807261612901</v>
      </c>
      <c r="E70" s="10">
        <f t="shared" si="59"/>
        <v>16.146292732666701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12.2398703207419</v>
      </c>
      <c r="E73" s="7"/>
      <c r="F73" s="7"/>
      <c r="G73" s="1">
        <v>1</v>
      </c>
      <c r="H73" s="9">
        <f t="shared" ref="H73:H84" si="61">E74</f>
        <v>12.2398703207419</v>
      </c>
      <c r="I73" s="9">
        <f t="shared" ref="I73:I84" si="62">H73+273.15</f>
        <v>285.38987032074186</v>
      </c>
      <c r="J73" s="9">
        <f t="shared" ref="J73:J84" si="63">EXP(($C$15*(I73-$C$13))/($C$16*I73*$C$13))</f>
        <v>8.0382172009162561E-2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8.8018478350033024E-3</v>
      </c>
      <c r="Q73" s="12">
        <f t="shared" ref="Q73:Q84" si="67">P73*$B$75</f>
        <v>1.5843326103005943E-3</v>
      </c>
      <c r="R73" s="9">
        <f t="shared" ref="R73:R84" si="68">L73*$B$75</f>
        <v>1.9710000000000002E-2</v>
      </c>
      <c r="S73" s="13">
        <f t="shared" ref="S73:S84" si="69">Q73/R73</f>
        <v>8.0382172009162561E-2</v>
      </c>
      <c r="T73" s="2">
        <f t="shared" ref="T73:T84" si="70">$B$74/100</f>
        <v>0.01</v>
      </c>
      <c r="U73" s="14">
        <f t="shared" ref="U73:U84" si="71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1.3403821720091625E-2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20000</v>
      </c>
      <c r="AU73" s="1">
        <f t="shared" ref="AU73:AU84" si="78">AT73*10000*AS73*0.67*AR73*AQ73</f>
        <v>3540136.9697802798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12.4324550719355</v>
      </c>
      <c r="E74" s="10">
        <f t="shared" ref="E74:E85" si="79">D73</f>
        <v>12.2398703207419</v>
      </c>
      <c r="F74" s="7" t="s">
        <v>83</v>
      </c>
      <c r="G74" s="1">
        <v>2</v>
      </c>
      <c r="H74" s="9">
        <f t="shared" si="61"/>
        <v>12.4324550719355</v>
      </c>
      <c r="I74" s="9">
        <f t="shared" si="62"/>
        <v>285.5824550719355</v>
      </c>
      <c r="J74" s="9">
        <f t="shared" si="63"/>
        <v>8.2252995843417734E-2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0.21019815216499674</v>
      </c>
      <c r="P74" s="9">
        <f t="shared" si="66"/>
        <v>1.7289427736321566E-2</v>
      </c>
      <c r="Q74" s="12">
        <f t="shared" si="67"/>
        <v>3.1120969925378817E-3</v>
      </c>
      <c r="R74" s="9">
        <f t="shared" si="68"/>
        <v>1.9710000000000002E-2</v>
      </c>
      <c r="S74" s="13">
        <f t="shared" si="69"/>
        <v>0.15789431722668096</v>
      </c>
      <c r="T74" s="2">
        <f t="shared" si="70"/>
        <v>0.01</v>
      </c>
      <c r="U74" s="14">
        <f t="shared" si="71"/>
        <v>1.5789431722668095E-3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1.417894317226681E-2</v>
      </c>
      <c r="AR74" s="9">
        <f t="shared" si="75"/>
        <v>10.950000000000001</v>
      </c>
      <c r="AS74" s="1">
        <f t="shared" si="76"/>
        <v>0.18</v>
      </c>
      <c r="AT74" s="1">
        <f t="shared" si="77"/>
        <v>20000</v>
      </c>
      <c r="AU74" s="1">
        <f t="shared" si="78"/>
        <v>3744857.3970000767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12.3913165871071</v>
      </c>
      <c r="E75" s="10">
        <f t="shared" si="79"/>
        <v>12.4324550719355</v>
      </c>
      <c r="F75" s="7" t="s">
        <v>83</v>
      </c>
      <c r="G75" s="1">
        <v>3</v>
      </c>
      <c r="H75" s="9">
        <f t="shared" si="61"/>
        <v>12.3913165871071</v>
      </c>
      <c r="I75" s="9">
        <f t="shared" si="62"/>
        <v>285.54131658710708</v>
      </c>
      <c r="J75" s="9">
        <f t="shared" si="63"/>
        <v>8.1849954964032398E-2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0.30240872442867517</v>
      </c>
      <c r="P75" s="9">
        <f t="shared" si="66"/>
        <v>2.4752140475217548E-2</v>
      </c>
      <c r="Q75" s="12">
        <f t="shared" si="67"/>
        <v>4.4553852855391584E-3</v>
      </c>
      <c r="R75" s="9">
        <f t="shared" si="68"/>
        <v>1.9710000000000002E-2</v>
      </c>
      <c r="S75" s="13">
        <f t="shared" si="69"/>
        <v>0.22604694497915565</v>
      </c>
      <c r="T75" s="2">
        <f t="shared" si="70"/>
        <v>0.01</v>
      </c>
      <c r="U75" s="14">
        <f t="shared" si="71"/>
        <v>2.2604694497915566E-3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1.4860469449791556E-2</v>
      </c>
      <c r="AR75" s="9">
        <f t="shared" si="75"/>
        <v>10.950000000000001</v>
      </c>
      <c r="AS75" s="1">
        <f t="shared" si="76"/>
        <v>0.18</v>
      </c>
      <c r="AT75" s="1">
        <f t="shared" si="77"/>
        <v>20000</v>
      </c>
      <c r="AU75" s="1">
        <f t="shared" si="78"/>
        <v>3924858.0282622473</v>
      </c>
    </row>
    <row r="76" spans="1:48" x14ac:dyDescent="0.15">
      <c r="C76" s="7">
        <v>3</v>
      </c>
      <c r="D76" s="8">
        <v>14.536208039032299</v>
      </c>
      <c r="E76" s="10">
        <f t="shared" si="79"/>
        <v>12.3913165871071</v>
      </c>
      <c r="F76" s="7" t="s">
        <v>83</v>
      </c>
      <c r="G76" s="1">
        <v>4</v>
      </c>
      <c r="H76" s="9">
        <f t="shared" si="61"/>
        <v>14.536208039032299</v>
      </c>
      <c r="I76" s="9">
        <f t="shared" si="62"/>
        <v>287.68620803903229</v>
      </c>
      <c r="J76" s="9">
        <f t="shared" si="63"/>
        <v>0.10554331457403848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0.38715658395345764</v>
      </c>
      <c r="P76" s="9">
        <f t="shared" si="66"/>
        <v>4.0861789129609923E-2</v>
      </c>
      <c r="Q76" s="12">
        <f t="shared" si="67"/>
        <v>7.3551220433297855E-3</v>
      </c>
      <c r="R76" s="9">
        <f t="shared" si="68"/>
        <v>1.9710000000000002E-2</v>
      </c>
      <c r="S76" s="13">
        <f t="shared" si="69"/>
        <v>0.37316702401470242</v>
      </c>
      <c r="T76" s="2">
        <f t="shared" si="70"/>
        <v>0.01</v>
      </c>
      <c r="U76" s="14">
        <f t="shared" si="71"/>
        <v>3.7316702401470241E-3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1.6331670240147023E-2</v>
      </c>
      <c r="AR76" s="9">
        <f t="shared" si="75"/>
        <v>10.950000000000001</v>
      </c>
      <c r="AS76" s="1">
        <f t="shared" si="76"/>
        <v>0.18</v>
      </c>
      <c r="AT76" s="1">
        <f t="shared" si="77"/>
        <v>20000</v>
      </c>
      <c r="AU76" s="1">
        <f t="shared" si="78"/>
        <v>4313422.7538061915</v>
      </c>
    </row>
    <row r="77" spans="1:48" x14ac:dyDescent="0.15">
      <c r="C77" s="7">
        <v>4</v>
      </c>
      <c r="D77" s="8">
        <v>17.353825809333301</v>
      </c>
      <c r="E77" s="10">
        <f t="shared" si="79"/>
        <v>14.536208039032299</v>
      </c>
      <c r="F77" s="7" t="s">
        <v>83</v>
      </c>
      <c r="G77" s="1">
        <v>5</v>
      </c>
      <c r="H77" s="9">
        <f t="shared" si="61"/>
        <v>17.353825809333301</v>
      </c>
      <c r="I77" s="9">
        <f t="shared" si="62"/>
        <v>290.50382580933331</v>
      </c>
      <c r="J77" s="9">
        <f t="shared" si="63"/>
        <v>0.14655315861872006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0.32898005508265532</v>
      </c>
      <c r="O77" s="9">
        <f t="shared" si="80"/>
        <v>0.12681473974119245</v>
      </c>
      <c r="P77" s="9">
        <f t="shared" si="66"/>
        <v>1.8585100668482679E-2</v>
      </c>
      <c r="Q77" s="12">
        <f t="shared" si="67"/>
        <v>3.345318120326882E-3</v>
      </c>
      <c r="R77" s="9">
        <f t="shared" si="68"/>
        <v>1.9710000000000002E-2</v>
      </c>
      <c r="S77" s="13">
        <f t="shared" si="69"/>
        <v>0.16972694674413402</v>
      </c>
      <c r="T77" s="2">
        <f t="shared" si="70"/>
        <v>0.01</v>
      </c>
      <c r="U77" s="14">
        <f t="shared" si="71"/>
        <v>1.6972694674413404E-3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2.3297269467441342E-2</v>
      </c>
      <c r="AR77" s="9">
        <f t="shared" si="75"/>
        <v>10.950000000000001</v>
      </c>
      <c r="AS77" s="1">
        <f t="shared" si="76"/>
        <v>0.18</v>
      </c>
      <c r="AT77" s="1">
        <f t="shared" si="77"/>
        <v>20000</v>
      </c>
      <c r="AU77" s="1">
        <f t="shared" si="78"/>
        <v>6153135.0281238034</v>
      </c>
    </row>
    <row r="78" spans="1:48" x14ac:dyDescent="0.15">
      <c r="C78" s="7">
        <v>5</v>
      </c>
      <c r="D78" s="8">
        <v>20.132476140645199</v>
      </c>
      <c r="E78" s="10">
        <f t="shared" si="79"/>
        <v>17.353825809333301</v>
      </c>
      <c r="F78" s="7" t="s">
        <v>85</v>
      </c>
      <c r="G78" s="1">
        <v>6</v>
      </c>
      <c r="H78" s="9">
        <f t="shared" si="61"/>
        <v>20.132476140645199</v>
      </c>
      <c r="I78" s="9">
        <f t="shared" si="62"/>
        <v>293.2824761406452</v>
      </c>
      <c r="J78" s="9">
        <f t="shared" si="63"/>
        <v>0.2013285014082242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0.21772963907270979</v>
      </c>
      <c r="P78" s="9">
        <f t="shared" si="66"/>
        <v>4.3835181946662201E-2</v>
      </c>
      <c r="Q78" s="12">
        <f t="shared" si="67"/>
        <v>7.8903327503991958E-3</v>
      </c>
      <c r="R78" s="9">
        <f t="shared" si="68"/>
        <v>1.9710000000000002E-2</v>
      </c>
      <c r="S78" s="13">
        <f t="shared" si="69"/>
        <v>0.40032129631654972</v>
      </c>
      <c r="T78" s="2">
        <f t="shared" si="70"/>
        <v>0.01</v>
      </c>
      <c r="U78" s="14">
        <f t="shared" si="71"/>
        <v>4.0032129631654969E-3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2.5603212963165499E-2</v>
      </c>
      <c r="AR78" s="9">
        <f t="shared" si="75"/>
        <v>10.950000000000001</v>
      </c>
      <c r="AS78" s="1">
        <f t="shared" si="76"/>
        <v>0.18</v>
      </c>
      <c r="AT78" s="1">
        <f t="shared" si="77"/>
        <v>20000</v>
      </c>
      <c r="AU78" s="1">
        <f t="shared" si="78"/>
        <v>6762166.9885534933</v>
      </c>
    </row>
    <row r="79" spans="1:48" x14ac:dyDescent="0.15">
      <c r="C79" s="7">
        <v>6</v>
      </c>
      <c r="D79" s="8">
        <v>24.6469328386667</v>
      </c>
      <c r="E79" s="10">
        <f t="shared" si="79"/>
        <v>20.132476140645199</v>
      </c>
      <c r="F79" s="7" t="s">
        <v>83</v>
      </c>
      <c r="G79" s="1">
        <v>7</v>
      </c>
      <c r="H79" s="9">
        <f t="shared" si="61"/>
        <v>24.6469328386667</v>
      </c>
      <c r="I79" s="9">
        <f t="shared" si="62"/>
        <v>297.79693283866669</v>
      </c>
      <c r="J79" s="9">
        <f t="shared" si="63"/>
        <v>0.33302714145885781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0.28339445712604761</v>
      </c>
      <c r="P79" s="9">
        <f t="shared" si="66"/>
        <v>9.4378045961972468E-2</v>
      </c>
      <c r="Q79" s="12">
        <f t="shared" si="67"/>
        <v>1.6988048273155042E-2</v>
      </c>
      <c r="R79" s="9">
        <f t="shared" si="68"/>
        <v>1.9710000000000002E-2</v>
      </c>
      <c r="S79" s="13">
        <f t="shared" si="69"/>
        <v>0.86189996312303607</v>
      </c>
      <c r="T79" s="2">
        <f t="shared" si="70"/>
        <v>0.01</v>
      </c>
      <c r="U79" s="14">
        <f t="shared" si="71"/>
        <v>8.6189996312303601E-3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3.6518999631230363E-2</v>
      </c>
      <c r="AR79" s="9">
        <f t="shared" si="75"/>
        <v>10.950000000000001</v>
      </c>
      <c r="AS79" s="1">
        <f t="shared" si="76"/>
        <v>0.18</v>
      </c>
      <c r="AT79" s="1">
        <f t="shared" si="77"/>
        <v>20000</v>
      </c>
      <c r="AU79" s="1">
        <f t="shared" si="78"/>
        <v>9645179.068602778</v>
      </c>
    </row>
    <row r="80" spans="1:48" x14ac:dyDescent="0.15">
      <c r="C80" s="7">
        <v>7</v>
      </c>
      <c r="D80" s="8">
        <v>27.1336840487097</v>
      </c>
      <c r="E80" s="10">
        <f t="shared" si="79"/>
        <v>24.6469328386667</v>
      </c>
      <c r="F80" s="7" t="s">
        <v>83</v>
      </c>
      <c r="G80" s="1">
        <v>8</v>
      </c>
      <c r="H80" s="9">
        <f t="shared" si="61"/>
        <v>27.1336840487097</v>
      </c>
      <c r="I80" s="9">
        <f t="shared" si="62"/>
        <v>300.28368404870969</v>
      </c>
      <c r="J80" s="9">
        <f t="shared" si="63"/>
        <v>0.4365885639513718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0.29851641116407518</v>
      </c>
      <c r="P80" s="9">
        <f t="shared" si="66"/>
        <v>0.13032885126604082</v>
      </c>
      <c r="Q80" s="12">
        <f t="shared" si="67"/>
        <v>2.3459193227887348E-2</v>
      </c>
      <c r="R80" s="9">
        <f t="shared" si="68"/>
        <v>1.9710000000000002E-2</v>
      </c>
      <c r="S80" s="13">
        <f t="shared" si="69"/>
        <v>1.1902178197811946</v>
      </c>
      <c r="T80" s="2">
        <f t="shared" si="70"/>
        <v>0.01</v>
      </c>
      <c r="U80" s="14">
        <f t="shared" si="71"/>
        <v>1.1902178197811947E-2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3.9802178197811948E-2</v>
      </c>
      <c r="AR80" s="9">
        <f t="shared" si="75"/>
        <v>10.950000000000001</v>
      </c>
      <c r="AS80" s="1">
        <f t="shared" si="76"/>
        <v>0.18</v>
      </c>
      <c r="AT80" s="1">
        <f t="shared" si="77"/>
        <v>20000</v>
      </c>
      <c r="AU80" s="1">
        <f t="shared" si="78"/>
        <v>10512312.492536906</v>
      </c>
    </row>
    <row r="81" spans="1:48" x14ac:dyDescent="0.15">
      <c r="C81" s="7">
        <v>8</v>
      </c>
      <c r="D81" s="8">
        <v>28.0424702803226</v>
      </c>
      <c r="E81" s="10">
        <f t="shared" si="79"/>
        <v>27.1336840487097</v>
      </c>
      <c r="F81" s="7" t="s">
        <v>83</v>
      </c>
      <c r="G81" s="1">
        <v>9</v>
      </c>
      <c r="H81" s="9">
        <f t="shared" si="61"/>
        <v>28.0424702803226</v>
      </c>
      <c r="I81" s="9">
        <f t="shared" si="62"/>
        <v>301.1924702803226</v>
      </c>
      <c r="J81" s="9">
        <f t="shared" si="63"/>
        <v>0.48146229423524839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0.27768755989803434</v>
      </c>
      <c r="P81" s="9">
        <f t="shared" si="66"/>
        <v>0.13369608966909557</v>
      </c>
      <c r="Q81" s="12">
        <f t="shared" si="67"/>
        <v>2.4065296140437203E-2</v>
      </c>
      <c r="R81" s="9">
        <f t="shared" si="68"/>
        <v>1.9710000000000002E-2</v>
      </c>
      <c r="S81" s="13">
        <f t="shared" si="69"/>
        <v>1.2209688554255302</v>
      </c>
      <c r="T81" s="2">
        <f t="shared" si="70"/>
        <v>0.01</v>
      </c>
      <c r="U81" s="14">
        <f t="shared" si="71"/>
        <v>1.2209688554255303E-2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4.0109688554255306E-2</v>
      </c>
      <c r="AR81" s="9">
        <f t="shared" si="75"/>
        <v>10.950000000000001</v>
      </c>
      <c r="AS81" s="1">
        <f t="shared" si="76"/>
        <v>0.18</v>
      </c>
      <c r="AT81" s="1">
        <f t="shared" si="77"/>
        <v>20000</v>
      </c>
      <c r="AU81" s="1">
        <f t="shared" si="78"/>
        <v>10593530.282818587</v>
      </c>
    </row>
    <row r="82" spans="1:48" x14ac:dyDescent="0.15">
      <c r="C82" s="7">
        <v>9</v>
      </c>
      <c r="D82" s="8">
        <v>24.701786941000002</v>
      </c>
      <c r="E82" s="10">
        <f t="shared" si="79"/>
        <v>28.0424702803226</v>
      </c>
      <c r="F82" s="7" t="s">
        <v>83</v>
      </c>
      <c r="G82" s="1">
        <v>10</v>
      </c>
      <c r="H82" s="9">
        <f t="shared" si="61"/>
        <v>24.701786941000002</v>
      </c>
      <c r="I82" s="9">
        <f t="shared" si="62"/>
        <v>297.851786941</v>
      </c>
      <c r="J82" s="9">
        <f t="shared" si="63"/>
        <v>0.33503851291965853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0.25349147022893875</v>
      </c>
      <c r="P82" s="9">
        <f t="shared" si="66"/>
        <v>8.4929405223321527E-2</v>
      </c>
      <c r="Q82" s="12">
        <f t="shared" si="67"/>
        <v>1.5287292940197874E-2</v>
      </c>
      <c r="R82" s="9">
        <f t="shared" si="68"/>
        <v>1.9710000000000002E-2</v>
      </c>
      <c r="S82" s="13">
        <f t="shared" si="69"/>
        <v>0.77561100660567595</v>
      </c>
      <c r="T82" s="2">
        <f t="shared" si="70"/>
        <v>0.01</v>
      </c>
      <c r="U82" s="14">
        <f t="shared" si="71"/>
        <v>7.75611006605676E-3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3.5656110066056762E-2</v>
      </c>
      <c r="AR82" s="9">
        <f t="shared" si="75"/>
        <v>10.950000000000001</v>
      </c>
      <c r="AS82" s="1">
        <f t="shared" si="76"/>
        <v>0.18</v>
      </c>
      <c r="AT82" s="1">
        <f t="shared" si="77"/>
        <v>20000</v>
      </c>
      <c r="AU82" s="1">
        <f t="shared" si="78"/>
        <v>9417277.8539865166</v>
      </c>
    </row>
    <row r="83" spans="1:48" x14ac:dyDescent="0.15">
      <c r="C83" s="7">
        <v>10</v>
      </c>
      <c r="D83" s="8">
        <v>20.600384049677398</v>
      </c>
      <c r="E83" s="10">
        <f t="shared" si="79"/>
        <v>24.701786941000002</v>
      </c>
      <c r="F83" s="7" t="s">
        <v>83</v>
      </c>
      <c r="G83" s="1">
        <v>11</v>
      </c>
      <c r="H83" s="9">
        <f t="shared" si="61"/>
        <v>20.600384049677398</v>
      </c>
      <c r="I83" s="9">
        <f t="shared" si="62"/>
        <v>293.75038404967739</v>
      </c>
      <c r="J83" s="9">
        <f t="shared" si="63"/>
        <v>0.21226178812008561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0.16013396175533637</v>
      </c>
      <c r="O83" s="9">
        <f t="shared" si="80"/>
        <v>0.11792810325028083</v>
      </c>
      <c r="P83" s="9">
        <f t="shared" si="66"/>
        <v>2.503163006551469E-2</v>
      </c>
      <c r="Q83" s="12">
        <f t="shared" si="67"/>
        <v>4.5056934117926441E-3</v>
      </c>
      <c r="R83" s="9">
        <f t="shared" si="68"/>
        <v>1.9710000000000002E-2</v>
      </c>
      <c r="S83" s="13">
        <f t="shared" si="69"/>
        <v>0.22859936132890124</v>
      </c>
      <c r="T83" s="2">
        <f t="shared" si="70"/>
        <v>0.01</v>
      </c>
      <c r="U83" s="14">
        <f t="shared" si="71"/>
        <v>2.2859936132890125E-3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3.0185993613289015E-2</v>
      </c>
      <c r="AR83" s="9">
        <f t="shared" si="75"/>
        <v>10.950000000000001</v>
      </c>
      <c r="AS83" s="1">
        <f t="shared" si="76"/>
        <v>0.18</v>
      </c>
      <c r="AT83" s="1">
        <f t="shared" si="77"/>
        <v>20000</v>
      </c>
      <c r="AU83" s="1">
        <f t="shared" si="78"/>
        <v>7972543.5171802156</v>
      </c>
    </row>
    <row r="84" spans="1:48" x14ac:dyDescent="0.15">
      <c r="C84" s="7">
        <v>11</v>
      </c>
      <c r="D84" s="8">
        <v>16.146292732666701</v>
      </c>
      <c r="E84" s="10">
        <f t="shared" si="79"/>
        <v>20.600384049677398</v>
      </c>
      <c r="F84" s="7" t="s">
        <v>85</v>
      </c>
      <c r="G84" s="1">
        <v>12</v>
      </c>
      <c r="H84" s="9">
        <f t="shared" si="61"/>
        <v>16.146292732666701</v>
      </c>
      <c r="I84" s="9">
        <f t="shared" si="62"/>
        <v>289.2962927326667</v>
      </c>
      <c r="J84" s="9">
        <f t="shared" si="63"/>
        <v>0.12741983980429888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0.20239647318476617</v>
      </c>
      <c r="P84" s="9">
        <f t="shared" si="66"/>
        <v>2.5789326190157981E-2</v>
      </c>
      <c r="Q84" s="12">
        <f t="shared" si="67"/>
        <v>4.6420787142284368E-3</v>
      </c>
      <c r="R84" s="9">
        <f t="shared" si="68"/>
        <v>1.9710000000000002E-2</v>
      </c>
      <c r="S84" s="13">
        <f t="shared" si="69"/>
        <v>0.23551896064071215</v>
      </c>
      <c r="T84" s="2">
        <f t="shared" si="70"/>
        <v>0.01</v>
      </c>
      <c r="U84" s="14">
        <f t="shared" si="71"/>
        <v>2.3551896064071217E-3</v>
      </c>
      <c r="V84" s="13"/>
      <c r="W84" s="2"/>
      <c r="X84" s="14"/>
      <c r="Y84" s="2">
        <v>0.04</v>
      </c>
      <c r="Z84" s="2">
        <v>0.27</v>
      </c>
      <c r="AA84" s="2">
        <f t="shared" si="72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2.0355189606407125E-2</v>
      </c>
      <c r="AR84" s="9">
        <f t="shared" si="75"/>
        <v>10.950000000000001</v>
      </c>
      <c r="AS84" s="1">
        <f t="shared" si="76"/>
        <v>0.18</v>
      </c>
      <c r="AT84" s="1">
        <f t="shared" si="77"/>
        <v>20000</v>
      </c>
      <c r="AU84" s="1">
        <f t="shared" si="78"/>
        <v>5376090.5477066124</v>
      </c>
      <c r="AV84" s="1">
        <f>SUM(AU73:AU84)</f>
        <v>81955510.92835772</v>
      </c>
    </row>
    <row r="85" spans="1:48" x14ac:dyDescent="0.15">
      <c r="C85" s="7">
        <v>12</v>
      </c>
      <c r="D85" s="8">
        <v>14.384807261612901</v>
      </c>
      <c r="E85" s="10">
        <f t="shared" si="79"/>
        <v>16.146292732666701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12.2398703207419</v>
      </c>
      <c r="E89" s="7"/>
      <c r="F89" s="7"/>
      <c r="G89" s="1">
        <v>1</v>
      </c>
      <c r="H89" s="9">
        <f t="shared" ref="H89:H100" si="81">E90</f>
        <v>12.2398703207419</v>
      </c>
      <c r="I89" s="9">
        <f t="shared" ref="I89:I100" si="82">H89+273.15</f>
        <v>285.38987032074186</v>
      </c>
      <c r="J89" s="9">
        <f t="shared" ref="J89:J100" si="83">EXP(($C$15*(I89-$C$13))/($C$16*I89*$C$13))</f>
        <v>8.0382172009162561E-2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0.42644952760590993</v>
      </c>
      <c r="Q89" s="12">
        <f t="shared" ref="Q89:Q100" si="87">P89*$B$91</f>
        <v>0.19190228742265947</v>
      </c>
      <c r="R89" s="9">
        <f t="shared" ref="R89:R100" si="88">L89*$B$91</f>
        <v>2.3873737500000001</v>
      </c>
      <c r="S89" s="13">
        <f t="shared" ref="S89:S100" si="89">Q89/R89</f>
        <v>8.0382172009162561E-2</v>
      </c>
      <c r="T89" s="2">
        <f t="shared" ref="T89:T100" si="90">$B$90/100</f>
        <v>0.51</v>
      </c>
      <c r="U89" s="14">
        <f t="shared" ref="U89:U100" si="91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4.3242964678988888E-2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28505.416666666668</v>
      </c>
      <c r="AN89" s="1">
        <f t="shared" ref="AN89:AN100" si="96">AM89*10000*AK89*AJ89</f>
        <v>128227323.98011081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12.4324550719355</v>
      </c>
      <c r="E90" s="10">
        <f t="shared" ref="E90:E101" si="97">D89</f>
        <v>12.2398703207419</v>
      </c>
      <c r="F90" s="7" t="s">
        <v>83</v>
      </c>
      <c r="G90" s="1">
        <v>2</v>
      </c>
      <c r="H90" s="9">
        <f t="shared" si="81"/>
        <v>12.4324550719355</v>
      </c>
      <c r="I90" s="9">
        <f t="shared" si="82"/>
        <v>285.5824550719355</v>
      </c>
      <c r="J90" s="9">
        <f t="shared" si="83"/>
        <v>8.2252995843417734E-2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10.184100472394089</v>
      </c>
      <c r="P90" s="9">
        <f t="shared" si="86"/>
        <v>0.83767277382477956</v>
      </c>
      <c r="Q90" s="12">
        <f t="shared" si="87"/>
        <v>0.37695274822115082</v>
      </c>
      <c r="R90" s="9">
        <f t="shared" si="88"/>
        <v>2.3873737500000001</v>
      </c>
      <c r="S90" s="13">
        <f t="shared" si="89"/>
        <v>0.1578943172266809</v>
      </c>
      <c r="T90" s="2">
        <f t="shared" si="90"/>
        <v>0.51</v>
      </c>
      <c r="U90" s="14">
        <f t="shared" si="91"/>
        <v>8.0526101785607263E-2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5.5161619688360593E-2</v>
      </c>
      <c r="AK90" s="9">
        <f t="shared" si="93"/>
        <v>10.4025</v>
      </c>
      <c r="AL90" s="1">
        <f t="shared" si="94"/>
        <v>0.45</v>
      </c>
      <c r="AM90" s="17">
        <f t="shared" si="95"/>
        <v>28505.416666666668</v>
      </c>
      <c r="AN90" s="1">
        <f t="shared" si="96"/>
        <v>163569425.25922254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12.3913165871071</v>
      </c>
      <c r="E91" s="10">
        <f t="shared" si="97"/>
        <v>12.4324550719355</v>
      </c>
      <c r="F91" s="7" t="s">
        <v>83</v>
      </c>
      <c r="G91" s="1">
        <v>3</v>
      </c>
      <c r="H91" s="9">
        <f t="shared" si="81"/>
        <v>12.3913165871071</v>
      </c>
      <c r="I91" s="9">
        <f t="shared" si="82"/>
        <v>285.54131658710708</v>
      </c>
      <c r="J91" s="9">
        <f t="shared" si="83"/>
        <v>8.1849954964032398E-2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14.651702698569309</v>
      </c>
      <c r="P91" s="9">
        <f t="shared" si="86"/>
        <v>1.1992412060242899</v>
      </c>
      <c r="Q91" s="12">
        <f t="shared" si="87"/>
        <v>0.5396585427109305</v>
      </c>
      <c r="R91" s="9">
        <f t="shared" si="88"/>
        <v>2.3873737500000001</v>
      </c>
      <c r="S91" s="13">
        <f t="shared" si="89"/>
        <v>0.22604694497915565</v>
      </c>
      <c r="T91" s="2">
        <f t="shared" si="90"/>
        <v>0.51</v>
      </c>
      <c r="U91" s="14">
        <f t="shared" si="91"/>
        <v>0.11528394193936937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6.5641108494719866E-2</v>
      </c>
      <c r="AK91" s="9">
        <f t="shared" si="93"/>
        <v>10.4025</v>
      </c>
      <c r="AL91" s="1">
        <f t="shared" si="94"/>
        <v>0.45</v>
      </c>
      <c r="AM91" s="17">
        <f t="shared" si="95"/>
        <v>28505.416666666668</v>
      </c>
      <c r="AN91" s="1">
        <f t="shared" si="96"/>
        <v>194644001.58150432</v>
      </c>
    </row>
    <row r="92" spans="1:48" x14ac:dyDescent="0.15">
      <c r="C92" s="7">
        <v>3</v>
      </c>
      <c r="D92" s="8">
        <v>14.536208039032299</v>
      </c>
      <c r="E92" s="10">
        <f t="shared" si="97"/>
        <v>12.3913165871071</v>
      </c>
      <c r="F92" s="7" t="s">
        <v>83</v>
      </c>
      <c r="G92" s="1">
        <v>4</v>
      </c>
      <c r="H92" s="9">
        <f t="shared" si="81"/>
        <v>14.536208039032299</v>
      </c>
      <c r="I92" s="9">
        <f t="shared" si="82"/>
        <v>287.68620803903229</v>
      </c>
      <c r="J92" s="9">
        <f t="shared" si="83"/>
        <v>0.10554331457403848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18.757736492545021</v>
      </c>
      <c r="P92" s="9">
        <f t="shared" si="86"/>
        <v>1.9797536833296003</v>
      </c>
      <c r="Q92" s="12">
        <f t="shared" si="87"/>
        <v>0.89088915749832021</v>
      </c>
      <c r="R92" s="9">
        <f t="shared" si="88"/>
        <v>2.3873737500000001</v>
      </c>
      <c r="S92" s="13">
        <f t="shared" si="89"/>
        <v>0.37316702401470242</v>
      </c>
      <c r="T92" s="2">
        <f t="shared" si="90"/>
        <v>0.51</v>
      </c>
      <c r="U92" s="14">
        <f t="shared" si="91"/>
        <v>0.19031518224749824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8.8263027447620726E-2</v>
      </c>
      <c r="AK92" s="9">
        <f t="shared" si="93"/>
        <v>10.4025</v>
      </c>
      <c r="AL92" s="1">
        <f t="shared" si="94"/>
        <v>0.45</v>
      </c>
      <c r="AM92" s="17">
        <f t="shared" si="95"/>
        <v>28505.416666666668</v>
      </c>
      <c r="AN92" s="1">
        <f t="shared" si="96"/>
        <v>261724234.21955138</v>
      </c>
    </row>
    <row r="93" spans="1:48" x14ac:dyDescent="0.15">
      <c r="C93" s="7">
        <v>4</v>
      </c>
      <c r="D93" s="8">
        <v>17.353825809333301</v>
      </c>
      <c r="E93" s="10">
        <f t="shared" si="97"/>
        <v>14.536208039032299</v>
      </c>
      <c r="F93" s="7" t="s">
        <v>83</v>
      </c>
      <c r="G93" s="1">
        <v>5</v>
      </c>
      <c r="H93" s="9">
        <f t="shared" si="81"/>
        <v>17.353825809333301</v>
      </c>
      <c r="I93" s="9">
        <f t="shared" si="82"/>
        <v>290.50382580933331</v>
      </c>
      <c r="J93" s="9">
        <f t="shared" si="83"/>
        <v>0.14655315861872006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15.93908366875465</v>
      </c>
      <c r="O93" s="9">
        <f t="shared" si="98"/>
        <v>6.1441741404607715</v>
      </c>
      <c r="P93" s="9">
        <f t="shared" si="86"/>
        <v>0.90044812738798541</v>
      </c>
      <c r="Q93" s="12">
        <f t="shared" si="87"/>
        <v>0.40520165732459346</v>
      </c>
      <c r="R93" s="9">
        <f t="shared" si="88"/>
        <v>2.3873737500000001</v>
      </c>
      <c r="S93" s="13">
        <f t="shared" si="89"/>
        <v>0.16972694674413399</v>
      </c>
      <c r="T93" s="2">
        <f t="shared" si="90"/>
        <v>0.51</v>
      </c>
      <c r="U93" s="14">
        <f t="shared" si="91"/>
        <v>8.6560742839508334E-2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7.336706396611177E-2</v>
      </c>
      <c r="AK93" s="9">
        <f t="shared" si="93"/>
        <v>10.4025</v>
      </c>
      <c r="AL93" s="1">
        <f t="shared" si="94"/>
        <v>0.45</v>
      </c>
      <c r="AM93" s="17">
        <f t="shared" si="95"/>
        <v>28505.416666666668</v>
      </c>
      <c r="AN93" s="1">
        <f t="shared" si="96"/>
        <v>217553591.67645529</v>
      </c>
    </row>
    <row r="94" spans="1:48" x14ac:dyDescent="0.15">
      <c r="C94" s="7">
        <v>5</v>
      </c>
      <c r="D94" s="8">
        <v>20.132476140645199</v>
      </c>
      <c r="E94" s="10">
        <f t="shared" si="97"/>
        <v>17.353825809333301</v>
      </c>
      <c r="F94" s="7" t="s">
        <v>85</v>
      </c>
      <c r="G94" s="1">
        <v>6</v>
      </c>
      <c r="H94" s="9">
        <f t="shared" si="81"/>
        <v>20.132476140645199</v>
      </c>
      <c r="I94" s="9">
        <f t="shared" si="82"/>
        <v>293.2824761406452</v>
      </c>
      <c r="J94" s="9">
        <f t="shared" si="83"/>
        <v>0.2013285014082242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10.549001013072786</v>
      </c>
      <c r="P94" s="9">
        <f t="shared" si="86"/>
        <v>2.1238145653157829</v>
      </c>
      <c r="Q94" s="12">
        <f t="shared" si="87"/>
        <v>0.95571655439210235</v>
      </c>
      <c r="R94" s="9">
        <f t="shared" si="88"/>
        <v>2.3873737500000001</v>
      </c>
      <c r="S94" s="13">
        <f t="shared" si="89"/>
        <v>0.40032129631654967</v>
      </c>
      <c r="T94" s="2">
        <f t="shared" si="90"/>
        <v>0.51</v>
      </c>
      <c r="U94" s="14">
        <f t="shared" si="91"/>
        <v>0.20416386112144033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0.13409940412811427</v>
      </c>
      <c r="AK94" s="9">
        <f t="shared" si="93"/>
        <v>10.4025</v>
      </c>
      <c r="AL94" s="1">
        <f t="shared" si="94"/>
        <v>0.45</v>
      </c>
      <c r="AM94" s="17">
        <f t="shared" si="95"/>
        <v>28505.416666666668</v>
      </c>
      <c r="AN94" s="1">
        <f t="shared" si="96"/>
        <v>397641740.48479182</v>
      </c>
    </row>
    <row r="95" spans="1:48" x14ac:dyDescent="0.15">
      <c r="C95" s="7">
        <v>6</v>
      </c>
      <c r="D95" s="8">
        <v>24.6469328386667</v>
      </c>
      <c r="E95" s="10">
        <f t="shared" si="97"/>
        <v>20.132476140645199</v>
      </c>
      <c r="F95" s="7" t="s">
        <v>83</v>
      </c>
      <c r="G95" s="1">
        <v>7</v>
      </c>
      <c r="H95" s="9">
        <f t="shared" si="81"/>
        <v>24.6469328386667</v>
      </c>
      <c r="I95" s="9">
        <f t="shared" si="82"/>
        <v>297.79693283866669</v>
      </c>
      <c r="J95" s="9">
        <f t="shared" si="83"/>
        <v>0.33302714145885781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13.730461447757003</v>
      </c>
      <c r="P95" s="9">
        <f t="shared" si="86"/>
        <v>4.572616326857565</v>
      </c>
      <c r="Q95" s="12">
        <f t="shared" si="87"/>
        <v>2.0576773470859044</v>
      </c>
      <c r="R95" s="9">
        <f t="shared" si="88"/>
        <v>2.3873737500000001</v>
      </c>
      <c r="S95" s="13">
        <f t="shared" si="89"/>
        <v>0.86189996312303607</v>
      </c>
      <c r="T95" s="2">
        <f t="shared" si="90"/>
        <v>0.51</v>
      </c>
      <c r="U95" s="14">
        <f t="shared" si="91"/>
        <v>0.4395689811927484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0.20507404782961364</v>
      </c>
      <c r="AK95" s="9">
        <f t="shared" si="93"/>
        <v>10.4025</v>
      </c>
      <c r="AL95" s="1">
        <f t="shared" si="94"/>
        <v>0.45</v>
      </c>
      <c r="AM95" s="17">
        <f t="shared" si="95"/>
        <v>28505.416666666668</v>
      </c>
      <c r="AN95" s="1">
        <f t="shared" si="96"/>
        <v>608101145.84344137</v>
      </c>
    </row>
    <row r="96" spans="1:48" x14ac:dyDescent="0.15">
      <c r="C96" s="7">
        <v>7</v>
      </c>
      <c r="D96" s="8">
        <v>27.1336840487097</v>
      </c>
      <c r="E96" s="10">
        <f t="shared" si="97"/>
        <v>24.6469328386667</v>
      </c>
      <c r="F96" s="7" t="s">
        <v>83</v>
      </c>
      <c r="G96" s="1">
        <v>8</v>
      </c>
      <c r="H96" s="9">
        <f t="shared" si="81"/>
        <v>27.1336840487097</v>
      </c>
      <c r="I96" s="9">
        <f t="shared" si="82"/>
        <v>300.28368404870969</v>
      </c>
      <c r="J96" s="9">
        <f t="shared" si="83"/>
        <v>0.4365885639513718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14.463120120899438</v>
      </c>
      <c r="P96" s="9">
        <f t="shared" si="86"/>
        <v>6.3144328438396764</v>
      </c>
      <c r="Q96" s="12">
        <f t="shared" si="87"/>
        <v>2.8414947797278542</v>
      </c>
      <c r="R96" s="9">
        <f t="shared" si="88"/>
        <v>2.3873737500000001</v>
      </c>
      <c r="S96" s="13">
        <f t="shared" si="89"/>
        <v>1.1902178197811943</v>
      </c>
      <c r="T96" s="2">
        <f t="shared" si="90"/>
        <v>0.51</v>
      </c>
      <c r="U96" s="14">
        <f t="shared" si="91"/>
        <v>0.60701108808840909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0.25555784305865537</v>
      </c>
      <c r="AK96" s="9">
        <f t="shared" si="93"/>
        <v>10.4025</v>
      </c>
      <c r="AL96" s="1">
        <f t="shared" si="94"/>
        <v>0.45</v>
      </c>
      <c r="AM96" s="17">
        <f t="shared" si="95"/>
        <v>28505.416666666668</v>
      </c>
      <c r="AN96" s="1">
        <f t="shared" si="96"/>
        <v>757799530.6474148</v>
      </c>
    </row>
    <row r="97" spans="1:50" x14ac:dyDescent="0.15">
      <c r="C97" s="7">
        <v>8</v>
      </c>
      <c r="D97" s="8">
        <v>28.0424702803226</v>
      </c>
      <c r="E97" s="10">
        <f t="shared" si="97"/>
        <v>27.1336840487097</v>
      </c>
      <c r="F97" s="7" t="s">
        <v>83</v>
      </c>
      <c r="G97" s="1">
        <v>9</v>
      </c>
      <c r="H97" s="9">
        <f t="shared" si="81"/>
        <v>28.0424702803226</v>
      </c>
      <c r="I97" s="9">
        <f t="shared" si="82"/>
        <v>301.1924702803226</v>
      </c>
      <c r="J97" s="9">
        <f t="shared" si="83"/>
        <v>0.48146229423524839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13.453962277059762</v>
      </c>
      <c r="P97" s="9">
        <f t="shared" si="86"/>
        <v>6.4775755444676797</v>
      </c>
      <c r="Q97" s="12">
        <f t="shared" si="87"/>
        <v>2.9149089950104559</v>
      </c>
      <c r="R97" s="9">
        <f t="shared" si="88"/>
        <v>2.3873737500000001</v>
      </c>
      <c r="S97" s="13">
        <f t="shared" si="89"/>
        <v>1.2209688554255302</v>
      </c>
      <c r="T97" s="2">
        <f t="shared" si="90"/>
        <v>0.51</v>
      </c>
      <c r="U97" s="14">
        <f t="shared" si="91"/>
        <v>0.62269411626702043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0.26028627605450672</v>
      </c>
      <c r="AK97" s="9">
        <f t="shared" si="93"/>
        <v>10.4025</v>
      </c>
      <c r="AL97" s="1">
        <f t="shared" si="94"/>
        <v>0.45</v>
      </c>
      <c r="AM97" s="17">
        <f t="shared" si="95"/>
        <v>28505.416666666668</v>
      </c>
      <c r="AN97" s="1">
        <f t="shared" si="96"/>
        <v>771820639.3798573</v>
      </c>
    </row>
    <row r="98" spans="1:50" x14ac:dyDescent="0.15">
      <c r="C98" s="7">
        <v>9</v>
      </c>
      <c r="D98" s="8">
        <v>24.701786941000002</v>
      </c>
      <c r="E98" s="10">
        <f t="shared" si="97"/>
        <v>28.0424702803226</v>
      </c>
      <c r="F98" s="7" t="s">
        <v>83</v>
      </c>
      <c r="G98" s="1">
        <v>10</v>
      </c>
      <c r="H98" s="9">
        <f t="shared" si="81"/>
        <v>24.701786941000002</v>
      </c>
      <c r="I98" s="9">
        <f t="shared" si="82"/>
        <v>297.851786941</v>
      </c>
      <c r="J98" s="9">
        <f t="shared" si="83"/>
        <v>0.33503851291965853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12.281661732592081</v>
      </c>
      <c r="P98" s="9">
        <f t="shared" si="86"/>
        <v>4.114829683069928</v>
      </c>
      <c r="Q98" s="12">
        <f t="shared" si="87"/>
        <v>1.8516733573814677</v>
      </c>
      <c r="R98" s="9">
        <f t="shared" si="88"/>
        <v>2.3873737500000001</v>
      </c>
      <c r="S98" s="13">
        <f t="shared" si="89"/>
        <v>0.77561100660567606</v>
      </c>
      <c r="T98" s="2">
        <f t="shared" si="90"/>
        <v>0.51</v>
      </c>
      <c r="U98" s="14">
        <f t="shared" si="91"/>
        <v>0.39556161336889478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0.1918058264307218</v>
      </c>
      <c r="AK98" s="9">
        <f t="shared" si="93"/>
        <v>10.4025</v>
      </c>
      <c r="AL98" s="1">
        <f t="shared" si="94"/>
        <v>0.45</v>
      </c>
      <c r="AM98" s="17">
        <f t="shared" si="95"/>
        <v>28505.416666666668</v>
      </c>
      <c r="AN98" s="1">
        <f t="shared" si="96"/>
        <v>568757207.78125298</v>
      </c>
    </row>
    <row r="99" spans="1:50" x14ac:dyDescent="0.15">
      <c r="C99" s="7">
        <v>10</v>
      </c>
      <c r="D99" s="8">
        <v>20.600384049677398</v>
      </c>
      <c r="E99" s="10">
        <f t="shared" si="97"/>
        <v>24.701786941000002</v>
      </c>
      <c r="F99" s="7" t="s">
        <v>83</v>
      </c>
      <c r="G99" s="1">
        <v>11</v>
      </c>
      <c r="H99" s="9">
        <f t="shared" si="81"/>
        <v>20.600384049677398</v>
      </c>
      <c r="I99" s="9">
        <f t="shared" si="82"/>
        <v>293.75038404967739</v>
      </c>
      <c r="J99" s="9">
        <f t="shared" si="83"/>
        <v>0.21226178812008561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7.7584904470460456</v>
      </c>
      <c r="O99" s="9">
        <f t="shared" si="98"/>
        <v>5.7136166024761055</v>
      </c>
      <c r="P99" s="9">
        <f t="shared" si="86"/>
        <v>1.2127824766741866</v>
      </c>
      <c r="Q99" s="12">
        <f t="shared" si="87"/>
        <v>0.54575211450338401</v>
      </c>
      <c r="R99" s="9">
        <f t="shared" si="88"/>
        <v>2.3873737500000001</v>
      </c>
      <c r="S99" s="13">
        <f t="shared" si="89"/>
        <v>0.22859936132890127</v>
      </c>
      <c r="T99" s="2">
        <f t="shared" si="90"/>
        <v>0.51</v>
      </c>
      <c r="U99" s="14">
        <f t="shared" si="91"/>
        <v>0.11658567427773965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0.10769458079473851</v>
      </c>
      <c r="AK99" s="9">
        <f t="shared" si="93"/>
        <v>10.4025</v>
      </c>
      <c r="AL99" s="1">
        <f t="shared" si="94"/>
        <v>0.45</v>
      </c>
      <c r="AM99" s="17">
        <f t="shared" si="95"/>
        <v>28505.416666666668</v>
      </c>
      <c r="AN99" s="1">
        <f t="shared" si="96"/>
        <v>319344152.39524341</v>
      </c>
    </row>
    <row r="100" spans="1:50" x14ac:dyDescent="0.15">
      <c r="C100" s="7">
        <v>11</v>
      </c>
      <c r="D100" s="8">
        <v>16.146292732666701</v>
      </c>
      <c r="E100" s="10">
        <f t="shared" si="97"/>
        <v>20.600384049677398</v>
      </c>
      <c r="F100" s="7" t="s">
        <v>85</v>
      </c>
      <c r="G100" s="1">
        <v>12</v>
      </c>
      <c r="H100" s="9">
        <f t="shared" si="81"/>
        <v>16.146292732666701</v>
      </c>
      <c r="I100" s="9">
        <f t="shared" si="82"/>
        <v>289.2962927326667</v>
      </c>
      <c r="J100" s="9">
        <f t="shared" si="83"/>
        <v>0.12741983980429888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9.8061091258019193</v>
      </c>
      <c r="P100" s="9">
        <f t="shared" si="86"/>
        <v>1.249492853913154</v>
      </c>
      <c r="Q100" s="12">
        <f t="shared" si="87"/>
        <v>0.56227178426091928</v>
      </c>
      <c r="R100" s="9">
        <f t="shared" si="88"/>
        <v>2.3873737500000001</v>
      </c>
      <c r="S100" s="13">
        <f t="shared" si="89"/>
        <v>0.23551896064071209</v>
      </c>
      <c r="T100" s="2">
        <f t="shared" si="90"/>
        <v>0.51</v>
      </c>
      <c r="U100" s="14">
        <f t="shared" si="91"/>
        <v>0.12011466992676317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6.7097572982919101E-2</v>
      </c>
      <c r="AK100" s="9">
        <f t="shared" si="93"/>
        <v>10.4025</v>
      </c>
      <c r="AL100" s="1">
        <f t="shared" si="94"/>
        <v>0.45</v>
      </c>
      <c r="AM100" s="17">
        <f t="shared" si="95"/>
        <v>28505.416666666668</v>
      </c>
      <c r="AN100" s="1">
        <f t="shared" si="96"/>
        <v>198962820.72769928</v>
      </c>
      <c r="AO100" s="1">
        <f>SUM(AN89:AN100)</f>
        <v>4588145813.9765453</v>
      </c>
    </row>
    <row r="101" spans="1:50" x14ac:dyDescent="0.15">
      <c r="C101" s="7">
        <v>12</v>
      </c>
      <c r="D101" s="8">
        <v>14.384807261612901</v>
      </c>
      <c r="E101" s="10">
        <f t="shared" si="97"/>
        <v>16.146292732666701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12.2398703207419</v>
      </c>
      <c r="E105" s="7"/>
      <c r="F105" s="7"/>
      <c r="G105" s="1">
        <v>1</v>
      </c>
      <c r="H105" s="9">
        <f t="shared" ref="H105:H116" si="99">E106</f>
        <v>12.2398703207419</v>
      </c>
      <c r="I105" s="9">
        <f t="shared" ref="I105:I116" si="100">H105+273.15</f>
        <v>285.38987032074186</v>
      </c>
      <c r="J105" s="9">
        <f t="shared" ref="J105:J116" si="101">EXP(($C$15*(I105-$C$13))/($C$16*I105*$C$13))</f>
        <v>8.0382172009162561E-2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5.2078822169302173E-2</v>
      </c>
      <c r="Q105" s="12">
        <f t="shared" ref="Q105:Q116" si="105">P105*$B$107</f>
        <v>1.5623646650790652E-2</v>
      </c>
      <c r="R105" s="9">
        <f t="shared" ref="R105:R116" si="106">L105*$B$107</f>
        <v>0.19436706250000002</v>
      </c>
      <c r="S105" s="13">
        <f t="shared" ref="S105:S116" si="107">Q105/R105</f>
        <v>8.0382172009162561E-2</v>
      </c>
      <c r="T105" s="2">
        <f t="shared" ref="T105:T116" si="108">$B$106/100</f>
        <v>0.01</v>
      </c>
      <c r="U105" s="14">
        <f t="shared" ref="U105:U116" si="109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6.2938217200916259E-3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55</v>
      </c>
      <c r="AX105" s="1">
        <f t="shared" ref="AX105:AX116" si="116">AW105*10000*AV105*0.67*AU105*AT105</f>
        <v>45079.033920472611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12.4324550719355</v>
      </c>
      <c r="E106" s="10">
        <f t="shared" ref="E106:E117" si="117">D105</f>
        <v>12.2398703207419</v>
      </c>
      <c r="F106" s="7" t="s">
        <v>83</v>
      </c>
      <c r="G106" s="1">
        <v>2</v>
      </c>
      <c r="H106" s="9">
        <f t="shared" si="99"/>
        <v>12.4324550719355</v>
      </c>
      <c r="I106" s="9">
        <f t="shared" si="100"/>
        <v>285.5824550719355</v>
      </c>
      <c r="J106" s="9">
        <f t="shared" si="101"/>
        <v>8.2252995843417734E-2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1.2437015944973646</v>
      </c>
      <c r="P106" s="9">
        <f t="shared" si="104"/>
        <v>0.10229818208264374</v>
      </c>
      <c r="Q106" s="12">
        <f t="shared" si="105"/>
        <v>3.0689454624793121E-2</v>
      </c>
      <c r="R106" s="9">
        <f t="shared" si="106"/>
        <v>0.19436706250000002</v>
      </c>
      <c r="S106" s="13">
        <f t="shared" si="107"/>
        <v>0.15789431722668093</v>
      </c>
      <c r="T106" s="2">
        <f t="shared" si="108"/>
        <v>0.01</v>
      </c>
      <c r="U106" s="14">
        <f t="shared" si="109"/>
        <v>1.5789431722668093E-3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7.0689431722668096E-3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55</v>
      </c>
      <c r="AX106" s="1">
        <f t="shared" si="116"/>
        <v>50630.784158892522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12.3913165871071</v>
      </c>
      <c r="E107" s="10">
        <f t="shared" si="117"/>
        <v>12.4324550719355</v>
      </c>
      <c r="F107" s="7" t="s">
        <v>83</v>
      </c>
      <c r="G107" s="1">
        <v>3</v>
      </c>
      <c r="H107" s="9">
        <f t="shared" si="99"/>
        <v>12.3913165871071</v>
      </c>
      <c r="I107" s="9">
        <f t="shared" si="100"/>
        <v>285.54131658710708</v>
      </c>
      <c r="J107" s="9">
        <f t="shared" si="101"/>
        <v>8.1849954964032398E-2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1.7892936207480541</v>
      </c>
      <c r="P107" s="9">
        <f t="shared" si="104"/>
        <v>0.14645360227565871</v>
      </c>
      <c r="Q107" s="12">
        <f t="shared" si="105"/>
        <v>4.3936080682697609E-2</v>
      </c>
      <c r="R107" s="9">
        <f t="shared" si="106"/>
        <v>0.19436706250000002</v>
      </c>
      <c r="S107" s="13">
        <f t="shared" si="107"/>
        <v>0.22604694497915565</v>
      </c>
      <c r="T107" s="2">
        <f t="shared" si="108"/>
        <v>0.01</v>
      </c>
      <c r="U107" s="14">
        <f t="shared" si="109"/>
        <v>2.2604694497915566E-3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7.7504694497915567E-3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55</v>
      </c>
      <c r="AX107" s="1">
        <f t="shared" si="116"/>
        <v>55512.165861230329</v>
      </c>
    </row>
    <row r="108" spans="1:50" x14ac:dyDescent="0.15">
      <c r="C108" s="7">
        <v>3</v>
      </c>
      <c r="D108" s="8">
        <v>14.536208039032299</v>
      </c>
      <c r="E108" s="10">
        <f t="shared" si="117"/>
        <v>12.3913165871071</v>
      </c>
      <c r="F108" s="7" t="s">
        <v>83</v>
      </c>
      <c r="G108" s="1">
        <v>4</v>
      </c>
      <c r="H108" s="9">
        <f t="shared" si="99"/>
        <v>14.536208039032299</v>
      </c>
      <c r="I108" s="9">
        <f t="shared" si="100"/>
        <v>287.68620803903229</v>
      </c>
      <c r="J108" s="9">
        <f t="shared" si="101"/>
        <v>0.10554331457403848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2.2907302268057288</v>
      </c>
      <c r="P108" s="9">
        <f t="shared" si="104"/>
        <v>0.24177126093201556</v>
      </c>
      <c r="Q108" s="12">
        <f t="shared" si="105"/>
        <v>7.2531378279604666E-2</v>
      </c>
      <c r="R108" s="9">
        <f t="shared" si="106"/>
        <v>0.19436706250000002</v>
      </c>
      <c r="S108" s="13">
        <f t="shared" si="107"/>
        <v>0.37316702401470236</v>
      </c>
      <c r="T108" s="2">
        <f t="shared" si="108"/>
        <v>0.01</v>
      </c>
      <c r="U108" s="14">
        <f t="shared" si="109"/>
        <v>3.7316702401470237E-3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9.221670240147025E-3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55</v>
      </c>
      <c r="AX108" s="1">
        <f t="shared" si="116"/>
        <v>66049.533025690587</v>
      </c>
    </row>
    <row r="109" spans="1:50" x14ac:dyDescent="0.15">
      <c r="C109" s="7">
        <v>4</v>
      </c>
      <c r="D109" s="8">
        <v>17.353825809333301</v>
      </c>
      <c r="E109" s="10">
        <f t="shared" si="117"/>
        <v>14.536208039032299</v>
      </c>
      <c r="F109" s="7" t="s">
        <v>83</v>
      </c>
      <c r="G109" s="1">
        <v>5</v>
      </c>
      <c r="H109" s="9">
        <f t="shared" si="99"/>
        <v>17.353825809333301</v>
      </c>
      <c r="I109" s="9">
        <f t="shared" si="100"/>
        <v>290.50382580933331</v>
      </c>
      <c r="J109" s="9">
        <f t="shared" si="101"/>
        <v>0.14655315861872006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1.9465110175800278</v>
      </c>
      <c r="O109" s="9">
        <f t="shared" si="118"/>
        <v>0.75033815662701908</v>
      </c>
      <c r="P109" s="9">
        <f t="shared" si="104"/>
        <v>0.10996442688583755</v>
      </c>
      <c r="Q109" s="12">
        <f t="shared" si="105"/>
        <v>3.2989328065751264E-2</v>
      </c>
      <c r="R109" s="9">
        <f t="shared" si="106"/>
        <v>0.19436706250000002</v>
      </c>
      <c r="S109" s="13">
        <f t="shared" si="107"/>
        <v>0.16972694674413397</v>
      </c>
      <c r="T109" s="2">
        <f t="shared" si="108"/>
        <v>0.01</v>
      </c>
      <c r="U109" s="14">
        <f t="shared" si="109"/>
        <v>1.6972694674413397E-3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9.6872694674413409E-3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55</v>
      </c>
      <c r="AX109" s="1">
        <f t="shared" si="116"/>
        <v>69384.35315469811</v>
      </c>
    </row>
    <row r="110" spans="1:50" x14ac:dyDescent="0.15">
      <c r="C110" s="7">
        <v>5</v>
      </c>
      <c r="D110" s="8">
        <v>20.132476140645199</v>
      </c>
      <c r="E110" s="10">
        <f t="shared" si="117"/>
        <v>17.353825809333301</v>
      </c>
      <c r="F110" s="7" t="s">
        <v>85</v>
      </c>
      <c r="G110" s="1">
        <v>6</v>
      </c>
      <c r="H110" s="9">
        <f t="shared" si="99"/>
        <v>20.132476140645199</v>
      </c>
      <c r="I110" s="9">
        <f t="shared" si="100"/>
        <v>293.2824761406452</v>
      </c>
      <c r="J110" s="9">
        <f t="shared" si="101"/>
        <v>0.2013285014082242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1.2882639380745151</v>
      </c>
      <c r="P110" s="9">
        <f t="shared" si="104"/>
        <v>0.25936424807079944</v>
      </c>
      <c r="Q110" s="12">
        <f t="shared" si="105"/>
        <v>7.7809274421239832E-2</v>
      </c>
      <c r="R110" s="9">
        <f t="shared" si="106"/>
        <v>0.19436706250000002</v>
      </c>
      <c r="S110" s="13">
        <f t="shared" si="107"/>
        <v>0.40032129631654967</v>
      </c>
      <c r="T110" s="2">
        <f t="shared" si="108"/>
        <v>0.01</v>
      </c>
      <c r="U110" s="14">
        <f t="shared" si="109"/>
        <v>4.0032129631654969E-3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1.1993212963165498E-2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55</v>
      </c>
      <c r="AX110" s="1">
        <f t="shared" si="116"/>
        <v>85900.503386695651</v>
      </c>
    </row>
    <row r="111" spans="1:50" x14ac:dyDescent="0.15">
      <c r="C111" s="7">
        <v>6</v>
      </c>
      <c r="D111" s="8">
        <v>24.6469328386667</v>
      </c>
      <c r="E111" s="10">
        <f t="shared" si="117"/>
        <v>20.132476140645199</v>
      </c>
      <c r="F111" s="7" t="s">
        <v>83</v>
      </c>
      <c r="G111" s="1">
        <v>7</v>
      </c>
      <c r="H111" s="9">
        <f t="shared" si="99"/>
        <v>24.6469328386667</v>
      </c>
      <c r="I111" s="9">
        <f t="shared" si="100"/>
        <v>297.79693283866669</v>
      </c>
      <c r="J111" s="9">
        <f t="shared" si="101"/>
        <v>0.33302714145885781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1.6767898983370493</v>
      </c>
      <c r="P111" s="9">
        <f t="shared" si="104"/>
        <v>0.55841654667027629</v>
      </c>
      <c r="Q111" s="12">
        <f t="shared" si="105"/>
        <v>0.16752496400108288</v>
      </c>
      <c r="R111" s="9">
        <f t="shared" si="106"/>
        <v>0.19436706250000002</v>
      </c>
      <c r="S111" s="13">
        <f t="shared" si="107"/>
        <v>0.86189996312303618</v>
      </c>
      <c r="T111" s="2">
        <f t="shared" si="108"/>
        <v>0.01</v>
      </c>
      <c r="U111" s="14">
        <f t="shared" si="109"/>
        <v>8.6189996312303618E-3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2.3518999631230365E-2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55</v>
      </c>
      <c r="AX111" s="1">
        <f t="shared" si="116"/>
        <v>168453.10040596157</v>
      </c>
    </row>
    <row r="112" spans="1:50" x14ac:dyDescent="0.15">
      <c r="C112" s="7">
        <v>7</v>
      </c>
      <c r="D112" s="8">
        <v>27.1336840487097</v>
      </c>
      <c r="E112" s="10">
        <f t="shared" si="117"/>
        <v>24.6469328386667</v>
      </c>
      <c r="F112" s="7" t="s">
        <v>83</v>
      </c>
      <c r="G112" s="1">
        <v>8</v>
      </c>
      <c r="H112" s="9">
        <f t="shared" si="99"/>
        <v>27.1336840487097</v>
      </c>
      <c r="I112" s="9">
        <f t="shared" si="100"/>
        <v>300.28368404870969</v>
      </c>
      <c r="J112" s="9">
        <f t="shared" si="101"/>
        <v>0.4365885639513718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1.7662635600001062</v>
      </c>
      <c r="P112" s="9">
        <f t="shared" si="104"/>
        <v>0.77113047122008394</v>
      </c>
      <c r="Q112" s="12">
        <f t="shared" si="105"/>
        <v>0.23133914136602518</v>
      </c>
      <c r="R112" s="9">
        <f t="shared" si="106"/>
        <v>0.19436706250000002</v>
      </c>
      <c r="S112" s="13">
        <f t="shared" si="107"/>
        <v>1.1902178197811943</v>
      </c>
      <c r="T112" s="2">
        <f t="shared" si="108"/>
        <v>0.01</v>
      </c>
      <c r="U112" s="14">
        <f t="shared" si="109"/>
        <v>1.1902178197811943E-2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2.6802178197811943E-2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55</v>
      </c>
      <c r="AX112" s="1">
        <f t="shared" si="116"/>
        <v>191968.62476494277</v>
      </c>
    </row>
    <row r="113" spans="1:53" x14ac:dyDescent="0.15">
      <c r="C113" s="7">
        <v>8</v>
      </c>
      <c r="D113" s="8">
        <v>28.0424702803226</v>
      </c>
      <c r="E113" s="10">
        <f t="shared" si="117"/>
        <v>27.1336840487097</v>
      </c>
      <c r="F113" s="7" t="s">
        <v>83</v>
      </c>
      <c r="G113" s="1">
        <v>9</v>
      </c>
      <c r="H113" s="9">
        <f t="shared" si="99"/>
        <v>28.0424702803226</v>
      </c>
      <c r="I113" s="9">
        <f t="shared" si="100"/>
        <v>301.1924702803226</v>
      </c>
      <c r="J113" s="9">
        <f t="shared" si="101"/>
        <v>0.48146229423524839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1.6430232971133558</v>
      </c>
      <c r="P113" s="9">
        <f t="shared" si="104"/>
        <v>0.79105376611015843</v>
      </c>
      <c r="Q113" s="12">
        <f t="shared" si="105"/>
        <v>0.23731612983304751</v>
      </c>
      <c r="R113" s="9">
        <f t="shared" si="106"/>
        <v>0.19436706250000002</v>
      </c>
      <c r="S113" s="13">
        <f t="shared" si="107"/>
        <v>1.2209688554255302</v>
      </c>
      <c r="T113" s="2">
        <f t="shared" si="108"/>
        <v>0.01</v>
      </c>
      <c r="U113" s="14">
        <f t="shared" si="109"/>
        <v>1.2209688554255303E-2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2.7109688554255301E-2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55</v>
      </c>
      <c r="AX113" s="1">
        <f t="shared" si="116"/>
        <v>194171.14501504053</v>
      </c>
    </row>
    <row r="114" spans="1:53" x14ac:dyDescent="0.15">
      <c r="C114" s="7">
        <v>9</v>
      </c>
      <c r="D114" s="8">
        <v>24.701786941000002</v>
      </c>
      <c r="E114" s="10">
        <f t="shared" si="117"/>
        <v>28.0424702803226</v>
      </c>
      <c r="F114" s="7" t="s">
        <v>83</v>
      </c>
      <c r="G114" s="1">
        <v>10</v>
      </c>
      <c r="H114" s="9">
        <f t="shared" si="99"/>
        <v>24.701786941000002</v>
      </c>
      <c r="I114" s="9">
        <f t="shared" si="100"/>
        <v>297.851786941</v>
      </c>
      <c r="J114" s="9">
        <f t="shared" si="101"/>
        <v>0.33503851291965853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1.4998597393365307</v>
      </c>
      <c r="P114" s="9">
        <f t="shared" si="104"/>
        <v>0.50251077665537791</v>
      </c>
      <c r="Q114" s="12">
        <f t="shared" si="105"/>
        <v>0.15075323299661336</v>
      </c>
      <c r="R114" s="9">
        <f t="shared" si="106"/>
        <v>0.19436706250000002</v>
      </c>
      <c r="S114" s="13">
        <f t="shared" si="107"/>
        <v>0.77561100660567606</v>
      </c>
      <c r="T114" s="2">
        <f t="shared" si="108"/>
        <v>0.01</v>
      </c>
      <c r="U114" s="14">
        <f t="shared" si="109"/>
        <v>7.7561100660567608E-3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2.2656110066056764E-2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55</v>
      </c>
      <c r="AX114" s="1">
        <f t="shared" si="116"/>
        <v>162272.71753081455</v>
      </c>
    </row>
    <row r="115" spans="1:53" x14ac:dyDescent="0.15">
      <c r="C115" s="7">
        <v>10</v>
      </c>
      <c r="D115" s="8">
        <v>20.600384049677398</v>
      </c>
      <c r="E115" s="10">
        <f t="shared" si="117"/>
        <v>24.701786941000002</v>
      </c>
      <c r="F115" s="7" t="s">
        <v>83</v>
      </c>
      <c r="G115" s="1">
        <v>11</v>
      </c>
      <c r="H115" s="9">
        <f t="shared" si="99"/>
        <v>20.600384049677398</v>
      </c>
      <c r="I115" s="9">
        <f t="shared" si="100"/>
        <v>293.75038404967739</v>
      </c>
      <c r="J115" s="9">
        <f t="shared" si="101"/>
        <v>0.21226178812008561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0.94748151454709517</v>
      </c>
      <c r="O115" s="9">
        <f t="shared" si="118"/>
        <v>0.69775765646739107</v>
      </c>
      <c r="P115" s="9">
        <f t="shared" si="104"/>
        <v>0.14810728783624885</v>
      </c>
      <c r="Q115" s="12">
        <f t="shared" si="105"/>
        <v>4.4432186350874654E-2</v>
      </c>
      <c r="R115" s="9">
        <f t="shared" si="106"/>
        <v>0.19436706250000002</v>
      </c>
      <c r="S115" s="13">
        <f t="shared" si="107"/>
        <v>0.22859936132890135</v>
      </c>
      <c r="T115" s="2">
        <f t="shared" si="108"/>
        <v>0.01</v>
      </c>
      <c r="U115" s="14">
        <f t="shared" si="109"/>
        <v>2.2859936132890134E-3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1.7185993613289013E-2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55</v>
      </c>
      <c r="AX115" s="1">
        <f t="shared" si="116"/>
        <v>123093.41184185982</v>
      </c>
    </row>
    <row r="116" spans="1:53" x14ac:dyDescent="0.15">
      <c r="C116" s="7">
        <v>11</v>
      </c>
      <c r="D116" s="8">
        <v>16.146292732666701</v>
      </c>
      <c r="E116" s="10">
        <f t="shared" si="117"/>
        <v>20.600384049677398</v>
      </c>
      <c r="F116" s="7" t="s">
        <v>85</v>
      </c>
      <c r="G116" s="1">
        <v>12</v>
      </c>
      <c r="H116" s="9">
        <f t="shared" si="99"/>
        <v>16.146292732666701</v>
      </c>
      <c r="I116" s="9">
        <f t="shared" si="100"/>
        <v>289.2962927326667</v>
      </c>
      <c r="J116" s="9">
        <f t="shared" si="101"/>
        <v>0.12741983980429888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1.1975405769644756</v>
      </c>
      <c r="P116" s="9">
        <f t="shared" si="104"/>
        <v>0.15259042847596113</v>
      </c>
      <c r="Q116" s="12">
        <f t="shared" si="105"/>
        <v>4.5777128542788335E-2</v>
      </c>
      <c r="R116" s="9">
        <f t="shared" si="106"/>
        <v>0.19436706250000002</v>
      </c>
      <c r="S116" s="13">
        <f t="shared" si="107"/>
        <v>0.23551896064071212</v>
      </c>
      <c r="T116" s="2">
        <f t="shared" si="108"/>
        <v>0.01</v>
      </c>
      <c r="U116" s="14">
        <f t="shared" si="109"/>
        <v>2.3551896064071213E-3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7.8451896064071214E-3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55</v>
      </c>
      <c r="AX116" s="1">
        <f t="shared" si="116"/>
        <v>56190.591997673757</v>
      </c>
      <c r="AY116" s="1">
        <f>SUM(AX105:AX116)</f>
        <v>1268705.9650639729</v>
      </c>
    </row>
    <row r="117" spans="1:53" x14ac:dyDescent="0.15">
      <c r="C117" s="7">
        <v>12</v>
      </c>
      <c r="D117" s="8">
        <v>14.384807261612901</v>
      </c>
      <c r="E117" s="10">
        <f t="shared" si="117"/>
        <v>16.146292732666701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12.2398703207419</v>
      </c>
      <c r="E121" s="7"/>
      <c r="F121" s="7"/>
      <c r="G121" s="1">
        <v>1</v>
      </c>
      <c r="H121" s="9">
        <f t="shared" ref="H121:H132" si="119">E122</f>
        <v>12.2398703207419</v>
      </c>
      <c r="I121" s="9">
        <f t="shared" ref="I121:I132" si="120">H121+273.15</f>
        <v>285.38987032074186</v>
      </c>
      <c r="J121" s="9">
        <f t="shared" ref="J121:J132" si="121">EXP(($C$15*(I121-$C$13))/($C$16*I121*$C$13))</f>
        <v>8.0382172009162561E-2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2.2884804371008583E-2</v>
      </c>
      <c r="Q121" s="12">
        <f t="shared" ref="Q121:Q132" si="125">P121*$B$123</f>
        <v>7.5519854424328332E-3</v>
      </c>
      <c r="R121" s="9">
        <f t="shared" ref="R121:R132" si="126">L121*$B$123</f>
        <v>9.3951000000000007E-2</v>
      </c>
      <c r="S121" s="13">
        <f t="shared" ref="S121:S132" si="127">Q121/R121</f>
        <v>8.0382172009162575E-2</v>
      </c>
      <c r="T121" s="2">
        <f t="shared" ref="T121:T132" si="128">$B$122/100</f>
        <v>0.01</v>
      </c>
      <c r="U121" s="14">
        <f t="shared" ref="U121:U132" si="129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6.2938217200916259E-3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433.33333333333331</v>
      </c>
      <c r="AX121" s="1">
        <f t="shared" ref="AX121:AX132" si="136">AW121*10000*AV121*0.67*AU121*AT121</f>
        <v>171677.24849786333</v>
      </c>
      <c r="AZ121" s="1">
        <f t="shared" ref="AZ121:AZ132" si="137">$E$9/12</f>
        <v>125</v>
      </c>
      <c r="BA121" s="1">
        <f t="shared" ref="BA121:BA132" si="138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12.4324550719355</v>
      </c>
      <c r="E122" s="10">
        <f t="shared" ref="E122:E133" si="139">D121</f>
        <v>12.2398703207419</v>
      </c>
      <c r="F122" s="7" t="s">
        <v>83</v>
      </c>
      <c r="G122" s="1">
        <v>2</v>
      </c>
      <c r="H122" s="9">
        <f t="shared" si="119"/>
        <v>12.4324550719355</v>
      </c>
      <c r="I122" s="9">
        <f t="shared" si="120"/>
        <v>285.5824550719355</v>
      </c>
      <c r="J122" s="9">
        <f t="shared" si="121"/>
        <v>8.2252995843417734E-2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0.54651519562899142</v>
      </c>
      <c r="P122" s="9">
        <f t="shared" si="124"/>
        <v>4.4952512114436058E-2</v>
      </c>
      <c r="Q122" s="12">
        <f t="shared" si="125"/>
        <v>1.48343289977639E-2</v>
      </c>
      <c r="R122" s="9">
        <f t="shared" si="126"/>
        <v>9.3951000000000007E-2</v>
      </c>
      <c r="S122" s="13">
        <f t="shared" si="127"/>
        <v>0.15789431722668093</v>
      </c>
      <c r="T122" s="2">
        <f t="shared" si="128"/>
        <v>0.01</v>
      </c>
      <c r="U122" s="14">
        <f t="shared" si="129"/>
        <v>1.5789431722668093E-3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7.0689431722668096E-3</v>
      </c>
      <c r="AU122" s="9">
        <f t="shared" si="133"/>
        <v>28.47</v>
      </c>
      <c r="AV122" s="1">
        <f t="shared" si="134"/>
        <v>0.33</v>
      </c>
      <c r="AW122" s="1">
        <f t="shared" si="135"/>
        <v>433.33333333333331</v>
      </c>
      <c r="AX122" s="1">
        <f t="shared" si="136"/>
        <v>192820.3192868412</v>
      </c>
      <c r="AZ122" s="1">
        <f t="shared" si="137"/>
        <v>125</v>
      </c>
      <c r="BA122" s="1">
        <f t="shared" si="138"/>
        <v>55621.245948127267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12.3913165871071</v>
      </c>
      <c r="E123" s="10">
        <f t="shared" si="139"/>
        <v>12.4324550719355</v>
      </c>
      <c r="F123" s="7" t="s">
        <v>83</v>
      </c>
      <c r="G123" s="1">
        <v>3</v>
      </c>
      <c r="H123" s="9">
        <f t="shared" si="119"/>
        <v>12.3913165871071</v>
      </c>
      <c r="I123" s="9">
        <f t="shared" si="120"/>
        <v>285.54131658710708</v>
      </c>
      <c r="J123" s="9">
        <f t="shared" si="121"/>
        <v>8.1849954964032398E-2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0.78626268351455542</v>
      </c>
      <c r="P123" s="9">
        <f t="shared" si="124"/>
        <v>6.4355565235565626E-2</v>
      </c>
      <c r="Q123" s="12">
        <f t="shared" si="125"/>
        <v>2.1237336527736659E-2</v>
      </c>
      <c r="R123" s="9">
        <f t="shared" si="126"/>
        <v>9.3951000000000007E-2</v>
      </c>
      <c r="S123" s="13">
        <f t="shared" si="127"/>
        <v>0.2260469449791557</v>
      </c>
      <c r="T123" s="2">
        <f t="shared" si="128"/>
        <v>0.01</v>
      </c>
      <c r="U123" s="14">
        <f t="shared" si="129"/>
        <v>2.2604694497915571E-3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7.7504694497915567E-3</v>
      </c>
      <c r="AU123" s="9">
        <f t="shared" si="133"/>
        <v>28.47</v>
      </c>
      <c r="AV123" s="1">
        <f t="shared" si="134"/>
        <v>0.33</v>
      </c>
      <c r="AW123" s="1">
        <f t="shared" si="135"/>
        <v>433.33333333333331</v>
      </c>
      <c r="AX123" s="1">
        <f t="shared" si="136"/>
        <v>211410.38448219543</v>
      </c>
      <c r="AZ123" s="1">
        <f t="shared" si="137"/>
        <v>125</v>
      </c>
      <c r="BA123" s="1">
        <f t="shared" si="138"/>
        <v>60983.764754479445</v>
      </c>
    </row>
    <row r="124" spans="1:53" x14ac:dyDescent="0.15">
      <c r="C124" s="7">
        <v>3</v>
      </c>
      <c r="D124" s="8">
        <v>14.536208039032299</v>
      </c>
      <c r="E124" s="10">
        <f t="shared" si="139"/>
        <v>12.3913165871071</v>
      </c>
      <c r="F124" s="7" t="s">
        <v>83</v>
      </c>
      <c r="G124" s="1">
        <v>4</v>
      </c>
      <c r="H124" s="9">
        <f t="shared" si="119"/>
        <v>14.536208039032299</v>
      </c>
      <c r="I124" s="9">
        <f t="shared" si="120"/>
        <v>287.68620803903229</v>
      </c>
      <c r="J124" s="9">
        <f t="shared" si="121"/>
        <v>0.10554331457403848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1.0066071182789897</v>
      </c>
      <c r="P124" s="9">
        <f t="shared" si="124"/>
        <v>0.10624065173698578</v>
      </c>
      <c r="Q124" s="12">
        <f t="shared" si="125"/>
        <v>3.5059415073205313E-2</v>
      </c>
      <c r="R124" s="9">
        <f t="shared" si="126"/>
        <v>9.3951000000000007E-2</v>
      </c>
      <c r="S124" s="13">
        <f t="shared" si="127"/>
        <v>0.37316702401470248</v>
      </c>
      <c r="T124" s="2">
        <f t="shared" si="128"/>
        <v>0.01</v>
      </c>
      <c r="U124" s="14">
        <f t="shared" si="129"/>
        <v>3.731670240147025E-3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9.221670240147025E-3</v>
      </c>
      <c r="AU124" s="9">
        <f t="shared" si="133"/>
        <v>28.47</v>
      </c>
      <c r="AV124" s="1">
        <f t="shared" si="134"/>
        <v>0.33</v>
      </c>
      <c r="AW124" s="1">
        <f t="shared" si="135"/>
        <v>433.33333333333331</v>
      </c>
      <c r="AX124" s="1">
        <f t="shared" si="136"/>
        <v>251540.48585920609</v>
      </c>
      <c r="AZ124" s="1">
        <f t="shared" si="137"/>
        <v>125</v>
      </c>
      <c r="BA124" s="1">
        <f t="shared" si="138"/>
        <v>72559.755536309458</v>
      </c>
    </row>
    <row r="125" spans="1:53" x14ac:dyDescent="0.15">
      <c r="C125" s="7">
        <v>4</v>
      </c>
      <c r="D125" s="8">
        <v>17.353825809333301</v>
      </c>
      <c r="E125" s="10">
        <f t="shared" si="139"/>
        <v>14.536208039032299</v>
      </c>
      <c r="F125" s="7" t="s">
        <v>83</v>
      </c>
      <c r="G125" s="1">
        <v>5</v>
      </c>
      <c r="H125" s="9">
        <f t="shared" si="119"/>
        <v>17.353825809333301</v>
      </c>
      <c r="I125" s="9">
        <f t="shared" si="120"/>
        <v>290.50382580933331</v>
      </c>
      <c r="J125" s="9">
        <f t="shared" si="121"/>
        <v>0.14655315861872006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0.85534814321490371</v>
      </c>
      <c r="O125" s="9">
        <f t="shared" si="140"/>
        <v>0.32971832332710016</v>
      </c>
      <c r="P125" s="9">
        <f t="shared" si="124"/>
        <v>4.8321261738054941E-2</v>
      </c>
      <c r="Q125" s="12">
        <f t="shared" si="125"/>
        <v>1.5946016373558133E-2</v>
      </c>
      <c r="R125" s="9">
        <f t="shared" si="126"/>
        <v>9.3951000000000007E-2</v>
      </c>
      <c r="S125" s="13">
        <f t="shared" si="127"/>
        <v>0.16972694674413397</v>
      </c>
      <c r="T125" s="2">
        <f t="shared" si="128"/>
        <v>0.01</v>
      </c>
      <c r="U125" s="14">
        <f t="shared" si="129"/>
        <v>1.6972694674413397E-3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9.6872694674413409E-3</v>
      </c>
      <c r="AU125" s="9">
        <f t="shared" si="133"/>
        <v>28.47</v>
      </c>
      <c r="AV125" s="1">
        <f t="shared" si="134"/>
        <v>0.33</v>
      </c>
      <c r="AW125" s="1">
        <f t="shared" si="135"/>
        <v>433.33333333333331</v>
      </c>
      <c r="AX125" s="1">
        <f t="shared" si="136"/>
        <v>264240.68580123049</v>
      </c>
      <c r="AZ125" s="1">
        <f t="shared" si="137"/>
        <v>125</v>
      </c>
      <c r="BA125" s="1">
        <f t="shared" si="138"/>
        <v>76223.274750354947</v>
      </c>
    </row>
    <row r="126" spans="1:53" x14ac:dyDescent="0.15">
      <c r="C126" s="7">
        <v>5</v>
      </c>
      <c r="D126" s="8">
        <v>20.132476140645199</v>
      </c>
      <c r="E126" s="10">
        <f t="shared" si="139"/>
        <v>17.353825809333301</v>
      </c>
      <c r="F126" s="7" t="s">
        <v>85</v>
      </c>
      <c r="G126" s="1">
        <v>6</v>
      </c>
      <c r="H126" s="9">
        <f t="shared" si="119"/>
        <v>20.132476140645199</v>
      </c>
      <c r="I126" s="9">
        <f t="shared" si="120"/>
        <v>293.2824761406452</v>
      </c>
      <c r="J126" s="9">
        <f t="shared" si="121"/>
        <v>0.2013285014082242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0.56609706158904516</v>
      </c>
      <c r="P126" s="9">
        <f t="shared" si="124"/>
        <v>0.11397147306132166</v>
      </c>
      <c r="Q126" s="12">
        <f t="shared" si="125"/>
        <v>3.7610586110236148E-2</v>
      </c>
      <c r="R126" s="9">
        <f t="shared" si="126"/>
        <v>9.3951000000000007E-2</v>
      </c>
      <c r="S126" s="13">
        <f t="shared" si="127"/>
        <v>0.40032129631654956</v>
      </c>
      <c r="T126" s="2">
        <f t="shared" si="128"/>
        <v>0.01</v>
      </c>
      <c r="U126" s="14">
        <f t="shared" si="129"/>
        <v>4.0032129631654961E-3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1.1993212963165495E-2</v>
      </c>
      <c r="AU126" s="9">
        <f t="shared" si="133"/>
        <v>28.47</v>
      </c>
      <c r="AV126" s="1">
        <f t="shared" si="134"/>
        <v>0.33</v>
      </c>
      <c r="AW126" s="1">
        <f t="shared" si="135"/>
        <v>433.33333333333331</v>
      </c>
      <c r="AX126" s="1">
        <f t="shared" si="136"/>
        <v>327140.15327005228</v>
      </c>
      <c r="AZ126" s="1">
        <f t="shared" si="137"/>
        <v>125</v>
      </c>
      <c r="BA126" s="1">
        <f t="shared" si="138"/>
        <v>94367.351904822775</v>
      </c>
    </row>
    <row r="127" spans="1:53" x14ac:dyDescent="0.15">
      <c r="C127" s="7">
        <v>6</v>
      </c>
      <c r="D127" s="8">
        <v>24.6469328386667</v>
      </c>
      <c r="E127" s="10">
        <f t="shared" si="139"/>
        <v>20.132476140645199</v>
      </c>
      <c r="F127" s="7" t="s">
        <v>83</v>
      </c>
      <c r="G127" s="1">
        <v>7</v>
      </c>
      <c r="H127" s="9">
        <f t="shared" si="119"/>
        <v>24.6469328386667</v>
      </c>
      <c r="I127" s="9">
        <f t="shared" si="120"/>
        <v>297.79693283866669</v>
      </c>
      <c r="J127" s="9">
        <f t="shared" si="121"/>
        <v>0.33302714145885781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0.73682558852772351</v>
      </c>
      <c r="P127" s="9">
        <f t="shared" si="124"/>
        <v>0.24538291950112834</v>
      </c>
      <c r="Q127" s="12">
        <f t="shared" si="125"/>
        <v>8.0976363435372359E-2</v>
      </c>
      <c r="R127" s="9">
        <f t="shared" si="126"/>
        <v>9.3951000000000007E-2</v>
      </c>
      <c r="S127" s="13">
        <f t="shared" si="127"/>
        <v>0.86189996312303596</v>
      </c>
      <c r="T127" s="2">
        <f t="shared" si="128"/>
        <v>0.01</v>
      </c>
      <c r="U127" s="14">
        <f t="shared" si="129"/>
        <v>8.6189996312303601E-3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2.3518999631230358E-2</v>
      </c>
      <c r="AU127" s="9">
        <f t="shared" si="133"/>
        <v>28.47</v>
      </c>
      <c r="AV127" s="1">
        <f t="shared" si="134"/>
        <v>0.33</v>
      </c>
      <c r="AW127" s="1">
        <f t="shared" si="135"/>
        <v>433.33333333333331</v>
      </c>
      <c r="AX127" s="1">
        <f t="shared" si="136"/>
        <v>641530.26947403105</v>
      </c>
      <c r="AZ127" s="1">
        <f t="shared" si="137"/>
        <v>125</v>
      </c>
      <c r="BA127" s="1">
        <f t="shared" si="138"/>
        <v>185056.80850212433</v>
      </c>
    </row>
    <row r="128" spans="1:53" x14ac:dyDescent="0.15">
      <c r="C128" s="7">
        <v>7</v>
      </c>
      <c r="D128" s="8">
        <v>27.1336840487097</v>
      </c>
      <c r="E128" s="10">
        <f t="shared" si="139"/>
        <v>24.6469328386667</v>
      </c>
      <c r="F128" s="7" t="s">
        <v>83</v>
      </c>
      <c r="G128" s="1">
        <v>8</v>
      </c>
      <c r="H128" s="9">
        <f t="shared" si="119"/>
        <v>27.1336840487097</v>
      </c>
      <c r="I128" s="9">
        <f t="shared" si="120"/>
        <v>300.28368404870969</v>
      </c>
      <c r="J128" s="9">
        <f t="shared" si="121"/>
        <v>0.4365885639513718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0.77614266902659512</v>
      </c>
      <c r="P128" s="9">
        <f t="shared" si="124"/>
        <v>0.33885501329170603</v>
      </c>
      <c r="Q128" s="12">
        <f t="shared" si="125"/>
        <v>0.111822154386263</v>
      </c>
      <c r="R128" s="9">
        <f t="shared" si="126"/>
        <v>9.3951000000000007E-2</v>
      </c>
      <c r="S128" s="13">
        <f t="shared" si="127"/>
        <v>1.1902178197811943</v>
      </c>
      <c r="T128" s="2">
        <f t="shared" si="128"/>
        <v>0.01</v>
      </c>
      <c r="U128" s="14">
        <f t="shared" si="129"/>
        <v>1.1902178197811943E-2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2.6802178197811943E-2</v>
      </c>
      <c r="AU128" s="9">
        <f t="shared" si="133"/>
        <v>28.47</v>
      </c>
      <c r="AV128" s="1">
        <f t="shared" si="134"/>
        <v>0.33</v>
      </c>
      <c r="AW128" s="1">
        <f t="shared" si="135"/>
        <v>433.33333333333331</v>
      </c>
      <c r="AX128" s="1">
        <f t="shared" si="136"/>
        <v>731085.88253478357</v>
      </c>
      <c r="AZ128" s="1">
        <f t="shared" si="137"/>
        <v>125</v>
      </c>
      <c r="BA128" s="1">
        <f t="shared" si="138"/>
        <v>210890.15842349525</v>
      </c>
    </row>
    <row r="129" spans="1:54" x14ac:dyDescent="0.15">
      <c r="C129" s="7">
        <v>8</v>
      </c>
      <c r="D129" s="8">
        <v>28.0424702803226</v>
      </c>
      <c r="E129" s="10">
        <f t="shared" si="139"/>
        <v>27.1336840487097</v>
      </c>
      <c r="F129" s="7" t="s">
        <v>83</v>
      </c>
      <c r="G129" s="1">
        <v>9</v>
      </c>
      <c r="H129" s="9">
        <f t="shared" si="119"/>
        <v>28.0424702803226</v>
      </c>
      <c r="I129" s="9">
        <f t="shared" si="120"/>
        <v>301.1924702803226</v>
      </c>
      <c r="J129" s="9">
        <f t="shared" si="121"/>
        <v>0.48146229423524839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0.72198765573488899</v>
      </c>
      <c r="P129" s="9">
        <f t="shared" si="124"/>
        <v>0.34760983313964833</v>
      </c>
      <c r="Q129" s="12">
        <f t="shared" si="125"/>
        <v>0.11471124493608395</v>
      </c>
      <c r="R129" s="9">
        <f t="shared" si="126"/>
        <v>9.3951000000000007E-2</v>
      </c>
      <c r="S129" s="13">
        <f t="shared" si="127"/>
        <v>1.2209688554255298</v>
      </c>
      <c r="T129" s="2">
        <f t="shared" si="128"/>
        <v>0.01</v>
      </c>
      <c r="U129" s="14">
        <f t="shared" si="129"/>
        <v>1.2209688554255298E-2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2.7109688554255301E-2</v>
      </c>
      <c r="AU129" s="9">
        <f t="shared" si="133"/>
        <v>28.47</v>
      </c>
      <c r="AV129" s="1">
        <f t="shared" si="134"/>
        <v>0.33</v>
      </c>
      <c r="AW129" s="1">
        <f t="shared" si="135"/>
        <v>433.33333333333331</v>
      </c>
      <c r="AX129" s="1">
        <f t="shared" si="136"/>
        <v>739473.87543109711</v>
      </c>
      <c r="AZ129" s="1">
        <f t="shared" si="137"/>
        <v>125</v>
      </c>
      <c r="BA129" s="1">
        <f t="shared" si="138"/>
        <v>213309.77175897034</v>
      </c>
    </row>
    <row r="130" spans="1:54" x14ac:dyDescent="0.15">
      <c r="C130" s="7">
        <v>9</v>
      </c>
      <c r="D130" s="8">
        <v>24.701786941000002</v>
      </c>
      <c r="E130" s="10">
        <f t="shared" si="139"/>
        <v>28.0424702803226</v>
      </c>
      <c r="F130" s="7" t="s">
        <v>83</v>
      </c>
      <c r="G130" s="1">
        <v>10</v>
      </c>
      <c r="H130" s="9">
        <f t="shared" si="119"/>
        <v>24.701786941000002</v>
      </c>
      <c r="I130" s="9">
        <f t="shared" si="120"/>
        <v>297.851786941</v>
      </c>
      <c r="J130" s="9">
        <f t="shared" si="121"/>
        <v>0.33503851291965853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0.65907782259524061</v>
      </c>
      <c r="P130" s="9">
        <f t="shared" si="124"/>
        <v>0.22081645358063592</v>
      </c>
      <c r="Q130" s="12">
        <f t="shared" si="125"/>
        <v>7.2869429681609865E-2</v>
      </c>
      <c r="R130" s="9">
        <f t="shared" si="126"/>
        <v>9.3951000000000007E-2</v>
      </c>
      <c r="S130" s="13">
        <f t="shared" si="127"/>
        <v>0.77561100660567595</v>
      </c>
      <c r="T130" s="2">
        <f t="shared" si="128"/>
        <v>0.01</v>
      </c>
      <c r="U130" s="14">
        <f t="shared" si="129"/>
        <v>7.75611006605676E-3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2.2656110066056757E-2</v>
      </c>
      <c r="AU130" s="9">
        <f t="shared" si="133"/>
        <v>28.47</v>
      </c>
      <c r="AV130" s="1">
        <f t="shared" si="134"/>
        <v>0.33</v>
      </c>
      <c r="AW130" s="1">
        <f t="shared" si="135"/>
        <v>433.33333333333331</v>
      </c>
      <c r="AX130" s="1">
        <f t="shared" si="136"/>
        <v>617993.13847560727</v>
      </c>
      <c r="AZ130" s="1">
        <f t="shared" si="137"/>
        <v>125</v>
      </c>
      <c r="BA130" s="1">
        <f t="shared" si="138"/>
        <v>178267.25148334826</v>
      </c>
    </row>
    <row r="131" spans="1:54" x14ac:dyDescent="0.15">
      <c r="C131" s="7">
        <v>10</v>
      </c>
      <c r="D131" s="8">
        <v>20.600384049677398</v>
      </c>
      <c r="E131" s="10">
        <f t="shared" si="139"/>
        <v>24.701786941000002</v>
      </c>
      <c r="F131" s="7" t="s">
        <v>83</v>
      </c>
      <c r="G131" s="1">
        <v>11</v>
      </c>
      <c r="H131" s="9">
        <f t="shared" si="119"/>
        <v>20.600384049677398</v>
      </c>
      <c r="I131" s="9">
        <f t="shared" si="120"/>
        <v>293.75038404967739</v>
      </c>
      <c r="J131" s="9">
        <f t="shared" si="121"/>
        <v>0.21226178812008561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0.41634830056387445</v>
      </c>
      <c r="O131" s="9">
        <f t="shared" si="140"/>
        <v>0.30661306845073028</v>
      </c>
      <c r="P131" s="9">
        <f t="shared" si="124"/>
        <v>6.5082238170338216E-2</v>
      </c>
      <c r="Q131" s="12">
        <f t="shared" si="125"/>
        <v>2.1477138596211611E-2</v>
      </c>
      <c r="R131" s="9">
        <f t="shared" si="126"/>
        <v>9.3951000000000007E-2</v>
      </c>
      <c r="S131" s="13">
        <f t="shared" si="127"/>
        <v>0.22859936132890135</v>
      </c>
      <c r="T131" s="2">
        <f t="shared" si="128"/>
        <v>0.01</v>
      </c>
      <c r="U131" s="14">
        <f t="shared" si="129"/>
        <v>2.2859936132890134E-3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1.7185993613289013E-2</v>
      </c>
      <c r="AU131" s="9">
        <f t="shared" si="133"/>
        <v>28.47</v>
      </c>
      <c r="AV131" s="1">
        <f t="shared" si="134"/>
        <v>0.33</v>
      </c>
      <c r="AW131" s="1">
        <f t="shared" si="135"/>
        <v>433.33333333333331</v>
      </c>
      <c r="AX131" s="1">
        <f t="shared" si="136"/>
        <v>468784.18669100106</v>
      </c>
      <c r="AZ131" s="1">
        <f t="shared" si="137"/>
        <v>125</v>
      </c>
      <c r="BA131" s="1">
        <f t="shared" si="138"/>
        <v>135226.20769932723</v>
      </c>
    </row>
    <row r="132" spans="1:54" x14ac:dyDescent="0.15">
      <c r="C132" s="7">
        <v>11</v>
      </c>
      <c r="D132" s="8">
        <v>16.146292732666701</v>
      </c>
      <c r="E132" s="10">
        <f t="shared" si="139"/>
        <v>20.600384049677398</v>
      </c>
      <c r="F132" s="7" t="s">
        <v>85</v>
      </c>
      <c r="G132" s="1">
        <v>12</v>
      </c>
      <c r="H132" s="9">
        <f t="shared" si="119"/>
        <v>16.146292732666701</v>
      </c>
      <c r="I132" s="9">
        <f t="shared" si="120"/>
        <v>289.2962927326667</v>
      </c>
      <c r="J132" s="9">
        <f t="shared" si="121"/>
        <v>0.12741983980429888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0.52623083028039208</v>
      </c>
      <c r="P132" s="9">
        <f t="shared" si="124"/>
        <v>6.7052248094410752E-2</v>
      </c>
      <c r="Q132" s="12">
        <f t="shared" si="125"/>
        <v>2.2127241871155549E-2</v>
      </c>
      <c r="R132" s="9">
        <f t="shared" si="126"/>
        <v>9.3951000000000007E-2</v>
      </c>
      <c r="S132" s="13">
        <f t="shared" si="127"/>
        <v>0.23551896064071215</v>
      </c>
      <c r="T132" s="2">
        <f t="shared" si="128"/>
        <v>0.01</v>
      </c>
      <c r="U132" s="14">
        <f t="shared" si="129"/>
        <v>2.3551896064071217E-3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7.8451896064071214E-3</v>
      </c>
      <c r="AU132" s="9">
        <f t="shared" si="133"/>
        <v>28.47</v>
      </c>
      <c r="AV132" s="1">
        <f t="shared" si="134"/>
        <v>0.33</v>
      </c>
      <c r="AW132" s="1">
        <f t="shared" si="135"/>
        <v>433.33333333333331</v>
      </c>
      <c r="AX132" s="1">
        <f t="shared" si="136"/>
        <v>213994.07632925492</v>
      </c>
      <c r="AY132" s="1">
        <f>SUM(AX121:AX132)</f>
        <v>4831690.7061331635</v>
      </c>
      <c r="AZ132" s="1">
        <f t="shared" si="137"/>
        <v>125</v>
      </c>
      <c r="BA132" s="1">
        <f t="shared" si="138"/>
        <v>61729.060479592772</v>
      </c>
      <c r="BB132" s="1">
        <f>SUM(BA121:BA132)</f>
        <v>1393756.9344614896</v>
      </c>
    </row>
    <row r="133" spans="1:54" x14ac:dyDescent="0.15">
      <c r="C133" s="7">
        <v>12</v>
      </c>
      <c r="D133" s="8">
        <v>14.384807261612901</v>
      </c>
      <c r="E133" s="10">
        <f t="shared" si="139"/>
        <v>16.146292732666701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12.2398703207419</v>
      </c>
      <c r="E136" s="7"/>
      <c r="F136" s="7"/>
      <c r="G136" s="1">
        <v>1</v>
      </c>
      <c r="H136" s="9">
        <f t="shared" ref="H136:H147" si="141">E137</f>
        <v>12.2398703207419</v>
      </c>
      <c r="I136" s="9">
        <f t="shared" ref="I136:I147" si="142">H136+273.15</f>
        <v>285.38987032074186</v>
      </c>
      <c r="J136" s="9">
        <f t="shared" ref="J136:J147" si="143">EXP(($C$15*(I136-$C$13))/($C$16*I136*$C$13))</f>
        <v>8.0382172009162561E-2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6.1013920200696493E-2</v>
      </c>
      <c r="Q136" s="12">
        <f t="shared" ref="Q136:Q147" si="147">P136*$B$138</f>
        <v>1.5863619252181087E-2</v>
      </c>
      <c r="R136" s="9">
        <f t="shared" ref="R136:R147" si="148">L136*$B$138</f>
        <v>0.19735245833333334</v>
      </c>
      <c r="S136" s="13">
        <f t="shared" ref="S136:S147" si="149">Q136/R136</f>
        <v>8.0382172009162561E-2</v>
      </c>
      <c r="T136" s="2">
        <f t="shared" ref="T136:T147" si="150">$B$137/100</f>
        <v>0.01</v>
      </c>
      <c r="U136" s="14">
        <f t="shared" ref="U136:U147" si="151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6.2938217200916259E-3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12.4324550719355</v>
      </c>
      <c r="E137" s="10">
        <f t="shared" ref="E137:E148" si="159">D136</f>
        <v>12.2398703207419</v>
      </c>
      <c r="F137" s="7" t="s">
        <v>83</v>
      </c>
      <c r="G137" s="1">
        <v>2</v>
      </c>
      <c r="H137" s="9">
        <f t="shared" si="141"/>
        <v>12.4324550719355</v>
      </c>
      <c r="I137" s="9">
        <f t="shared" si="142"/>
        <v>285.5824550719355</v>
      </c>
      <c r="J137" s="9">
        <f t="shared" si="143"/>
        <v>8.2252995843417734E-2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1.4570819131326369</v>
      </c>
      <c r="P137" s="9">
        <f t="shared" si="146"/>
        <v>0.11984935254441795</v>
      </c>
      <c r="Q137" s="12">
        <f t="shared" si="147"/>
        <v>3.1160831661548666E-2</v>
      </c>
      <c r="R137" s="9">
        <f t="shared" si="148"/>
        <v>0.19735245833333334</v>
      </c>
      <c r="S137" s="13">
        <f t="shared" si="149"/>
        <v>0.15789431722668093</v>
      </c>
      <c r="T137" s="2">
        <f t="shared" si="150"/>
        <v>0.01</v>
      </c>
      <c r="U137" s="14">
        <f t="shared" si="151"/>
        <v>1.5789431722668093E-3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7.0689431722668096E-3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12.3913165871071</v>
      </c>
      <c r="E138" s="10">
        <f t="shared" si="159"/>
        <v>12.4324550719355</v>
      </c>
      <c r="F138" s="7" t="s">
        <v>83</v>
      </c>
      <c r="G138" s="1">
        <v>3</v>
      </c>
      <c r="H138" s="9">
        <f t="shared" si="141"/>
        <v>12.3913165871071</v>
      </c>
      <c r="I138" s="9">
        <f t="shared" si="142"/>
        <v>285.54131658710708</v>
      </c>
      <c r="J138" s="9">
        <f t="shared" si="143"/>
        <v>8.1849954964032398E-2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2.0962804772548855</v>
      </c>
      <c r="P138" s="9">
        <f t="shared" si="146"/>
        <v>0.17158046265529273</v>
      </c>
      <c r="Q138" s="12">
        <f t="shared" si="147"/>
        <v>4.461092029037611E-2</v>
      </c>
      <c r="R138" s="9">
        <f t="shared" si="148"/>
        <v>0.19735245833333334</v>
      </c>
      <c r="S138" s="13">
        <f t="shared" si="149"/>
        <v>0.22604694497915565</v>
      </c>
      <c r="T138" s="2">
        <f t="shared" si="150"/>
        <v>0.01</v>
      </c>
      <c r="U138" s="14">
        <f t="shared" si="151"/>
        <v>2.2604694497915566E-3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7.7504694497915567E-3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14.536208039032299</v>
      </c>
      <c r="E139" s="10">
        <f t="shared" si="159"/>
        <v>12.3913165871071</v>
      </c>
      <c r="F139" s="7" t="s">
        <v>83</v>
      </c>
      <c r="G139" s="1">
        <v>4</v>
      </c>
      <c r="H139" s="9">
        <f t="shared" si="141"/>
        <v>14.536208039032299</v>
      </c>
      <c r="I139" s="9">
        <f t="shared" si="142"/>
        <v>287.68620803903229</v>
      </c>
      <c r="J139" s="9">
        <f t="shared" si="143"/>
        <v>0.10554331457403848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2.6837479312662595</v>
      </c>
      <c r="P139" s="9">
        <f t="shared" si="146"/>
        <v>0.28325165214705983</v>
      </c>
      <c r="Q139" s="12">
        <f t="shared" si="147"/>
        <v>7.3645429558235553E-2</v>
      </c>
      <c r="R139" s="9">
        <f t="shared" si="148"/>
        <v>0.19735245833333334</v>
      </c>
      <c r="S139" s="13">
        <f t="shared" si="149"/>
        <v>0.37316702401470236</v>
      </c>
      <c r="T139" s="2">
        <f t="shared" si="150"/>
        <v>0.01</v>
      </c>
      <c r="U139" s="14">
        <f t="shared" si="151"/>
        <v>3.7316702401470237E-3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9.221670240147025E-3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17.353825809333301</v>
      </c>
      <c r="E140" s="10">
        <f t="shared" si="159"/>
        <v>14.536208039032299</v>
      </c>
      <c r="F140" s="7" t="s">
        <v>83</v>
      </c>
      <c r="G140" s="1">
        <v>5</v>
      </c>
      <c r="H140" s="9">
        <f t="shared" si="141"/>
        <v>17.353825809333301</v>
      </c>
      <c r="I140" s="9">
        <f t="shared" si="142"/>
        <v>290.50382580933331</v>
      </c>
      <c r="J140" s="9">
        <f t="shared" si="143"/>
        <v>0.14655315861872006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3.1595441957858665</v>
      </c>
      <c r="P140" s="9">
        <f t="shared" si="146"/>
        <v>0.4630411816878624</v>
      </c>
      <c r="Q140" s="12">
        <f t="shared" si="147"/>
        <v>0.12039070723884422</v>
      </c>
      <c r="R140" s="9">
        <f t="shared" si="148"/>
        <v>0.19735245833333334</v>
      </c>
      <c r="S140" s="13">
        <f t="shared" si="149"/>
        <v>0.61002892112699825</v>
      </c>
      <c r="T140" s="2">
        <f t="shared" si="150"/>
        <v>0.01</v>
      </c>
      <c r="U140" s="14">
        <f t="shared" si="151"/>
        <v>6.1002892112699825E-3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1.4090289211269983E-2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20.132476140645199</v>
      </c>
      <c r="E141" s="10">
        <f t="shared" si="159"/>
        <v>17.353825809333301</v>
      </c>
      <c r="F141" s="7" t="s">
        <v>85</v>
      </c>
      <c r="G141" s="1">
        <v>6</v>
      </c>
      <c r="H141" s="9">
        <f t="shared" si="141"/>
        <v>20.132476140645199</v>
      </c>
      <c r="I141" s="9">
        <f t="shared" si="142"/>
        <v>293.2824761406452</v>
      </c>
      <c r="J141" s="9">
        <f t="shared" si="143"/>
        <v>0.2013285014082242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3.4555509307646708</v>
      </c>
      <c r="P141" s="9">
        <f t="shared" si="146"/>
        <v>0.69570089043064542</v>
      </c>
      <c r="Q141" s="12">
        <f t="shared" si="147"/>
        <v>0.18088223151196781</v>
      </c>
      <c r="R141" s="9">
        <f t="shared" si="148"/>
        <v>0.19735245833333334</v>
      </c>
      <c r="S141" s="13">
        <f t="shared" si="149"/>
        <v>0.916544101044098</v>
      </c>
      <c r="T141" s="2">
        <f t="shared" si="150"/>
        <v>0.01</v>
      </c>
      <c r="U141" s="14">
        <f t="shared" si="151"/>
        <v>9.1654410104409795E-3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1.7155441010440978E-2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24.6469328386667</v>
      </c>
      <c r="E142" s="10">
        <f t="shared" si="159"/>
        <v>20.132476140645199</v>
      </c>
      <c r="F142" s="7" t="s">
        <v>83</v>
      </c>
      <c r="G142" s="1">
        <v>7</v>
      </c>
      <c r="H142" s="9">
        <f t="shared" si="141"/>
        <v>24.6469328386667</v>
      </c>
      <c r="I142" s="9">
        <f t="shared" si="142"/>
        <v>297.79693283866669</v>
      </c>
      <c r="J142" s="9">
        <f t="shared" si="143"/>
        <v>0.33302714145885781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3.518897957000692</v>
      </c>
      <c r="P142" s="9">
        <f t="shared" si="146"/>
        <v>1.1718885277053552</v>
      </c>
      <c r="Q142" s="12">
        <f t="shared" si="147"/>
        <v>0.30469101720339237</v>
      </c>
      <c r="R142" s="9">
        <f t="shared" si="148"/>
        <v>0.19735245833333334</v>
      </c>
      <c r="S142" s="13">
        <f t="shared" si="149"/>
        <v>1.5438926871068486</v>
      </c>
      <c r="T142" s="2">
        <f t="shared" si="150"/>
        <v>0.01</v>
      </c>
      <c r="U142" s="14">
        <f t="shared" si="151"/>
        <v>1.5438926871068487E-2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3.033892687106849E-2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27.1336840487097</v>
      </c>
      <c r="E143" s="10">
        <f t="shared" si="159"/>
        <v>24.6469328386667</v>
      </c>
      <c r="F143" s="7" t="s">
        <v>83</v>
      </c>
      <c r="G143" s="1">
        <v>8</v>
      </c>
      <c r="H143" s="9">
        <f t="shared" si="141"/>
        <v>27.1336840487097</v>
      </c>
      <c r="I143" s="9">
        <f t="shared" si="142"/>
        <v>300.28368404870969</v>
      </c>
      <c r="J143" s="9">
        <f t="shared" si="143"/>
        <v>0.4365885639513718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3.1060573459620038</v>
      </c>
      <c r="P143" s="9">
        <f t="shared" si="146"/>
        <v>1.3560691162241605</v>
      </c>
      <c r="Q143" s="12">
        <f t="shared" si="147"/>
        <v>0.35257797021828174</v>
      </c>
      <c r="R143" s="9">
        <f t="shared" si="148"/>
        <v>0.19735245833333334</v>
      </c>
      <c r="S143" s="13">
        <f t="shared" si="149"/>
        <v>1.7865395404539048</v>
      </c>
      <c r="T143" s="2">
        <f t="shared" si="150"/>
        <v>0.01</v>
      </c>
      <c r="U143" s="14">
        <f t="shared" si="151"/>
        <v>1.7865395404539047E-2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3.2765395404539051E-2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28.0424702803226</v>
      </c>
      <c r="E144" s="10">
        <f t="shared" si="159"/>
        <v>27.1336840487097</v>
      </c>
      <c r="F144" s="7" t="s">
        <v>83</v>
      </c>
      <c r="G144" s="1">
        <v>9</v>
      </c>
      <c r="H144" s="9">
        <f t="shared" si="141"/>
        <v>28.0424702803226</v>
      </c>
      <c r="I144" s="9">
        <f t="shared" si="142"/>
        <v>301.1924702803226</v>
      </c>
      <c r="J144" s="9">
        <f t="shared" si="143"/>
        <v>0.48146229423524839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2.5090361464045099</v>
      </c>
      <c r="P144" s="9">
        <f t="shared" si="146"/>
        <v>1.2080062993670819</v>
      </c>
      <c r="Q144" s="12">
        <f t="shared" si="147"/>
        <v>0.3140816378354413</v>
      </c>
      <c r="R144" s="9">
        <f t="shared" si="148"/>
        <v>0.19735245833333334</v>
      </c>
      <c r="S144" s="13">
        <f t="shared" si="149"/>
        <v>1.5914756800492922</v>
      </c>
      <c r="T144" s="2">
        <f t="shared" si="150"/>
        <v>0.01</v>
      </c>
      <c r="U144" s="14">
        <f t="shared" si="151"/>
        <v>1.5914756800492921E-2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3.0814756800492921E-2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24.701786941000002</v>
      </c>
      <c r="E145" s="10">
        <f t="shared" si="159"/>
        <v>28.0424702803226</v>
      </c>
      <c r="F145" s="7" t="s">
        <v>83</v>
      </c>
      <c r="G145" s="1">
        <v>10</v>
      </c>
      <c r="H145" s="9">
        <f t="shared" si="141"/>
        <v>24.701786941000002</v>
      </c>
      <c r="I145" s="9">
        <f t="shared" si="142"/>
        <v>297.851786941</v>
      </c>
      <c r="J145" s="9">
        <f t="shared" si="143"/>
        <v>0.33503851291965853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2.0600777637040948</v>
      </c>
      <c r="P145" s="9">
        <f t="shared" si="146"/>
        <v>0.69020539045027562</v>
      </c>
      <c r="Q145" s="12">
        <f t="shared" si="147"/>
        <v>0.17945340151707168</v>
      </c>
      <c r="R145" s="9">
        <f t="shared" si="148"/>
        <v>0.19735245833333334</v>
      </c>
      <c r="S145" s="13">
        <f t="shared" si="149"/>
        <v>0.90930411018225221</v>
      </c>
      <c r="T145" s="2">
        <f t="shared" si="150"/>
        <v>0.01</v>
      </c>
      <c r="U145" s="14">
        <f t="shared" si="151"/>
        <v>9.0930411018225223E-3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2.3993041101822522E-2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20.600384049677398</v>
      </c>
      <c r="E146" s="10">
        <f t="shared" si="159"/>
        <v>24.701786941000002</v>
      </c>
      <c r="F146" s="7" t="s">
        <v>83</v>
      </c>
      <c r="G146" s="1">
        <v>11</v>
      </c>
      <c r="H146" s="9">
        <f t="shared" si="141"/>
        <v>20.600384049677398</v>
      </c>
      <c r="I146" s="9">
        <f t="shared" si="142"/>
        <v>293.75038404967739</v>
      </c>
      <c r="J146" s="9">
        <f t="shared" si="143"/>
        <v>0.21226178812008561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2.1289202899204858</v>
      </c>
      <c r="P146" s="9">
        <f t="shared" si="146"/>
        <v>0.45188842750365338</v>
      </c>
      <c r="Q146" s="12">
        <f t="shared" si="147"/>
        <v>0.11749099115094988</v>
      </c>
      <c r="R146" s="9">
        <f t="shared" si="148"/>
        <v>0.19735245833333334</v>
      </c>
      <c r="S146" s="13">
        <f t="shared" si="149"/>
        <v>0.59533583793774991</v>
      </c>
      <c r="T146" s="2">
        <f t="shared" si="150"/>
        <v>0.01</v>
      </c>
      <c r="U146" s="14">
        <f t="shared" si="151"/>
        <v>5.9533583793774996E-3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2.0853358379377497E-2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16.146292732666701</v>
      </c>
      <c r="E147" s="10">
        <f t="shared" si="159"/>
        <v>20.600384049677398</v>
      </c>
      <c r="F147" s="7" t="s">
        <v>85</v>
      </c>
      <c r="G147" s="1">
        <v>12</v>
      </c>
      <c r="H147" s="9">
        <f t="shared" si="141"/>
        <v>16.146292732666701</v>
      </c>
      <c r="I147" s="9">
        <f t="shared" si="142"/>
        <v>289.2962927326667</v>
      </c>
      <c r="J147" s="9">
        <f t="shared" si="143"/>
        <v>0.12741983980429888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2.4360797790834994</v>
      </c>
      <c r="P147" s="9">
        <f t="shared" si="146"/>
        <v>0.31040489520131131</v>
      </c>
      <c r="Q147" s="12">
        <f t="shared" si="147"/>
        <v>8.0705272752340948E-2</v>
      </c>
      <c r="R147" s="9">
        <f t="shared" si="148"/>
        <v>0.19735245833333334</v>
      </c>
      <c r="S147" s="13">
        <f t="shared" si="149"/>
        <v>0.40893978941994064</v>
      </c>
      <c r="T147" s="2">
        <f t="shared" si="150"/>
        <v>0.01</v>
      </c>
      <c r="U147" s="14">
        <f t="shared" si="151"/>
        <v>4.0893978941994062E-3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9.5793978941994054E-3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14.384807261612901</v>
      </c>
      <c r="E148" s="10">
        <f t="shared" si="159"/>
        <v>16.146292732666701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1373560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24348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225397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1617061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32925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4393540.1078650197</v>
      </c>
      <c r="J13" s="6" t="s">
        <v>37</v>
      </c>
      <c r="K13" s="6">
        <f>I13/(10000*1000)</f>
        <v>0.43935401078650199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0.42927097574193601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0.42927097574193601</v>
      </c>
      <c r="I27" s="9">
        <f t="shared" si="1"/>
        <v>273.57927097574191</v>
      </c>
      <c r="J27" s="9">
        <f t="shared" si="2"/>
        <v>1.842884641477532E-2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1.4769538437344349</v>
      </c>
      <c r="Q27" s="12">
        <f t="shared" si="6"/>
        <v>0.14769538437344351</v>
      </c>
      <c r="R27" s="9">
        <f t="shared" si="7"/>
        <v>4.0532094166666672</v>
      </c>
      <c r="S27" s="13">
        <f t="shared" si="8"/>
        <v>3.643912001342068E-2</v>
      </c>
      <c r="T27" s="2">
        <f t="shared" si="9"/>
        <v>0.34</v>
      </c>
      <c r="U27" s="14">
        <f t="shared" si="10"/>
        <v>1.2389300804563031E-2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2.5289300804563031E-2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2.4583179105714299</v>
      </c>
      <c r="E28" s="10">
        <f t="shared" si="18"/>
        <v>0.42927097574193601</v>
      </c>
      <c r="F28" s="7" t="s">
        <v>83</v>
      </c>
      <c r="G28" s="1">
        <v>3</v>
      </c>
      <c r="H28" s="9">
        <f t="shared" si="0"/>
        <v>2.4583179105714299</v>
      </c>
      <c r="I28" s="9">
        <f t="shared" si="1"/>
        <v>275.60831791057143</v>
      </c>
      <c r="J28" s="9">
        <f t="shared" si="2"/>
        <v>2.3949223797983546E-2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119.1987266599635</v>
      </c>
      <c r="P28" s="9">
        <f t="shared" si="5"/>
        <v>2.8547169812141338</v>
      </c>
      <c r="Q28" s="12">
        <f t="shared" si="6"/>
        <v>0.28547169812141338</v>
      </c>
      <c r="R28" s="9">
        <f t="shared" si="7"/>
        <v>4.0532094166666672</v>
      </c>
      <c r="S28" s="13">
        <f t="shared" si="8"/>
        <v>7.0431026077153305E-2</v>
      </c>
      <c r="T28" s="2">
        <f t="shared" si="9"/>
        <v>0.34</v>
      </c>
      <c r="U28" s="14">
        <f t="shared" si="10"/>
        <v>2.3946548866232126E-2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3.6846548866232127E-2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6.6250707752258098</v>
      </c>
      <c r="E29" s="10">
        <f t="shared" si="18"/>
        <v>2.4583179105714299</v>
      </c>
      <c r="F29" s="7" t="s">
        <v>83</v>
      </c>
      <c r="G29" s="1">
        <v>4</v>
      </c>
      <c r="H29" s="9">
        <f t="shared" si="0"/>
        <v>6.6250707752258098</v>
      </c>
      <c r="I29" s="9">
        <f t="shared" si="1"/>
        <v>279.7750707752258</v>
      </c>
      <c r="J29" s="9">
        <f t="shared" si="2"/>
        <v>4.0531889574490318E-2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156.87610384541605</v>
      </c>
      <c r="P29" s="9">
        <f t="shared" si="5"/>
        <v>6.3584849179386795</v>
      </c>
      <c r="Q29" s="12">
        <f t="shared" si="6"/>
        <v>0.63584849179386804</v>
      </c>
      <c r="R29" s="9">
        <f t="shared" si="7"/>
        <v>4.0532094166666672</v>
      </c>
      <c r="S29" s="13">
        <f t="shared" si="8"/>
        <v>0.15687531198839108</v>
      </c>
      <c r="T29" s="2">
        <f t="shared" si="9"/>
        <v>0.34</v>
      </c>
      <c r="U29" s="14">
        <f t="shared" si="10"/>
        <v>5.3337606076052972E-2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6.6237606076052974E-2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10.1111912622333</v>
      </c>
      <c r="E30" s="10">
        <f t="shared" si="18"/>
        <v>6.6250707752258098</v>
      </c>
      <c r="F30" s="7" t="s">
        <v>83</v>
      </c>
      <c r="G30" s="1">
        <v>5</v>
      </c>
      <c r="H30" s="9">
        <f t="shared" si="0"/>
        <v>10.1111912622333</v>
      </c>
      <c r="I30" s="9">
        <f t="shared" si="1"/>
        <v>283.2611912622333</v>
      </c>
      <c r="J30" s="9">
        <f t="shared" si="2"/>
        <v>6.2202976977784229E-2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142.99173798110351</v>
      </c>
      <c r="O30" s="9">
        <f t="shared" si="19"/>
        <v>48.057975113040527</v>
      </c>
      <c r="P30" s="9">
        <f t="shared" si="5"/>
        <v>2.9893491195553872</v>
      </c>
      <c r="Q30" s="12">
        <f t="shared" si="6"/>
        <v>0.29893491195553873</v>
      </c>
      <c r="R30" s="9">
        <f t="shared" si="7"/>
        <v>4.0532094166666672</v>
      </c>
      <c r="S30" s="13">
        <f t="shared" si="8"/>
        <v>7.3752644195073644E-2</v>
      </c>
      <c r="T30" s="2">
        <f t="shared" si="9"/>
        <v>0.34</v>
      </c>
      <c r="U30" s="14">
        <f t="shared" si="10"/>
        <v>2.5075899026325042E-2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3.797589902632504E-2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12.2052574915161</v>
      </c>
      <c r="E31" s="10">
        <f t="shared" si="18"/>
        <v>10.1111912622333</v>
      </c>
      <c r="F31" s="7" t="s">
        <v>85</v>
      </c>
      <c r="G31" s="1">
        <v>6</v>
      </c>
      <c r="H31" s="9">
        <f t="shared" si="0"/>
        <v>12.2052574915161</v>
      </c>
      <c r="I31" s="9">
        <f t="shared" si="1"/>
        <v>285.35525749151606</v>
      </c>
      <c r="J31" s="9">
        <f t="shared" si="2"/>
        <v>8.0050208883812771E-2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85.600720160151809</v>
      </c>
      <c r="P31" s="9">
        <f t="shared" si="5"/>
        <v>6.8523555294249556</v>
      </c>
      <c r="Q31" s="12">
        <f t="shared" si="6"/>
        <v>0.68523555294249561</v>
      </c>
      <c r="R31" s="9">
        <f t="shared" si="7"/>
        <v>4.0532094166666672</v>
      </c>
      <c r="S31" s="13">
        <f t="shared" si="8"/>
        <v>0.16905999234207564</v>
      </c>
      <c r="T31" s="2">
        <f t="shared" si="9"/>
        <v>0.34</v>
      </c>
      <c r="U31" s="14">
        <f t="shared" si="10"/>
        <v>5.748039739630572E-2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7.0380397396305722E-2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16.1676595823333</v>
      </c>
      <c r="E32" s="10">
        <f t="shared" si="18"/>
        <v>12.2052574915161</v>
      </c>
      <c r="F32" s="7" t="s">
        <v>83</v>
      </c>
      <c r="G32" s="1">
        <v>7</v>
      </c>
      <c r="H32" s="9">
        <f t="shared" si="0"/>
        <v>16.1676595823333</v>
      </c>
      <c r="I32" s="9">
        <f t="shared" si="1"/>
        <v>289.31765958233325</v>
      </c>
      <c r="J32" s="9">
        <f t="shared" si="2"/>
        <v>0.12773695376657684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119.28045879739352</v>
      </c>
      <c r="P32" s="9">
        <f t="shared" si="5"/>
        <v>15.236522450658731</v>
      </c>
      <c r="Q32" s="12">
        <f t="shared" si="6"/>
        <v>1.5236522450658732</v>
      </c>
      <c r="R32" s="9">
        <f t="shared" si="7"/>
        <v>4.0532094166666672</v>
      </c>
      <c r="S32" s="13">
        <f t="shared" si="8"/>
        <v>0.37591253952994974</v>
      </c>
      <c r="T32" s="2">
        <f t="shared" si="9"/>
        <v>0.34</v>
      </c>
      <c r="U32" s="14">
        <f t="shared" si="10"/>
        <v>0.12781026344018293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0.15346026344018293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19.433015337096801</v>
      </c>
      <c r="E33" s="10">
        <f t="shared" si="18"/>
        <v>16.1676595823333</v>
      </c>
      <c r="F33" s="7" t="s">
        <v>83</v>
      </c>
      <c r="G33" s="1">
        <v>8</v>
      </c>
      <c r="H33" s="9">
        <f t="shared" si="0"/>
        <v>19.433015337096801</v>
      </c>
      <c r="I33" s="9">
        <f t="shared" si="1"/>
        <v>292.58301533709675</v>
      </c>
      <c r="J33" s="9">
        <f t="shared" si="2"/>
        <v>0.18596717623362047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144.57603051340146</v>
      </c>
      <c r="P33" s="9">
        <f t="shared" si="5"/>
        <v>26.886396145643019</v>
      </c>
      <c r="Q33" s="12">
        <f t="shared" si="6"/>
        <v>2.6886396145643019</v>
      </c>
      <c r="R33" s="9">
        <f t="shared" si="7"/>
        <v>4.0532094166666672</v>
      </c>
      <c r="S33" s="13">
        <f t="shared" si="8"/>
        <v>0.66333597358890517</v>
      </c>
      <c r="T33" s="2">
        <f t="shared" si="9"/>
        <v>0.34</v>
      </c>
      <c r="U33" s="14">
        <f t="shared" si="10"/>
        <v>0.22553423102022777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0.25118423102022774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16.1514604187097</v>
      </c>
      <c r="E34" s="10">
        <f t="shared" si="18"/>
        <v>19.433015337096801</v>
      </c>
      <c r="F34" s="7" t="s">
        <v>83</v>
      </c>
      <c r="G34" s="1">
        <v>9</v>
      </c>
      <c r="H34" s="9">
        <f t="shared" si="0"/>
        <v>16.1514604187097</v>
      </c>
      <c r="I34" s="9">
        <f t="shared" si="1"/>
        <v>289.30146041870967</v>
      </c>
      <c r="J34" s="9">
        <f t="shared" si="2"/>
        <v>0.1274964675414724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158.2217285344251</v>
      </c>
      <c r="P34" s="9">
        <f t="shared" si="5"/>
        <v>20.172711476444988</v>
      </c>
      <c r="Q34" s="12">
        <f t="shared" si="6"/>
        <v>2.0172711476444989</v>
      </c>
      <c r="R34" s="9">
        <f t="shared" si="7"/>
        <v>4.0532094166666672</v>
      </c>
      <c r="S34" s="13">
        <f t="shared" si="8"/>
        <v>0.49769724193118287</v>
      </c>
      <c r="T34" s="2">
        <f t="shared" si="9"/>
        <v>0.34</v>
      </c>
      <c r="U34" s="14">
        <f t="shared" si="10"/>
        <v>0.16921706225660219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0.19486706225660219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14.351907177199999</v>
      </c>
      <c r="E35" s="10">
        <f t="shared" si="18"/>
        <v>16.1514604187097</v>
      </c>
      <c r="F35" s="7" t="s">
        <v>83</v>
      </c>
      <c r="G35" s="1">
        <v>10</v>
      </c>
      <c r="H35" s="9">
        <f t="shared" si="0"/>
        <v>14.351907177199999</v>
      </c>
      <c r="I35" s="9">
        <f t="shared" si="1"/>
        <v>287.5019071772</v>
      </c>
      <c r="J35" s="9">
        <f t="shared" si="2"/>
        <v>0.10327808960939984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178.58111122464678</v>
      </c>
      <c r="P35" s="9">
        <f t="shared" si="5"/>
        <v>18.443516007605268</v>
      </c>
      <c r="Q35" s="12">
        <f t="shared" si="6"/>
        <v>1.844351600760527</v>
      </c>
      <c r="R35" s="9">
        <f t="shared" si="7"/>
        <v>4.0532094166666672</v>
      </c>
      <c r="S35" s="13">
        <f t="shared" si="8"/>
        <v>0.45503486525433706</v>
      </c>
      <c r="T35" s="2">
        <f t="shared" si="9"/>
        <v>0.34</v>
      </c>
      <c r="U35" s="14">
        <f t="shared" si="10"/>
        <v>0.15471185418647462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0.18036185418647463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10.3359689652903</v>
      </c>
      <c r="E36" s="10">
        <f t="shared" si="18"/>
        <v>14.351907177199999</v>
      </c>
      <c r="F36" s="7" t="s">
        <v>83</v>
      </c>
      <c r="G36" s="1">
        <v>11</v>
      </c>
      <c r="H36" s="9">
        <f t="shared" si="0"/>
        <v>10.3359689652903</v>
      </c>
      <c r="I36" s="9">
        <f t="shared" si="1"/>
        <v>283.48596896529028</v>
      </c>
      <c r="J36" s="9">
        <f t="shared" si="2"/>
        <v>6.3921650415098036E-2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152.13071545618942</v>
      </c>
      <c r="O36" s="9">
        <f t="shared" si="19"/>
        <v>48.538973927518754</v>
      </c>
      <c r="P36" s="9">
        <f t="shared" si="5"/>
        <v>3.102691322902412</v>
      </c>
      <c r="Q36" s="12">
        <f t="shared" si="6"/>
        <v>0.31026913229024122</v>
      </c>
      <c r="R36" s="9">
        <f t="shared" si="7"/>
        <v>4.0532094166666672</v>
      </c>
      <c r="S36" s="13">
        <f t="shared" si="8"/>
        <v>7.6549001148182597E-2</v>
      </c>
      <c r="T36" s="2">
        <f t="shared" si="9"/>
        <v>0.34</v>
      </c>
      <c r="U36" s="14">
        <f t="shared" si="10"/>
        <v>2.6026660390382084E-2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3.8926660390382083E-2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5.9981963762333299</v>
      </c>
      <c r="E37" s="10">
        <f t="shared" si="18"/>
        <v>10.3359689652903</v>
      </c>
      <c r="F37" s="7" t="s">
        <v>85</v>
      </c>
      <c r="G37" s="1">
        <v>12</v>
      </c>
      <c r="H37" s="9">
        <f t="shared" si="0"/>
        <v>5.9981963762333299</v>
      </c>
      <c r="I37" s="9">
        <f t="shared" si="1"/>
        <v>279.14819637623333</v>
      </c>
      <c r="J37" s="9">
        <f t="shared" si="2"/>
        <v>3.7484774480296162E-2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85.968376771283005</v>
      </c>
      <c r="P37" s="9">
        <f t="shared" si="5"/>
        <v>3.2225052157086744</v>
      </c>
      <c r="Q37" s="12">
        <f t="shared" si="6"/>
        <v>0.32225052157086748</v>
      </c>
      <c r="R37" s="9">
        <f t="shared" si="7"/>
        <v>4.0532094166666672</v>
      </c>
      <c r="S37" s="13">
        <f t="shared" si="8"/>
        <v>7.9505026373861573E-2</v>
      </c>
      <c r="T37" s="2">
        <f t="shared" si="9"/>
        <v>0.34</v>
      </c>
      <c r="U37" s="14">
        <f t="shared" si="10"/>
        <v>2.7031708967112936E-2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3.9931708967112935E-2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1.7054013777419399</v>
      </c>
      <c r="E38" s="10">
        <f t="shared" si="18"/>
        <v>5.9981963762333299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114463.33333333333</v>
      </c>
      <c r="AU42" s="1">
        <f t="shared" ref="AU42:AU53" si="38">AT42*10000*AS42*0.67*AR42*AQ42</f>
        <v>458170333.87770379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0.42927097574193601</v>
      </c>
      <c r="E43" s="10">
        <f t="shared" ref="E43:E54" si="39">D42</f>
        <v>2.0454492775161301</v>
      </c>
      <c r="F43" s="7" t="s">
        <v>83</v>
      </c>
      <c r="G43" s="1">
        <v>2</v>
      </c>
      <c r="H43" s="9">
        <f t="shared" si="20"/>
        <v>0.42927097574193601</v>
      </c>
      <c r="I43" s="9">
        <f t="shared" si="21"/>
        <v>273.57927097574191</v>
      </c>
      <c r="J43" s="9">
        <f t="shared" si="22"/>
        <v>1.842884641477532E-2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116.37570301581128</v>
      </c>
      <c r="P43" s="9">
        <f t="shared" si="25"/>
        <v>2.1446699572898913</v>
      </c>
      <c r="Q43" s="12">
        <f t="shared" si="26"/>
        <v>0.51472078974957391</v>
      </c>
      <c r="R43" s="9">
        <f t="shared" si="27"/>
        <v>14.125500000000001</v>
      </c>
      <c r="S43" s="13">
        <f t="shared" si="28"/>
        <v>3.6439120013420687E-2</v>
      </c>
      <c r="T43" s="2">
        <f t="shared" si="29"/>
        <v>0.43</v>
      </c>
      <c r="U43" s="14">
        <f t="shared" si="30"/>
        <v>1.5668821605770895E-2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2.4088821605770895E-2</v>
      </c>
      <c r="AR43" s="9">
        <f t="shared" si="35"/>
        <v>136.875</v>
      </c>
      <c r="AS43" s="1">
        <f t="shared" si="36"/>
        <v>0.24</v>
      </c>
      <c r="AT43" s="1">
        <f t="shared" si="37"/>
        <v>114463.33333333333</v>
      </c>
      <c r="AU43" s="1">
        <f t="shared" si="38"/>
        <v>606865042.00270379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2.4583179105714299</v>
      </c>
      <c r="E44" s="10">
        <f t="shared" si="39"/>
        <v>0.42927097574193601</v>
      </c>
      <c r="F44" s="7" t="s">
        <v>83</v>
      </c>
      <c r="G44" s="1">
        <v>3</v>
      </c>
      <c r="H44" s="9">
        <f t="shared" si="20"/>
        <v>2.4583179105714299</v>
      </c>
      <c r="I44" s="9">
        <f t="shared" si="21"/>
        <v>275.60831791057143</v>
      </c>
      <c r="J44" s="9">
        <f t="shared" si="22"/>
        <v>2.3949223797983546E-2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173.08728305852139</v>
      </c>
      <c r="P44" s="9">
        <f t="shared" si="25"/>
        <v>4.145306078553455</v>
      </c>
      <c r="Q44" s="12">
        <f t="shared" si="26"/>
        <v>0.99487345885282918</v>
      </c>
      <c r="R44" s="9">
        <f t="shared" si="27"/>
        <v>14.125500000000001</v>
      </c>
      <c r="S44" s="13">
        <f t="shared" si="28"/>
        <v>7.0431026077153319E-2</v>
      </c>
      <c r="T44" s="2">
        <f t="shared" si="29"/>
        <v>0.43</v>
      </c>
      <c r="U44" s="14">
        <f t="shared" si="30"/>
        <v>3.0285341213175925E-2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3.8705341213175926E-2</v>
      </c>
      <c r="AR44" s="9">
        <f t="shared" si="35"/>
        <v>136.875</v>
      </c>
      <c r="AS44" s="1">
        <f t="shared" si="36"/>
        <v>0.24</v>
      </c>
      <c r="AT44" s="1">
        <f t="shared" si="37"/>
        <v>114463.33333333333</v>
      </c>
      <c r="AU44" s="1">
        <f t="shared" si="38"/>
        <v>975096204.59955633</v>
      </c>
    </row>
    <row r="45" spans="1:48" x14ac:dyDescent="0.15">
      <c r="C45" s="7">
        <v>3</v>
      </c>
      <c r="D45" s="8">
        <v>6.6250707752258098</v>
      </c>
      <c r="E45" s="10">
        <f t="shared" si="39"/>
        <v>2.4583179105714299</v>
      </c>
      <c r="F45" s="7" t="s">
        <v>83</v>
      </c>
      <c r="G45" s="1">
        <v>4</v>
      </c>
      <c r="H45" s="9">
        <f t="shared" si="20"/>
        <v>6.6250707752258098</v>
      </c>
      <c r="I45" s="9">
        <f t="shared" si="21"/>
        <v>279.7750707752258</v>
      </c>
      <c r="J45" s="9">
        <f t="shared" si="22"/>
        <v>4.0531889574490318E-2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227.79822697996792</v>
      </c>
      <c r="P45" s="9">
        <f t="shared" si="25"/>
        <v>9.2330925812167415</v>
      </c>
      <c r="Q45" s="12">
        <f t="shared" si="26"/>
        <v>2.215942219492018</v>
      </c>
      <c r="R45" s="9">
        <f t="shared" si="27"/>
        <v>14.125500000000001</v>
      </c>
      <c r="S45" s="13">
        <f t="shared" si="28"/>
        <v>0.15687531198839105</v>
      </c>
      <c r="T45" s="2">
        <f t="shared" si="29"/>
        <v>0.43</v>
      </c>
      <c r="U45" s="14">
        <f t="shared" si="30"/>
        <v>6.7456384155008153E-2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7.5876384155008164E-2</v>
      </c>
      <c r="AR45" s="9">
        <f t="shared" si="35"/>
        <v>136.875</v>
      </c>
      <c r="AS45" s="1">
        <f t="shared" si="36"/>
        <v>0.24</v>
      </c>
      <c r="AT45" s="1">
        <f t="shared" si="37"/>
        <v>114463.33333333333</v>
      </c>
      <c r="AU45" s="1">
        <f t="shared" si="38"/>
        <v>1911539128.4317131</v>
      </c>
    </row>
    <row r="46" spans="1:48" x14ac:dyDescent="0.15">
      <c r="C46" s="7">
        <v>4</v>
      </c>
      <c r="D46" s="8">
        <v>10.1111912622333</v>
      </c>
      <c r="E46" s="10">
        <f t="shared" si="39"/>
        <v>6.6250707752258098</v>
      </c>
      <c r="F46" s="7" t="s">
        <v>83</v>
      </c>
      <c r="G46" s="1">
        <v>5</v>
      </c>
      <c r="H46" s="9">
        <f t="shared" si="20"/>
        <v>10.1111912622333</v>
      </c>
      <c r="I46" s="9">
        <f t="shared" si="21"/>
        <v>283.2611912622333</v>
      </c>
      <c r="J46" s="9">
        <f t="shared" si="22"/>
        <v>6.2202976977784229E-2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207.63687767881362</v>
      </c>
      <c r="O46" s="9">
        <f t="shared" si="40"/>
        <v>69.784506719937553</v>
      </c>
      <c r="P46" s="9">
        <f t="shared" si="25"/>
        <v>4.3408040649063047</v>
      </c>
      <c r="Q46" s="12">
        <f t="shared" si="26"/>
        <v>1.041792975577513</v>
      </c>
      <c r="R46" s="9">
        <f t="shared" si="27"/>
        <v>14.125500000000001</v>
      </c>
      <c r="S46" s="13">
        <f t="shared" si="28"/>
        <v>7.3752644195073658E-2</v>
      </c>
      <c r="T46" s="2">
        <f t="shared" si="29"/>
        <v>0.43</v>
      </c>
      <c r="U46" s="14">
        <f t="shared" si="30"/>
        <v>3.1713637003881676E-2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4.0133637003881673E-2</v>
      </c>
      <c r="AR46" s="9">
        <f t="shared" si="35"/>
        <v>136.875</v>
      </c>
      <c r="AS46" s="1">
        <f t="shared" si="36"/>
        <v>0.24</v>
      </c>
      <c r="AT46" s="1">
        <f t="shared" si="37"/>
        <v>114463.33333333333</v>
      </c>
      <c r="AU46" s="1">
        <f t="shared" si="38"/>
        <v>1011078985.2936221</v>
      </c>
    </row>
    <row r="47" spans="1:48" x14ac:dyDescent="0.15">
      <c r="C47" s="7">
        <v>5</v>
      </c>
      <c r="D47" s="8">
        <v>12.2052574915161</v>
      </c>
      <c r="E47" s="10">
        <f t="shared" si="39"/>
        <v>10.1111912622333</v>
      </c>
      <c r="F47" s="7" t="s">
        <v>85</v>
      </c>
      <c r="G47" s="1">
        <v>6</v>
      </c>
      <c r="H47" s="9">
        <f t="shared" si="20"/>
        <v>12.2052574915161</v>
      </c>
      <c r="I47" s="9">
        <f t="shared" si="21"/>
        <v>285.35525749151606</v>
      </c>
      <c r="J47" s="9">
        <f t="shared" si="22"/>
        <v>8.0050208883812771E-2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124.29995265503123</v>
      </c>
      <c r="P47" s="9">
        <f t="shared" si="25"/>
        <v>9.9502371742832878</v>
      </c>
      <c r="Q47" s="12">
        <f t="shared" si="26"/>
        <v>2.3880569218279888</v>
      </c>
      <c r="R47" s="9">
        <f t="shared" si="27"/>
        <v>14.125500000000001</v>
      </c>
      <c r="S47" s="13">
        <f t="shared" si="28"/>
        <v>0.16905999234207558</v>
      </c>
      <c r="T47" s="2">
        <f t="shared" si="29"/>
        <v>0.43</v>
      </c>
      <c r="U47" s="14">
        <f t="shared" si="30"/>
        <v>7.2695796707092503E-2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8.1115796707092513E-2</v>
      </c>
      <c r="AR47" s="9">
        <f t="shared" si="35"/>
        <v>136.875</v>
      </c>
      <c r="AS47" s="1">
        <f t="shared" si="36"/>
        <v>0.24</v>
      </c>
      <c r="AT47" s="1">
        <f t="shared" si="37"/>
        <v>114463.33333333333</v>
      </c>
      <c r="AU47" s="1">
        <f t="shared" si="38"/>
        <v>2043534639.483546</v>
      </c>
    </row>
    <row r="48" spans="1:48" x14ac:dyDescent="0.15">
      <c r="C48" s="7">
        <v>6</v>
      </c>
      <c r="D48" s="8">
        <v>16.1676595823333</v>
      </c>
      <c r="E48" s="10">
        <f t="shared" si="39"/>
        <v>12.2052574915161</v>
      </c>
      <c r="F48" s="7" t="s">
        <v>83</v>
      </c>
      <c r="G48" s="1">
        <v>7</v>
      </c>
      <c r="H48" s="9">
        <f t="shared" si="20"/>
        <v>16.1676595823333</v>
      </c>
      <c r="I48" s="9">
        <f t="shared" si="21"/>
        <v>289.31765958233325</v>
      </c>
      <c r="J48" s="9">
        <f t="shared" si="22"/>
        <v>0.12773695376657684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173.20596548074792</v>
      </c>
      <c r="P48" s="9">
        <f t="shared" si="25"/>
        <v>22.124802404709602</v>
      </c>
      <c r="Q48" s="12">
        <f t="shared" si="26"/>
        <v>5.3099525771303044</v>
      </c>
      <c r="R48" s="9">
        <f t="shared" si="27"/>
        <v>14.125500000000001</v>
      </c>
      <c r="S48" s="13">
        <f t="shared" si="28"/>
        <v>0.37591253952994969</v>
      </c>
      <c r="T48" s="2">
        <f t="shared" si="29"/>
        <v>0.43</v>
      </c>
      <c r="U48" s="14">
        <f t="shared" si="30"/>
        <v>0.16164239199787836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0.17724239199787833</v>
      </c>
      <c r="AR48" s="9">
        <f t="shared" si="35"/>
        <v>136.875</v>
      </c>
      <c r="AS48" s="1">
        <f t="shared" si="36"/>
        <v>0.24</v>
      </c>
      <c r="AT48" s="1">
        <f t="shared" si="37"/>
        <v>114463.33333333333</v>
      </c>
      <c r="AU48" s="1">
        <f t="shared" si="38"/>
        <v>4465233435.8557301</v>
      </c>
    </row>
    <row r="49" spans="1:48" x14ac:dyDescent="0.15">
      <c r="C49" s="7">
        <v>7</v>
      </c>
      <c r="D49" s="8">
        <v>19.433015337096801</v>
      </c>
      <c r="E49" s="10">
        <f t="shared" si="39"/>
        <v>16.1676595823333</v>
      </c>
      <c r="F49" s="7" t="s">
        <v>83</v>
      </c>
      <c r="G49" s="1">
        <v>8</v>
      </c>
      <c r="H49" s="9">
        <f t="shared" si="20"/>
        <v>19.433015337096801</v>
      </c>
      <c r="I49" s="9">
        <f t="shared" si="21"/>
        <v>292.58301533709675</v>
      </c>
      <c r="J49" s="9">
        <f t="shared" si="22"/>
        <v>0.18596717623362047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209.9374130760383</v>
      </c>
      <c r="P49" s="9">
        <f t="shared" si="25"/>
        <v>39.041467895541992</v>
      </c>
      <c r="Q49" s="12">
        <f t="shared" si="26"/>
        <v>9.3699522949300782</v>
      </c>
      <c r="R49" s="9">
        <f t="shared" si="27"/>
        <v>14.125500000000001</v>
      </c>
      <c r="S49" s="13">
        <f t="shared" si="28"/>
        <v>0.66333597358890506</v>
      </c>
      <c r="T49" s="2">
        <f t="shared" si="29"/>
        <v>0.43</v>
      </c>
      <c r="U49" s="14">
        <f t="shared" si="30"/>
        <v>0.28523446864322916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0.30083446864322916</v>
      </c>
      <c r="AR49" s="9">
        <f t="shared" si="35"/>
        <v>136.875</v>
      </c>
      <c r="AS49" s="1">
        <f t="shared" si="36"/>
        <v>0.24</v>
      </c>
      <c r="AT49" s="1">
        <f t="shared" si="37"/>
        <v>114463.33333333333</v>
      </c>
      <c r="AU49" s="1">
        <f t="shared" si="38"/>
        <v>7578864812.7684879</v>
      </c>
    </row>
    <row r="50" spans="1:48" x14ac:dyDescent="0.15">
      <c r="C50" s="7">
        <v>8</v>
      </c>
      <c r="D50" s="8">
        <v>16.1514604187097</v>
      </c>
      <c r="E50" s="10">
        <f t="shared" si="39"/>
        <v>19.433015337096801</v>
      </c>
      <c r="F50" s="7" t="s">
        <v>83</v>
      </c>
      <c r="G50" s="1">
        <v>9</v>
      </c>
      <c r="H50" s="9">
        <f t="shared" si="20"/>
        <v>16.1514604187097</v>
      </c>
      <c r="I50" s="9">
        <f t="shared" si="21"/>
        <v>289.30146041870967</v>
      </c>
      <c r="J50" s="9">
        <f t="shared" si="22"/>
        <v>0.1274964675414724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229.7521951804963</v>
      </c>
      <c r="P50" s="9">
        <f t="shared" si="25"/>
        <v>29.292593295412178</v>
      </c>
      <c r="Q50" s="12">
        <f t="shared" si="26"/>
        <v>7.0302223908989223</v>
      </c>
      <c r="R50" s="9">
        <f t="shared" si="27"/>
        <v>14.125500000000001</v>
      </c>
      <c r="S50" s="13">
        <f t="shared" si="28"/>
        <v>0.49769724193118275</v>
      </c>
      <c r="T50" s="2">
        <f t="shared" si="29"/>
        <v>0.43</v>
      </c>
      <c r="U50" s="14">
        <f t="shared" si="30"/>
        <v>0.21400981403040858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0.22960981403040859</v>
      </c>
      <c r="AR50" s="9">
        <f t="shared" si="35"/>
        <v>136.875</v>
      </c>
      <c r="AS50" s="1">
        <f t="shared" si="36"/>
        <v>0.24</v>
      </c>
      <c r="AT50" s="1">
        <f t="shared" si="37"/>
        <v>114463.33333333333</v>
      </c>
      <c r="AU50" s="1">
        <f t="shared" si="38"/>
        <v>5784515810.5374107</v>
      </c>
    </row>
    <row r="51" spans="1:48" x14ac:dyDescent="0.15">
      <c r="C51" s="7">
        <v>9</v>
      </c>
      <c r="D51" s="8">
        <v>14.351907177199999</v>
      </c>
      <c r="E51" s="10">
        <f t="shared" si="39"/>
        <v>16.1514604187097</v>
      </c>
      <c r="F51" s="7" t="s">
        <v>83</v>
      </c>
      <c r="G51" s="1">
        <v>10</v>
      </c>
      <c r="H51" s="9">
        <f t="shared" si="20"/>
        <v>14.351907177199999</v>
      </c>
      <c r="I51" s="9">
        <f t="shared" si="21"/>
        <v>287.5019071772</v>
      </c>
      <c r="J51" s="9">
        <f t="shared" si="22"/>
        <v>0.10327808960939984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259.3158518850841</v>
      </c>
      <c r="P51" s="9">
        <f t="shared" si="25"/>
        <v>26.781645788125573</v>
      </c>
      <c r="Q51" s="12">
        <f t="shared" si="26"/>
        <v>6.4275949891501369</v>
      </c>
      <c r="R51" s="9">
        <f t="shared" si="27"/>
        <v>14.125500000000001</v>
      </c>
      <c r="S51" s="13">
        <f t="shared" si="28"/>
        <v>0.45503486525433695</v>
      </c>
      <c r="T51" s="2">
        <f t="shared" si="29"/>
        <v>0.43</v>
      </c>
      <c r="U51" s="14">
        <f t="shared" si="30"/>
        <v>0.19566499205936488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0.21126499205936489</v>
      </c>
      <c r="AR51" s="9">
        <f t="shared" si="35"/>
        <v>136.875</v>
      </c>
      <c r="AS51" s="1">
        <f t="shared" si="36"/>
        <v>0.24</v>
      </c>
      <c r="AT51" s="1">
        <f t="shared" si="37"/>
        <v>114463.33333333333</v>
      </c>
      <c r="AU51" s="1">
        <f t="shared" si="38"/>
        <v>5322358244.7508593</v>
      </c>
    </row>
    <row r="52" spans="1:48" x14ac:dyDescent="0.15">
      <c r="C52" s="7">
        <v>10</v>
      </c>
      <c r="D52" s="8">
        <v>10.3359689652903</v>
      </c>
      <c r="E52" s="10">
        <f t="shared" si="39"/>
        <v>14.351907177199999</v>
      </c>
      <c r="F52" s="7" t="s">
        <v>83</v>
      </c>
      <c r="G52" s="1">
        <v>11</v>
      </c>
      <c r="H52" s="9">
        <f t="shared" si="20"/>
        <v>10.3359689652903</v>
      </c>
      <c r="I52" s="9">
        <f t="shared" si="21"/>
        <v>283.48596896529028</v>
      </c>
      <c r="J52" s="9">
        <f t="shared" si="22"/>
        <v>6.3921650415098036E-2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220.90749579211061</v>
      </c>
      <c r="O52" s="9">
        <f t="shared" si="40"/>
        <v>70.482960304847921</v>
      </c>
      <c r="P52" s="9">
        <f t="shared" si="25"/>
        <v>4.5053871488277206</v>
      </c>
      <c r="Q52" s="12">
        <f t="shared" si="26"/>
        <v>1.0812929157186528</v>
      </c>
      <c r="R52" s="9">
        <f t="shared" si="27"/>
        <v>14.125500000000001</v>
      </c>
      <c r="S52" s="13">
        <f t="shared" si="28"/>
        <v>7.6549001148182569E-2</v>
      </c>
      <c r="T52" s="2">
        <f t="shared" si="29"/>
        <v>0.43</v>
      </c>
      <c r="U52" s="14">
        <f t="shared" si="30"/>
        <v>3.2916070493718502E-2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4.1336070493718499E-2</v>
      </c>
      <c r="AR52" s="9">
        <f t="shared" si="35"/>
        <v>136.875</v>
      </c>
      <c r="AS52" s="1">
        <f t="shared" si="36"/>
        <v>0.24</v>
      </c>
      <c r="AT52" s="1">
        <f t="shared" si="37"/>
        <v>114463.33333333333</v>
      </c>
      <c r="AU52" s="1">
        <f t="shared" si="38"/>
        <v>1041371660.5542696</v>
      </c>
    </row>
    <row r="53" spans="1:48" x14ac:dyDescent="0.15">
      <c r="C53" s="7">
        <v>11</v>
      </c>
      <c r="D53" s="8">
        <v>5.9981963762333299</v>
      </c>
      <c r="E53" s="10">
        <f t="shared" si="39"/>
        <v>10.3359689652903</v>
      </c>
      <c r="F53" s="7" t="s">
        <v>85</v>
      </c>
      <c r="G53" s="1">
        <v>12</v>
      </c>
      <c r="H53" s="9">
        <f t="shared" si="20"/>
        <v>5.9981963762333299</v>
      </c>
      <c r="I53" s="9">
        <f t="shared" si="21"/>
        <v>279.14819637623333</v>
      </c>
      <c r="J53" s="9">
        <f t="shared" si="22"/>
        <v>3.7484774480296162E-2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124.83382315602022</v>
      </c>
      <c r="P53" s="9">
        <f t="shared" si="25"/>
        <v>4.6793677085165903</v>
      </c>
      <c r="Q53" s="12">
        <f t="shared" si="26"/>
        <v>1.1230482500439816</v>
      </c>
      <c r="R53" s="9">
        <f t="shared" si="27"/>
        <v>14.125500000000001</v>
      </c>
      <c r="S53" s="13">
        <f t="shared" si="28"/>
        <v>7.9505026373861559E-2</v>
      </c>
      <c r="T53" s="2">
        <f t="shared" si="29"/>
        <v>0.43</v>
      </c>
      <c r="U53" s="14">
        <f t="shared" si="30"/>
        <v>3.4187161340760469E-2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4.2607161340760466E-2</v>
      </c>
      <c r="AR53" s="9">
        <f t="shared" si="35"/>
        <v>136.875</v>
      </c>
      <c r="AS53" s="1">
        <f t="shared" si="36"/>
        <v>0.24</v>
      </c>
      <c r="AT53" s="1">
        <f t="shared" si="37"/>
        <v>114463.33333333333</v>
      </c>
      <c r="AU53" s="1">
        <f t="shared" si="38"/>
        <v>1073394007.3881462</v>
      </c>
      <c r="AV53" s="1">
        <f>SUM(AU42:AU53)</f>
        <v>32272022305.543747</v>
      </c>
    </row>
    <row r="54" spans="1:48" x14ac:dyDescent="0.15">
      <c r="C54" s="7">
        <v>12</v>
      </c>
      <c r="D54" s="8">
        <v>1.7054013777419399</v>
      </c>
      <c r="E54" s="10">
        <f t="shared" si="39"/>
        <v>5.9981963762333299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2.0454492775161301</v>
      </c>
      <c r="E58" s="7"/>
      <c r="F58" s="7"/>
      <c r="G58" s="1">
        <v>1</v>
      </c>
      <c r="H58" s="9">
        <f t="shared" ref="H58:H69" si="41">E59</f>
        <v>2.0454492775161301</v>
      </c>
      <c r="I58" s="9">
        <f t="shared" ref="I58:I69" si="42">H58+273.15</f>
        <v>275.1954492775161</v>
      </c>
      <c r="J58" s="9">
        <f t="shared" ref="J58:J69" si="43">EXP(($C$15*(I58-$C$13))/($C$16*I58*$C$13))</f>
        <v>2.2712914672421824E-2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2.2659917871519506E-3</v>
      </c>
      <c r="Q58" s="12">
        <f t="shared" ref="Q58:Q69" si="47">P58*$B$60</f>
        <v>4.3053843955887059E-4</v>
      </c>
      <c r="R58" s="9">
        <f t="shared" ref="R58:R69" si="48">L58*$B$60</f>
        <v>1.8955666666666669E-2</v>
      </c>
      <c r="S58" s="13">
        <f t="shared" ref="S58:S69" si="49">Q58/R58</f>
        <v>2.271291467242182E-2</v>
      </c>
      <c r="T58" s="2">
        <f t="shared" ref="T58:T69" si="50">$B$59/100</f>
        <v>0.01</v>
      </c>
      <c r="U58" s="14">
        <f t="shared" ref="U58:U69" si="51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1.2227129146724218E-2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18783.083333333332</v>
      </c>
      <c r="AU58" s="1">
        <f t="shared" ref="AU58:AU69" si="58">AT58*10000*AS58*0.67*AR58*AQ58</f>
        <v>2916790.5916791982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0.42927097574193601</v>
      </c>
      <c r="E59" s="10">
        <f t="shared" ref="E59:E70" si="59">D58</f>
        <v>2.0454492775161301</v>
      </c>
      <c r="F59" s="7" t="s">
        <v>83</v>
      </c>
      <c r="G59" s="1">
        <v>2</v>
      </c>
      <c r="H59" s="9">
        <f t="shared" si="41"/>
        <v>0.42927097574193601</v>
      </c>
      <c r="I59" s="9">
        <f t="shared" si="42"/>
        <v>273.57927097574191</v>
      </c>
      <c r="J59" s="9">
        <f t="shared" si="43"/>
        <v>1.842884641477532E-2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0.19726734154618139</v>
      </c>
      <c r="P59" s="9">
        <f t="shared" si="46"/>
        <v>3.6354095400056036E-3</v>
      </c>
      <c r="Q59" s="12">
        <f t="shared" si="47"/>
        <v>6.907278126010647E-4</v>
      </c>
      <c r="R59" s="9">
        <f t="shared" si="48"/>
        <v>1.8955666666666669E-2</v>
      </c>
      <c r="S59" s="13">
        <f t="shared" si="49"/>
        <v>3.643912001342068E-2</v>
      </c>
      <c r="T59" s="2">
        <f t="shared" si="50"/>
        <v>0.01</v>
      </c>
      <c r="U59" s="14">
        <f t="shared" si="51"/>
        <v>3.6439120013420683E-4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1.2364391200134207E-2</v>
      </c>
      <c r="AR59" s="9">
        <f t="shared" si="55"/>
        <v>9.9766666666666666</v>
      </c>
      <c r="AS59" s="1">
        <f t="shared" si="56"/>
        <v>0.19</v>
      </c>
      <c r="AT59" s="1">
        <f t="shared" si="57"/>
        <v>18783.083333333332</v>
      </c>
      <c r="AU59" s="1">
        <f t="shared" si="58"/>
        <v>2949534.5548104034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2.4583179105714299</v>
      </c>
      <c r="E60" s="10">
        <f t="shared" si="59"/>
        <v>0.42927097574193601</v>
      </c>
      <c r="F60" s="7" t="s">
        <v>83</v>
      </c>
      <c r="G60" s="1">
        <v>3</v>
      </c>
      <c r="H60" s="9">
        <f t="shared" si="41"/>
        <v>2.4583179105714299</v>
      </c>
      <c r="I60" s="9">
        <f t="shared" si="42"/>
        <v>275.60831791057143</v>
      </c>
      <c r="J60" s="9">
        <f t="shared" si="43"/>
        <v>2.3949223797983546E-2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0.29339859867284246</v>
      </c>
      <c r="P60" s="9">
        <f t="shared" si="46"/>
        <v>7.0266687016306622E-3</v>
      </c>
      <c r="Q60" s="12">
        <f t="shared" si="47"/>
        <v>1.3350670533098258E-3</v>
      </c>
      <c r="R60" s="9">
        <f t="shared" si="48"/>
        <v>1.8955666666666669E-2</v>
      </c>
      <c r="S60" s="13">
        <f t="shared" si="49"/>
        <v>7.0431026077153305E-2</v>
      </c>
      <c r="T60" s="2">
        <f t="shared" si="50"/>
        <v>0.01</v>
      </c>
      <c r="U60" s="14">
        <f t="shared" si="51"/>
        <v>7.0431026077153304E-4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1.2704310260771533E-2</v>
      </c>
      <c r="AR60" s="9">
        <f t="shared" si="55"/>
        <v>9.9766666666666666</v>
      </c>
      <c r="AS60" s="1">
        <f t="shared" si="56"/>
        <v>0.19</v>
      </c>
      <c r="AT60" s="1">
        <f t="shared" si="57"/>
        <v>18783.083333333332</v>
      </c>
      <c r="AU60" s="1">
        <f t="shared" si="58"/>
        <v>3030622.4950866383</v>
      </c>
    </row>
    <row r="61" spans="1:48" x14ac:dyDescent="0.15">
      <c r="C61" s="7">
        <v>3</v>
      </c>
      <c r="D61" s="8">
        <v>6.6250707752258098</v>
      </c>
      <c r="E61" s="10">
        <f t="shared" si="59"/>
        <v>2.4583179105714299</v>
      </c>
      <c r="F61" s="7" t="s">
        <v>83</v>
      </c>
      <c r="G61" s="1">
        <v>4</v>
      </c>
      <c r="H61" s="9">
        <f t="shared" si="41"/>
        <v>6.6250707752258098</v>
      </c>
      <c r="I61" s="9">
        <f t="shared" si="42"/>
        <v>279.7750707752258</v>
      </c>
      <c r="J61" s="9">
        <f t="shared" si="43"/>
        <v>4.0531889574490318E-2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0.38613859663787847</v>
      </c>
      <c r="P61" s="9">
        <f t="shared" si="46"/>
        <v>1.5650926959375148E-2</v>
      </c>
      <c r="Q61" s="12">
        <f t="shared" si="47"/>
        <v>2.9736761222812782E-3</v>
      </c>
      <c r="R61" s="9">
        <f t="shared" si="48"/>
        <v>1.8955666666666669E-2</v>
      </c>
      <c r="S61" s="13">
        <f t="shared" si="49"/>
        <v>0.15687531198839105</v>
      </c>
      <c r="T61" s="2">
        <f t="shared" si="50"/>
        <v>0.01</v>
      </c>
      <c r="U61" s="14">
        <f t="shared" si="51"/>
        <v>1.5687531198839105E-3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1.3568753119883911E-2</v>
      </c>
      <c r="AR61" s="9">
        <f t="shared" si="55"/>
        <v>9.9766666666666666</v>
      </c>
      <c r="AS61" s="1">
        <f t="shared" si="56"/>
        <v>0.19</v>
      </c>
      <c r="AT61" s="1">
        <f t="shared" si="57"/>
        <v>18783.083333333332</v>
      </c>
      <c r="AU61" s="1">
        <f t="shared" si="58"/>
        <v>3236835.9707313902</v>
      </c>
    </row>
    <row r="62" spans="1:48" x14ac:dyDescent="0.15">
      <c r="C62" s="7">
        <v>4</v>
      </c>
      <c r="D62" s="8">
        <v>10.1111912622333</v>
      </c>
      <c r="E62" s="10">
        <f t="shared" si="59"/>
        <v>6.6250707752258098</v>
      </c>
      <c r="F62" s="7" t="s">
        <v>83</v>
      </c>
      <c r="G62" s="1">
        <v>5</v>
      </c>
      <c r="H62" s="9">
        <f t="shared" si="41"/>
        <v>10.1111912622333</v>
      </c>
      <c r="I62" s="9">
        <f t="shared" si="42"/>
        <v>283.2611912622333</v>
      </c>
      <c r="J62" s="9">
        <f t="shared" si="43"/>
        <v>6.2202976977784229E-2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0.35196328619457817</v>
      </c>
      <c r="O62" s="9">
        <f t="shared" si="60"/>
        <v>0.11829105015059183</v>
      </c>
      <c r="P62" s="9">
        <f t="shared" si="46"/>
        <v>7.3580554691951832E-3</v>
      </c>
      <c r="Q62" s="12">
        <f t="shared" si="47"/>
        <v>1.3980305391470848E-3</v>
      </c>
      <c r="R62" s="9">
        <f t="shared" si="48"/>
        <v>1.8955666666666669E-2</v>
      </c>
      <c r="S62" s="13">
        <f t="shared" si="49"/>
        <v>7.3752644195073658E-2</v>
      </c>
      <c r="T62" s="2">
        <f t="shared" si="50"/>
        <v>0.01</v>
      </c>
      <c r="U62" s="14">
        <f t="shared" si="51"/>
        <v>7.375264419507366E-4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1.2737526441950737E-2</v>
      </c>
      <c r="AR62" s="9">
        <f t="shared" si="55"/>
        <v>9.9766666666666666</v>
      </c>
      <c r="AS62" s="1">
        <f t="shared" si="56"/>
        <v>0.19</v>
      </c>
      <c r="AT62" s="1">
        <f t="shared" si="57"/>
        <v>18783.083333333332</v>
      </c>
      <c r="AU62" s="1">
        <f t="shared" si="58"/>
        <v>3038546.2393762758</v>
      </c>
    </row>
    <row r="63" spans="1:48" x14ac:dyDescent="0.15">
      <c r="C63" s="7">
        <v>5</v>
      </c>
      <c r="D63" s="8">
        <v>12.2052574915161</v>
      </c>
      <c r="E63" s="10">
        <f t="shared" si="59"/>
        <v>10.1111912622333</v>
      </c>
      <c r="F63" s="7" t="s">
        <v>85</v>
      </c>
      <c r="G63" s="1">
        <v>6</v>
      </c>
      <c r="H63" s="9">
        <f t="shared" si="41"/>
        <v>12.2052574915161</v>
      </c>
      <c r="I63" s="9">
        <f t="shared" si="42"/>
        <v>285.35525749151606</v>
      </c>
      <c r="J63" s="9">
        <f t="shared" si="43"/>
        <v>8.0050208883812771E-2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0.21069966134806331</v>
      </c>
      <c r="P63" s="9">
        <f t="shared" si="46"/>
        <v>1.6866551902661078E-2</v>
      </c>
      <c r="Q63" s="12">
        <f t="shared" si="47"/>
        <v>3.2046448615056051E-3</v>
      </c>
      <c r="R63" s="9">
        <f t="shared" si="48"/>
        <v>1.8955666666666669E-2</v>
      </c>
      <c r="S63" s="13">
        <f t="shared" si="49"/>
        <v>0.16905999234207561</v>
      </c>
      <c r="T63" s="2">
        <f t="shared" si="50"/>
        <v>0.01</v>
      </c>
      <c r="U63" s="14">
        <f t="shared" si="51"/>
        <v>1.6905999234207562E-3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1.3690599923420756E-2</v>
      </c>
      <c r="AR63" s="9">
        <f t="shared" si="55"/>
        <v>9.9766666666666666</v>
      </c>
      <c r="AS63" s="1">
        <f t="shared" si="56"/>
        <v>0.19</v>
      </c>
      <c r="AT63" s="1">
        <f t="shared" si="57"/>
        <v>18783.083333333332</v>
      </c>
      <c r="AU63" s="1">
        <f t="shared" si="58"/>
        <v>3265902.6147422348</v>
      </c>
    </row>
    <row r="64" spans="1:48" x14ac:dyDescent="0.15">
      <c r="C64" s="7">
        <v>6</v>
      </c>
      <c r="D64" s="8">
        <v>16.1676595823333</v>
      </c>
      <c r="E64" s="10">
        <f t="shared" si="59"/>
        <v>12.2052574915161</v>
      </c>
      <c r="F64" s="7" t="s">
        <v>83</v>
      </c>
      <c r="G64" s="1">
        <v>7</v>
      </c>
      <c r="H64" s="9">
        <f t="shared" si="41"/>
        <v>16.1676595823333</v>
      </c>
      <c r="I64" s="9">
        <f t="shared" si="42"/>
        <v>289.31765958233325</v>
      </c>
      <c r="J64" s="9">
        <f t="shared" si="43"/>
        <v>0.12773695376657684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0.29359977611206889</v>
      </c>
      <c r="P64" s="9">
        <f t="shared" si="46"/>
        <v>3.7503541027104653E-2</v>
      </c>
      <c r="Q64" s="12">
        <f t="shared" si="47"/>
        <v>7.1256727951498839E-3</v>
      </c>
      <c r="R64" s="9">
        <f t="shared" si="48"/>
        <v>1.8955666666666669E-2</v>
      </c>
      <c r="S64" s="13">
        <f t="shared" si="49"/>
        <v>0.37591253952994969</v>
      </c>
      <c r="T64" s="2">
        <f t="shared" si="50"/>
        <v>0.01</v>
      </c>
      <c r="U64" s="14">
        <f t="shared" si="51"/>
        <v>3.759125395299497E-3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2.3859125395299496E-2</v>
      </c>
      <c r="AR64" s="9">
        <f t="shared" si="55"/>
        <v>9.9766666666666666</v>
      </c>
      <c r="AS64" s="1">
        <f t="shared" si="56"/>
        <v>0.19</v>
      </c>
      <c r="AT64" s="1">
        <f t="shared" si="57"/>
        <v>18783.083333333332</v>
      </c>
      <c r="AU64" s="1">
        <f t="shared" si="58"/>
        <v>5691611.7956722723</v>
      </c>
    </row>
    <row r="65" spans="1:48" x14ac:dyDescent="0.15">
      <c r="C65" s="7">
        <v>7</v>
      </c>
      <c r="D65" s="8">
        <v>19.433015337096801</v>
      </c>
      <c r="E65" s="10">
        <f t="shared" si="59"/>
        <v>16.1676595823333</v>
      </c>
      <c r="F65" s="7" t="s">
        <v>83</v>
      </c>
      <c r="G65" s="1">
        <v>8</v>
      </c>
      <c r="H65" s="9">
        <f t="shared" si="41"/>
        <v>19.433015337096801</v>
      </c>
      <c r="I65" s="9">
        <f t="shared" si="42"/>
        <v>292.58301533709675</v>
      </c>
      <c r="J65" s="9">
        <f t="shared" si="43"/>
        <v>0.18596717623362047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0.35586290175163093</v>
      </c>
      <c r="P65" s="9">
        <f t="shared" si="46"/>
        <v>6.6178818965053121E-2</v>
      </c>
      <c r="Q65" s="12">
        <f t="shared" si="47"/>
        <v>1.2573975603360094E-2</v>
      </c>
      <c r="R65" s="9">
        <f t="shared" si="48"/>
        <v>1.8955666666666669E-2</v>
      </c>
      <c r="S65" s="13">
        <f t="shared" si="49"/>
        <v>0.66333597358890528</v>
      </c>
      <c r="T65" s="2">
        <f t="shared" si="50"/>
        <v>0.01</v>
      </c>
      <c r="U65" s="14">
        <f t="shared" si="51"/>
        <v>6.6333597358890529E-3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2.6733359735889053E-2</v>
      </c>
      <c r="AR65" s="9">
        <f t="shared" si="55"/>
        <v>9.9766666666666666</v>
      </c>
      <c r="AS65" s="1">
        <f t="shared" si="56"/>
        <v>0.19</v>
      </c>
      <c r="AT65" s="1">
        <f t="shared" si="57"/>
        <v>18783.083333333332</v>
      </c>
      <c r="AU65" s="1">
        <f t="shared" si="58"/>
        <v>6377262.4976736428</v>
      </c>
    </row>
    <row r="66" spans="1:48" x14ac:dyDescent="0.15">
      <c r="C66" s="7">
        <v>8</v>
      </c>
      <c r="D66" s="8">
        <v>16.1514604187097</v>
      </c>
      <c r="E66" s="10">
        <f t="shared" si="59"/>
        <v>19.433015337096801</v>
      </c>
      <c r="F66" s="7" t="s">
        <v>83</v>
      </c>
      <c r="G66" s="1">
        <v>9</v>
      </c>
      <c r="H66" s="9">
        <f t="shared" si="41"/>
        <v>16.1514604187097</v>
      </c>
      <c r="I66" s="9">
        <f t="shared" si="42"/>
        <v>289.30146041870967</v>
      </c>
      <c r="J66" s="9">
        <f t="shared" si="43"/>
        <v>0.1274964675414724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0.38945074945324448</v>
      </c>
      <c r="P66" s="9">
        <f t="shared" si="46"/>
        <v>4.9653594836667682E-2</v>
      </c>
      <c r="Q66" s="12">
        <f t="shared" si="47"/>
        <v>9.4341830189668598E-3</v>
      </c>
      <c r="R66" s="9">
        <f t="shared" si="48"/>
        <v>1.8955666666666669E-2</v>
      </c>
      <c r="S66" s="13">
        <f t="shared" si="49"/>
        <v>0.49769724193118287</v>
      </c>
      <c r="T66" s="2">
        <f t="shared" si="50"/>
        <v>0.01</v>
      </c>
      <c r="U66" s="14">
        <f t="shared" si="51"/>
        <v>4.9769724193118288E-3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2.5076972419311828E-2</v>
      </c>
      <c r="AR66" s="9">
        <f t="shared" si="55"/>
        <v>9.9766666666666666</v>
      </c>
      <c r="AS66" s="1">
        <f t="shared" si="56"/>
        <v>0.19</v>
      </c>
      <c r="AT66" s="1">
        <f t="shared" si="57"/>
        <v>18783.083333333332</v>
      </c>
      <c r="AU66" s="1">
        <f t="shared" si="58"/>
        <v>5982130.0930679739</v>
      </c>
    </row>
    <row r="67" spans="1:48" x14ac:dyDescent="0.15">
      <c r="C67" s="7">
        <v>9</v>
      </c>
      <c r="D67" s="8">
        <v>14.351907177199999</v>
      </c>
      <c r="E67" s="10">
        <f t="shared" si="59"/>
        <v>16.1514604187097</v>
      </c>
      <c r="F67" s="7" t="s">
        <v>83</v>
      </c>
      <c r="G67" s="1">
        <v>10</v>
      </c>
      <c r="H67" s="9">
        <f t="shared" si="41"/>
        <v>14.351907177199999</v>
      </c>
      <c r="I67" s="9">
        <f t="shared" si="42"/>
        <v>287.5019071772</v>
      </c>
      <c r="J67" s="9">
        <f t="shared" si="43"/>
        <v>0.10327808960939984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0.43956382128324345</v>
      </c>
      <c r="P67" s="9">
        <f t="shared" si="46"/>
        <v>4.5397311723541035E-2</v>
      </c>
      <c r="Q67" s="12">
        <f t="shared" si="47"/>
        <v>8.6254892274727976E-3</v>
      </c>
      <c r="R67" s="9">
        <f t="shared" si="48"/>
        <v>1.8955666666666669E-2</v>
      </c>
      <c r="S67" s="13">
        <f t="shared" si="49"/>
        <v>0.45503486525433712</v>
      </c>
      <c r="T67" s="2">
        <f t="shared" si="50"/>
        <v>0.01</v>
      </c>
      <c r="U67" s="14">
        <f t="shared" si="51"/>
        <v>4.550348652543371E-3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2.4650348652543369E-2</v>
      </c>
      <c r="AR67" s="9">
        <f t="shared" si="55"/>
        <v>9.9766666666666666</v>
      </c>
      <c r="AS67" s="1">
        <f t="shared" si="56"/>
        <v>0.19</v>
      </c>
      <c r="AT67" s="1">
        <f t="shared" si="57"/>
        <v>18783.083333333332</v>
      </c>
      <c r="AU67" s="1">
        <f t="shared" si="58"/>
        <v>5880358.6817935323</v>
      </c>
    </row>
    <row r="68" spans="1:48" x14ac:dyDescent="0.15">
      <c r="C68" s="7">
        <v>10</v>
      </c>
      <c r="D68" s="8">
        <v>10.3359689652903</v>
      </c>
      <c r="E68" s="10">
        <f t="shared" si="59"/>
        <v>14.351907177199999</v>
      </c>
      <c r="F68" s="7" t="s">
        <v>83</v>
      </c>
      <c r="G68" s="1">
        <v>11</v>
      </c>
      <c r="H68" s="9">
        <f t="shared" si="41"/>
        <v>10.3359689652903</v>
      </c>
      <c r="I68" s="9">
        <f t="shared" si="42"/>
        <v>283.48596896529028</v>
      </c>
      <c r="J68" s="9">
        <f t="shared" si="43"/>
        <v>6.3921650415098036E-2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0.37445818408171727</v>
      </c>
      <c r="O68" s="9">
        <f t="shared" si="60"/>
        <v>0.11947499214465179</v>
      </c>
      <c r="P68" s="9">
        <f t="shared" si="46"/>
        <v>7.6370386812170156E-3</v>
      </c>
      <c r="Q68" s="12">
        <f t="shared" si="47"/>
        <v>1.4510373494312329E-3</v>
      </c>
      <c r="R68" s="9">
        <f t="shared" si="48"/>
        <v>1.8955666666666669E-2</v>
      </c>
      <c r="S68" s="13">
        <f t="shared" si="49"/>
        <v>7.6549001148182569E-2</v>
      </c>
      <c r="T68" s="2">
        <f t="shared" si="50"/>
        <v>0.01</v>
      </c>
      <c r="U68" s="14">
        <f t="shared" si="51"/>
        <v>7.6549001148182565E-4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1.2765490011481827E-2</v>
      </c>
      <c r="AR68" s="9">
        <f t="shared" si="55"/>
        <v>9.9766666666666666</v>
      </c>
      <c r="AS68" s="1">
        <f t="shared" si="56"/>
        <v>0.19</v>
      </c>
      <c r="AT68" s="1">
        <f t="shared" si="57"/>
        <v>18783.083333333332</v>
      </c>
      <c r="AU68" s="1">
        <f t="shared" si="58"/>
        <v>3045216.9693194451</v>
      </c>
    </row>
    <row r="69" spans="1:48" x14ac:dyDescent="0.15">
      <c r="C69" s="7">
        <v>11</v>
      </c>
      <c r="D69" s="8">
        <v>5.9981963762333299</v>
      </c>
      <c r="E69" s="10">
        <f t="shared" si="59"/>
        <v>10.3359689652903</v>
      </c>
      <c r="F69" s="7" t="s">
        <v>85</v>
      </c>
      <c r="G69" s="1">
        <v>12</v>
      </c>
      <c r="H69" s="9">
        <f t="shared" si="41"/>
        <v>5.9981963762333299</v>
      </c>
      <c r="I69" s="9">
        <f t="shared" si="42"/>
        <v>279.14819637623333</v>
      </c>
      <c r="J69" s="9">
        <f t="shared" si="43"/>
        <v>3.7484774480296162E-2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0.21160462013010145</v>
      </c>
      <c r="P69" s="9">
        <f t="shared" si="46"/>
        <v>7.9319514645655904E-3</v>
      </c>
      <c r="Q69" s="12">
        <f t="shared" si="47"/>
        <v>1.5070707782674623E-3</v>
      </c>
      <c r="R69" s="9">
        <f t="shared" si="48"/>
        <v>1.8955666666666669E-2</v>
      </c>
      <c r="S69" s="13">
        <f t="shared" si="49"/>
        <v>7.9505026373861573E-2</v>
      </c>
      <c r="T69" s="2">
        <f t="shared" si="50"/>
        <v>0.01</v>
      </c>
      <c r="U69" s="14">
        <f t="shared" si="51"/>
        <v>7.9505026373861574E-4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1.2795050263738617E-2</v>
      </c>
      <c r="AR69" s="9">
        <f t="shared" si="55"/>
        <v>9.9766666666666666</v>
      </c>
      <c r="AS69" s="1">
        <f t="shared" si="56"/>
        <v>0.19</v>
      </c>
      <c r="AT69" s="1">
        <f t="shared" si="57"/>
        <v>18783.083333333332</v>
      </c>
      <c r="AU69" s="1">
        <f t="shared" si="58"/>
        <v>3052268.589093443</v>
      </c>
      <c r="AV69" s="1">
        <f>SUM(AU58:AU69)</f>
        <v>48467081.093046457</v>
      </c>
    </row>
    <row r="70" spans="1:48" x14ac:dyDescent="0.15">
      <c r="C70" s="7">
        <v>12</v>
      </c>
      <c r="D70" s="8">
        <v>1.7054013777419399</v>
      </c>
      <c r="E70" s="10">
        <f t="shared" si="59"/>
        <v>5.9981963762333299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2.0454492775161301</v>
      </c>
      <c r="E73" s="7"/>
      <c r="F73" s="7"/>
      <c r="G73" s="1">
        <v>1</v>
      </c>
      <c r="H73" s="9">
        <f t="shared" ref="H73:H84" si="61">E74</f>
        <v>2.0454492775161301</v>
      </c>
      <c r="I73" s="9">
        <f t="shared" ref="I73:I84" si="62">H73+273.15</f>
        <v>275.1954492775161</v>
      </c>
      <c r="J73" s="9">
        <f t="shared" ref="J73:J84" si="63">EXP(($C$15*(I73-$C$13))/($C$16*I73*$C$13))</f>
        <v>2.2712914672421824E-2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2.4870641566301899E-3</v>
      </c>
      <c r="Q73" s="12">
        <f t="shared" ref="Q73:Q84" si="67">P73*$B$75</f>
        <v>4.4767154819343419E-4</v>
      </c>
      <c r="R73" s="9">
        <f t="shared" ref="R73:R84" si="68">L73*$B$75</f>
        <v>1.9710000000000002E-2</v>
      </c>
      <c r="S73" s="13">
        <f t="shared" ref="S73:S84" si="69">Q73/R73</f>
        <v>2.2712914672421824E-2</v>
      </c>
      <c r="T73" s="2">
        <f t="shared" ref="T73:T84" si="70">$B$74/100</f>
        <v>0.01</v>
      </c>
      <c r="U73" s="14">
        <f t="shared" ref="U73:U84" si="71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1.2827129146724219E-2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2029</v>
      </c>
      <c r="AU73" s="1">
        <f t="shared" ref="AU73:AU84" si="78">AT73*10000*AS73*0.67*AR73*AQ73</f>
        <v>343694.7841076061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0.42927097574193601</v>
      </c>
      <c r="E74" s="10">
        <f t="shared" ref="E74:E85" si="79">D73</f>
        <v>2.0454492775161301</v>
      </c>
      <c r="F74" s="7" t="s">
        <v>83</v>
      </c>
      <c r="G74" s="1">
        <v>2</v>
      </c>
      <c r="H74" s="9">
        <f t="shared" si="61"/>
        <v>0.42927097574193601</v>
      </c>
      <c r="I74" s="9">
        <f t="shared" si="62"/>
        <v>273.57927097574191</v>
      </c>
      <c r="J74" s="9">
        <f t="shared" si="63"/>
        <v>1.842884641477532E-2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0.21651293584336984</v>
      </c>
      <c r="P74" s="9">
        <f t="shared" si="66"/>
        <v>3.9900836414695651E-3</v>
      </c>
      <c r="Q74" s="12">
        <f t="shared" si="67"/>
        <v>7.1821505546452167E-4</v>
      </c>
      <c r="R74" s="9">
        <f t="shared" si="68"/>
        <v>1.9710000000000002E-2</v>
      </c>
      <c r="S74" s="13">
        <f t="shared" si="69"/>
        <v>3.643912001342068E-2</v>
      </c>
      <c r="T74" s="2">
        <f t="shared" si="70"/>
        <v>0.01</v>
      </c>
      <c r="U74" s="14">
        <f t="shared" si="71"/>
        <v>3.6439120013420683E-4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1.2964391200134207E-2</v>
      </c>
      <c r="AR74" s="9">
        <f t="shared" si="75"/>
        <v>10.950000000000001</v>
      </c>
      <c r="AS74" s="1">
        <f t="shared" si="76"/>
        <v>0.18</v>
      </c>
      <c r="AT74" s="1">
        <f t="shared" si="77"/>
        <v>2029</v>
      </c>
      <c r="AU74" s="1">
        <f t="shared" si="78"/>
        <v>347372.63370850141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2.4583179105714299</v>
      </c>
      <c r="E75" s="10">
        <f t="shared" si="79"/>
        <v>0.42927097574193601</v>
      </c>
      <c r="F75" s="7" t="s">
        <v>83</v>
      </c>
      <c r="G75" s="1">
        <v>3</v>
      </c>
      <c r="H75" s="9">
        <f t="shared" si="61"/>
        <v>2.4583179105714299</v>
      </c>
      <c r="I75" s="9">
        <f t="shared" si="62"/>
        <v>275.60831791057143</v>
      </c>
      <c r="J75" s="9">
        <f t="shared" si="63"/>
        <v>2.3949223797983546E-2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0.3220228522019003</v>
      </c>
      <c r="P75" s="9">
        <f t="shared" si="66"/>
        <v>7.7121973554482885E-3</v>
      </c>
      <c r="Q75" s="12">
        <f t="shared" si="67"/>
        <v>1.3881955239806918E-3</v>
      </c>
      <c r="R75" s="9">
        <f t="shared" si="68"/>
        <v>1.9710000000000002E-2</v>
      </c>
      <c r="S75" s="13">
        <f t="shared" si="69"/>
        <v>7.0431026077153305E-2</v>
      </c>
      <c r="T75" s="2">
        <f t="shared" si="70"/>
        <v>0.01</v>
      </c>
      <c r="U75" s="14">
        <f t="shared" si="71"/>
        <v>7.0431026077153304E-4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1.3304310260771533E-2</v>
      </c>
      <c r="AR75" s="9">
        <f t="shared" si="75"/>
        <v>10.950000000000001</v>
      </c>
      <c r="AS75" s="1">
        <f t="shared" si="76"/>
        <v>0.18</v>
      </c>
      <c r="AT75" s="1">
        <f t="shared" si="77"/>
        <v>2029</v>
      </c>
      <c r="AU75" s="1">
        <f t="shared" si="78"/>
        <v>356480.54919165076</v>
      </c>
    </row>
    <row r="76" spans="1:48" x14ac:dyDescent="0.15">
      <c r="C76" s="7">
        <v>3</v>
      </c>
      <c r="D76" s="8">
        <v>6.6250707752258098</v>
      </c>
      <c r="E76" s="10">
        <f t="shared" si="79"/>
        <v>2.4583179105714299</v>
      </c>
      <c r="F76" s="7" t="s">
        <v>83</v>
      </c>
      <c r="G76" s="1">
        <v>4</v>
      </c>
      <c r="H76" s="9">
        <f t="shared" si="61"/>
        <v>6.6250707752258098</v>
      </c>
      <c r="I76" s="9">
        <f t="shared" si="62"/>
        <v>279.7750707752258</v>
      </c>
      <c r="J76" s="9">
        <f t="shared" si="63"/>
        <v>4.0531889574490318E-2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0.42381065484645203</v>
      </c>
      <c r="P76" s="9">
        <f t="shared" si="66"/>
        <v>1.7177846662728823E-2</v>
      </c>
      <c r="Q76" s="12">
        <f t="shared" si="67"/>
        <v>3.0920123992911881E-3</v>
      </c>
      <c r="R76" s="9">
        <f t="shared" si="68"/>
        <v>1.9710000000000002E-2</v>
      </c>
      <c r="S76" s="13">
        <f t="shared" si="69"/>
        <v>0.15687531198839105</v>
      </c>
      <c r="T76" s="2">
        <f t="shared" si="70"/>
        <v>0.01</v>
      </c>
      <c r="U76" s="14">
        <f t="shared" si="71"/>
        <v>1.5687531198839105E-3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1.4168753119883911E-2</v>
      </c>
      <c r="AR76" s="9">
        <f t="shared" si="75"/>
        <v>10.950000000000001</v>
      </c>
      <c r="AS76" s="1">
        <f t="shared" si="76"/>
        <v>0.18</v>
      </c>
      <c r="AT76" s="1">
        <f t="shared" si="77"/>
        <v>2029</v>
      </c>
      <c r="AU76" s="1">
        <f t="shared" si="78"/>
        <v>379642.74693968426</v>
      </c>
    </row>
    <row r="77" spans="1:48" x14ac:dyDescent="0.15">
      <c r="C77" s="7">
        <v>4</v>
      </c>
      <c r="D77" s="8">
        <v>10.1111912622333</v>
      </c>
      <c r="E77" s="10">
        <f t="shared" si="79"/>
        <v>6.6250707752258098</v>
      </c>
      <c r="F77" s="7" t="s">
        <v>83</v>
      </c>
      <c r="G77" s="1">
        <v>5</v>
      </c>
      <c r="H77" s="9">
        <f t="shared" si="61"/>
        <v>10.1111912622333</v>
      </c>
      <c r="I77" s="9">
        <f t="shared" si="62"/>
        <v>283.2611912622333</v>
      </c>
      <c r="J77" s="9">
        <f t="shared" si="63"/>
        <v>6.2202976977784229E-2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0.3863011677745371</v>
      </c>
      <c r="O77" s="9">
        <f t="shared" si="80"/>
        <v>0.1298316404091861</v>
      </c>
      <c r="P77" s="9">
        <f t="shared" si="66"/>
        <v>8.0759145393605632E-3</v>
      </c>
      <c r="Q77" s="12">
        <f t="shared" si="67"/>
        <v>1.4536646170849013E-3</v>
      </c>
      <c r="R77" s="9">
        <f t="shared" si="68"/>
        <v>1.9710000000000002E-2</v>
      </c>
      <c r="S77" s="13">
        <f t="shared" si="69"/>
        <v>7.375264419507363E-2</v>
      </c>
      <c r="T77" s="2">
        <f t="shared" si="70"/>
        <v>0.01</v>
      </c>
      <c r="U77" s="14">
        <f t="shared" si="71"/>
        <v>7.3752644195073627E-4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1.3337526441950737E-2</v>
      </c>
      <c r="AR77" s="9">
        <f t="shared" si="75"/>
        <v>10.950000000000001</v>
      </c>
      <c r="AS77" s="1">
        <f t="shared" si="76"/>
        <v>0.18</v>
      </c>
      <c r="AT77" s="1">
        <f t="shared" si="77"/>
        <v>2029</v>
      </c>
      <c r="AU77" s="1">
        <f t="shared" si="78"/>
        <v>357370.55568403733</v>
      </c>
    </row>
    <row r="78" spans="1:48" x14ac:dyDescent="0.15">
      <c r="C78" s="7">
        <v>5</v>
      </c>
      <c r="D78" s="8">
        <v>12.2052574915161</v>
      </c>
      <c r="E78" s="10">
        <f t="shared" si="79"/>
        <v>10.1111912622333</v>
      </c>
      <c r="F78" s="7" t="s">
        <v>85</v>
      </c>
      <c r="G78" s="1">
        <v>6</v>
      </c>
      <c r="H78" s="9">
        <f t="shared" si="61"/>
        <v>12.2052574915161</v>
      </c>
      <c r="I78" s="9">
        <f t="shared" si="62"/>
        <v>285.35525749151606</v>
      </c>
      <c r="J78" s="9">
        <f t="shared" si="63"/>
        <v>8.0050208883812771E-2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0.23125572586982554</v>
      </c>
      <c r="P78" s="9">
        <f t="shared" si="66"/>
        <v>1.8512069161457281E-2</v>
      </c>
      <c r="Q78" s="12">
        <f t="shared" si="67"/>
        <v>3.3321724490623103E-3</v>
      </c>
      <c r="R78" s="9">
        <f t="shared" si="68"/>
        <v>1.9710000000000002E-2</v>
      </c>
      <c r="S78" s="13">
        <f t="shared" si="69"/>
        <v>0.16905999234207561</v>
      </c>
      <c r="T78" s="2">
        <f t="shared" si="70"/>
        <v>0.01</v>
      </c>
      <c r="U78" s="14">
        <f t="shared" si="71"/>
        <v>1.6905999234207562E-3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1.4290599923420756E-2</v>
      </c>
      <c r="AR78" s="9">
        <f t="shared" si="75"/>
        <v>10.950000000000001</v>
      </c>
      <c r="AS78" s="1">
        <f t="shared" si="76"/>
        <v>0.18</v>
      </c>
      <c r="AT78" s="1">
        <f t="shared" si="77"/>
        <v>2029</v>
      </c>
      <c r="AU78" s="1">
        <f t="shared" si="78"/>
        <v>382907.55470428785</v>
      </c>
    </row>
    <row r="79" spans="1:48" x14ac:dyDescent="0.15">
      <c r="C79" s="7">
        <v>6</v>
      </c>
      <c r="D79" s="8">
        <v>16.1676595823333</v>
      </c>
      <c r="E79" s="10">
        <f t="shared" si="79"/>
        <v>12.2052574915161</v>
      </c>
      <c r="F79" s="7" t="s">
        <v>83</v>
      </c>
      <c r="G79" s="1">
        <v>7</v>
      </c>
      <c r="H79" s="9">
        <f t="shared" si="61"/>
        <v>16.1676595823333</v>
      </c>
      <c r="I79" s="9">
        <f t="shared" si="62"/>
        <v>289.31765958233325</v>
      </c>
      <c r="J79" s="9">
        <f t="shared" si="63"/>
        <v>0.12773695376657684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0.3222436567083683</v>
      </c>
      <c r="P79" s="9">
        <f t="shared" si="66"/>
        <v>4.1162423078529499E-2</v>
      </c>
      <c r="Q79" s="12">
        <f t="shared" si="67"/>
        <v>7.4092361541353092E-3</v>
      </c>
      <c r="R79" s="9">
        <f t="shared" si="68"/>
        <v>1.9710000000000002E-2</v>
      </c>
      <c r="S79" s="13">
        <f t="shared" si="69"/>
        <v>0.37591253952994969</v>
      </c>
      <c r="T79" s="2">
        <f t="shared" si="70"/>
        <v>0.01</v>
      </c>
      <c r="U79" s="14">
        <f t="shared" si="71"/>
        <v>3.759125395299497E-3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2.5359125395299498E-2</v>
      </c>
      <c r="AR79" s="9">
        <f t="shared" si="75"/>
        <v>10.950000000000001</v>
      </c>
      <c r="AS79" s="1">
        <f t="shared" si="76"/>
        <v>0.18</v>
      </c>
      <c r="AT79" s="1">
        <f t="shared" si="77"/>
        <v>2029</v>
      </c>
      <c r="AU79" s="1">
        <f t="shared" si="78"/>
        <v>679481.66953016177</v>
      </c>
    </row>
    <row r="80" spans="1:48" x14ac:dyDescent="0.15">
      <c r="C80" s="7">
        <v>7</v>
      </c>
      <c r="D80" s="8">
        <v>19.433015337096801</v>
      </c>
      <c r="E80" s="10">
        <f t="shared" si="79"/>
        <v>16.1676595823333</v>
      </c>
      <c r="F80" s="7" t="s">
        <v>83</v>
      </c>
      <c r="G80" s="1">
        <v>8</v>
      </c>
      <c r="H80" s="9">
        <f t="shared" si="61"/>
        <v>19.433015337096801</v>
      </c>
      <c r="I80" s="9">
        <f t="shared" si="62"/>
        <v>292.58301533709675</v>
      </c>
      <c r="J80" s="9">
        <f t="shared" si="63"/>
        <v>0.18596717623362047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0.39058123362983882</v>
      </c>
      <c r="P80" s="9">
        <f t="shared" si="66"/>
        <v>7.2635289107985126E-2</v>
      </c>
      <c r="Q80" s="12">
        <f t="shared" si="67"/>
        <v>1.3074352039437322E-2</v>
      </c>
      <c r="R80" s="9">
        <f t="shared" si="68"/>
        <v>1.9710000000000002E-2</v>
      </c>
      <c r="S80" s="13">
        <f t="shared" si="69"/>
        <v>0.66333597358890517</v>
      </c>
      <c r="T80" s="2">
        <f t="shared" si="70"/>
        <v>0.01</v>
      </c>
      <c r="U80" s="14">
        <f t="shared" si="71"/>
        <v>6.6333597358890521E-3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2.8233359735889054E-2</v>
      </c>
      <c r="AR80" s="9">
        <f t="shared" si="75"/>
        <v>10.950000000000001</v>
      </c>
      <c r="AS80" s="1">
        <f t="shared" si="76"/>
        <v>0.18</v>
      </c>
      <c r="AT80" s="1">
        <f t="shared" si="77"/>
        <v>2029</v>
      </c>
      <c r="AU80" s="1">
        <f t="shared" si="78"/>
        <v>756494.95440972294</v>
      </c>
    </row>
    <row r="81" spans="1:48" x14ac:dyDescent="0.15">
      <c r="C81" s="7">
        <v>8</v>
      </c>
      <c r="D81" s="8">
        <v>16.1514604187097</v>
      </c>
      <c r="E81" s="10">
        <f t="shared" si="79"/>
        <v>19.433015337096801</v>
      </c>
      <c r="F81" s="7" t="s">
        <v>83</v>
      </c>
      <c r="G81" s="1">
        <v>9</v>
      </c>
      <c r="H81" s="9">
        <f t="shared" si="61"/>
        <v>16.1514604187097</v>
      </c>
      <c r="I81" s="9">
        <f t="shared" si="62"/>
        <v>289.30146041870967</v>
      </c>
      <c r="J81" s="9">
        <f t="shared" si="63"/>
        <v>0.1274964675414724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0.42744594452185369</v>
      </c>
      <c r="P81" s="9">
        <f t="shared" si="66"/>
        <v>5.4497847991464531E-2</v>
      </c>
      <c r="Q81" s="12">
        <f t="shared" si="67"/>
        <v>9.8096126384636158E-3</v>
      </c>
      <c r="R81" s="9">
        <f t="shared" si="68"/>
        <v>1.9710000000000002E-2</v>
      </c>
      <c r="S81" s="13">
        <f t="shared" si="69"/>
        <v>0.49769724193118292</v>
      </c>
      <c r="T81" s="2">
        <f t="shared" si="70"/>
        <v>0.01</v>
      </c>
      <c r="U81" s="14">
        <f t="shared" si="71"/>
        <v>4.9769724193118297E-3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2.6576972419311833E-2</v>
      </c>
      <c r="AR81" s="9">
        <f t="shared" si="75"/>
        <v>10.950000000000001</v>
      </c>
      <c r="AS81" s="1">
        <f t="shared" si="76"/>
        <v>0.18</v>
      </c>
      <c r="AT81" s="1">
        <f t="shared" si="77"/>
        <v>2029</v>
      </c>
      <c r="AU81" s="1">
        <f t="shared" si="78"/>
        <v>712113.10757106612</v>
      </c>
    </row>
    <row r="82" spans="1:48" x14ac:dyDescent="0.15">
      <c r="C82" s="7">
        <v>9</v>
      </c>
      <c r="D82" s="8">
        <v>14.351907177199999</v>
      </c>
      <c r="E82" s="10">
        <f t="shared" si="79"/>
        <v>16.1514604187097</v>
      </c>
      <c r="F82" s="7" t="s">
        <v>83</v>
      </c>
      <c r="G82" s="1">
        <v>10</v>
      </c>
      <c r="H82" s="9">
        <f t="shared" si="61"/>
        <v>14.351907177199999</v>
      </c>
      <c r="I82" s="9">
        <f t="shared" si="62"/>
        <v>287.5019071772</v>
      </c>
      <c r="J82" s="9">
        <f t="shared" si="63"/>
        <v>0.10327808960939984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0.48244809653038923</v>
      </c>
      <c r="P82" s="9">
        <f t="shared" si="66"/>
        <v>4.9826317745349923E-2</v>
      </c>
      <c r="Q82" s="12">
        <f t="shared" si="67"/>
        <v>8.9687371941629852E-3</v>
      </c>
      <c r="R82" s="9">
        <f t="shared" si="68"/>
        <v>1.9710000000000002E-2</v>
      </c>
      <c r="S82" s="13">
        <f t="shared" si="69"/>
        <v>0.45503486525433712</v>
      </c>
      <c r="T82" s="2">
        <f t="shared" si="70"/>
        <v>0.01</v>
      </c>
      <c r="U82" s="14">
        <f t="shared" si="71"/>
        <v>4.550348652543371E-3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2.615034865254337E-2</v>
      </c>
      <c r="AR82" s="9">
        <f t="shared" si="75"/>
        <v>10.950000000000001</v>
      </c>
      <c r="AS82" s="1">
        <f t="shared" si="76"/>
        <v>0.18</v>
      </c>
      <c r="AT82" s="1">
        <f t="shared" si="77"/>
        <v>2029</v>
      </c>
      <c r="AU82" s="1">
        <f t="shared" si="78"/>
        <v>700681.99451860995</v>
      </c>
    </row>
    <row r="83" spans="1:48" x14ac:dyDescent="0.15">
      <c r="C83" s="7">
        <v>10</v>
      </c>
      <c r="D83" s="8">
        <v>10.3359689652903</v>
      </c>
      <c r="E83" s="10">
        <f t="shared" si="79"/>
        <v>14.351907177199999</v>
      </c>
      <c r="F83" s="7" t="s">
        <v>83</v>
      </c>
      <c r="G83" s="1">
        <v>11</v>
      </c>
      <c r="H83" s="9">
        <f t="shared" si="61"/>
        <v>10.3359689652903</v>
      </c>
      <c r="I83" s="9">
        <f t="shared" si="62"/>
        <v>283.48596896529028</v>
      </c>
      <c r="J83" s="9">
        <f t="shared" si="63"/>
        <v>6.3921650415098036E-2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0.41099068984578735</v>
      </c>
      <c r="O83" s="9">
        <f t="shared" si="80"/>
        <v>0.13113108893925196</v>
      </c>
      <c r="P83" s="9">
        <f t="shared" si="66"/>
        <v>8.3821156257259926E-3</v>
      </c>
      <c r="Q83" s="12">
        <f t="shared" si="67"/>
        <v>1.5087808126306786E-3</v>
      </c>
      <c r="R83" s="9">
        <f t="shared" si="68"/>
        <v>1.9710000000000002E-2</v>
      </c>
      <c r="S83" s="13">
        <f t="shared" si="69"/>
        <v>7.6549001148182569E-2</v>
      </c>
      <c r="T83" s="2">
        <f t="shared" si="70"/>
        <v>0.01</v>
      </c>
      <c r="U83" s="14">
        <f t="shared" si="71"/>
        <v>7.6549001148182565E-4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1.3365490011481827E-2</v>
      </c>
      <c r="AR83" s="9">
        <f t="shared" si="75"/>
        <v>10.950000000000001</v>
      </c>
      <c r="AS83" s="1">
        <f t="shared" si="76"/>
        <v>0.18</v>
      </c>
      <c r="AT83" s="1">
        <f t="shared" si="77"/>
        <v>2029</v>
      </c>
      <c r="AU83" s="1">
        <f t="shared" si="78"/>
        <v>358119.82178114529</v>
      </c>
    </row>
    <row r="84" spans="1:48" x14ac:dyDescent="0.15">
      <c r="C84" s="7">
        <v>11</v>
      </c>
      <c r="D84" s="8">
        <v>5.9981963762333299</v>
      </c>
      <c r="E84" s="10">
        <f t="shared" si="79"/>
        <v>10.3359689652903</v>
      </c>
      <c r="F84" s="7" t="s">
        <v>85</v>
      </c>
      <c r="G84" s="1">
        <v>12</v>
      </c>
      <c r="H84" s="9">
        <f t="shared" si="61"/>
        <v>5.9981963762333299</v>
      </c>
      <c r="I84" s="9">
        <f t="shared" si="62"/>
        <v>279.14819637623333</v>
      </c>
      <c r="J84" s="9">
        <f t="shared" si="63"/>
        <v>3.7484774480296162E-2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0.23224897331352598</v>
      </c>
      <c r="P84" s="9">
        <f t="shared" si="66"/>
        <v>8.705800387937843E-3</v>
      </c>
      <c r="Q84" s="12">
        <f t="shared" si="67"/>
        <v>1.5670440698288116E-3</v>
      </c>
      <c r="R84" s="9">
        <f t="shared" si="68"/>
        <v>1.9710000000000002E-2</v>
      </c>
      <c r="S84" s="13">
        <f t="shared" si="69"/>
        <v>7.9505026373861573E-2</v>
      </c>
      <c r="T84" s="2">
        <f t="shared" si="70"/>
        <v>0.01</v>
      </c>
      <c r="U84" s="14">
        <f t="shared" si="71"/>
        <v>7.9505026373861574E-4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1.3395050263738616E-2</v>
      </c>
      <c r="AR84" s="9">
        <f t="shared" si="75"/>
        <v>10.950000000000001</v>
      </c>
      <c r="AS84" s="1">
        <f t="shared" si="76"/>
        <v>0.18</v>
      </c>
      <c r="AT84" s="1">
        <f t="shared" si="77"/>
        <v>2029</v>
      </c>
      <c r="AU84" s="1">
        <f t="shared" si="78"/>
        <v>358911.86997847387</v>
      </c>
      <c r="AV84" s="1">
        <f>SUM(AU73:AU84)</f>
        <v>5733272.2421249477</v>
      </c>
    </row>
    <row r="85" spans="1:48" x14ac:dyDescent="0.15">
      <c r="C85" s="7">
        <v>12</v>
      </c>
      <c r="D85" s="8">
        <v>1.7054013777419399</v>
      </c>
      <c r="E85" s="10">
        <f t="shared" si="79"/>
        <v>5.9981963762333299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2.0454492775161301</v>
      </c>
      <c r="E89" s="7"/>
      <c r="F89" s="7"/>
      <c r="G89" s="1">
        <v>1</v>
      </c>
      <c r="H89" s="9">
        <f t="shared" ref="H89:H100" si="81">E90</f>
        <v>2.0454492775161301</v>
      </c>
      <c r="I89" s="9">
        <f t="shared" ref="I89:I100" si="82">H89+273.15</f>
        <v>275.1954492775161</v>
      </c>
      <c r="J89" s="9">
        <f t="shared" ref="J89:J100" si="83">EXP(($C$15*(I89-$C$13))/($C$16*I89*$C$13))</f>
        <v>2.2712914672421824E-2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0.1204982583887327</v>
      </c>
      <c r="Q89" s="12">
        <f t="shared" ref="Q89:Q100" si="87">P89*$B$91</f>
        <v>5.4224216274929717E-2</v>
      </c>
      <c r="R89" s="9">
        <f t="shared" ref="R89:R100" si="88">L89*$B$91</f>
        <v>2.3873737500000001</v>
      </c>
      <c r="S89" s="13">
        <f t="shared" ref="S89:S100" si="89">Q89/R89</f>
        <v>2.2712914672421824E-2</v>
      </c>
      <c r="T89" s="2">
        <f t="shared" ref="T89:T100" si="90">$B$90/100</f>
        <v>0.51</v>
      </c>
      <c r="U89" s="14">
        <f t="shared" ref="U89:U100" si="91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3.3829451324604944E-2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134755.08333333334</v>
      </c>
      <c r="AN89" s="1">
        <f t="shared" ref="AN89:AN100" si="96">AM89*10000*AK89*AJ89</f>
        <v>474217782.62958992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0.42927097574193601</v>
      </c>
      <c r="E90" s="10">
        <f t="shared" ref="E90:E101" si="97">D89</f>
        <v>2.0454492775161301</v>
      </c>
      <c r="F90" s="7" t="s">
        <v>83</v>
      </c>
      <c r="G90" s="1">
        <v>2</v>
      </c>
      <c r="H90" s="9">
        <f t="shared" si="81"/>
        <v>0.42927097574193601</v>
      </c>
      <c r="I90" s="9">
        <f t="shared" si="82"/>
        <v>273.57927097574191</v>
      </c>
      <c r="J90" s="9">
        <f t="shared" si="83"/>
        <v>1.842884641477532E-2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10.490051741611268</v>
      </c>
      <c r="P90" s="9">
        <f t="shared" si="86"/>
        <v>0.19331955242920043</v>
      </c>
      <c r="Q90" s="12">
        <f t="shared" si="87"/>
        <v>8.6993798593140201E-2</v>
      </c>
      <c r="R90" s="9">
        <f t="shared" si="88"/>
        <v>2.3873737500000001</v>
      </c>
      <c r="S90" s="13">
        <f t="shared" si="89"/>
        <v>3.6439120013420687E-2</v>
      </c>
      <c r="T90" s="2">
        <f t="shared" si="90"/>
        <v>0.51</v>
      </c>
      <c r="U90" s="14">
        <f t="shared" si="91"/>
        <v>1.858395120684455E-2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3.594006128886363E-2</v>
      </c>
      <c r="AK90" s="9">
        <f t="shared" si="93"/>
        <v>10.4025</v>
      </c>
      <c r="AL90" s="1">
        <f t="shared" si="94"/>
        <v>0.45</v>
      </c>
      <c r="AM90" s="17">
        <f t="shared" si="95"/>
        <v>134755.08333333334</v>
      </c>
      <c r="AN90" s="1">
        <f t="shared" si="96"/>
        <v>503804096.86338598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2.4583179105714299</v>
      </c>
      <c r="E91" s="10">
        <f t="shared" si="97"/>
        <v>0.42927097574193601</v>
      </c>
      <c r="F91" s="7" t="s">
        <v>83</v>
      </c>
      <c r="G91" s="1">
        <v>3</v>
      </c>
      <c r="H91" s="9">
        <f t="shared" si="81"/>
        <v>2.4583179105714299</v>
      </c>
      <c r="I91" s="9">
        <f t="shared" si="82"/>
        <v>275.60831791057143</v>
      </c>
      <c r="J91" s="9">
        <f t="shared" si="83"/>
        <v>2.3949223797983546E-2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15.602007189182068</v>
      </c>
      <c r="P91" s="9">
        <f t="shared" si="86"/>
        <v>0.37365596187146954</v>
      </c>
      <c r="Q91" s="12">
        <f t="shared" si="87"/>
        <v>0.16814518284216129</v>
      </c>
      <c r="R91" s="9">
        <f t="shared" si="88"/>
        <v>2.3873737500000001</v>
      </c>
      <c r="S91" s="13">
        <f t="shared" si="89"/>
        <v>7.0431026077153305E-2</v>
      </c>
      <c r="T91" s="2">
        <f t="shared" si="90"/>
        <v>0.51</v>
      </c>
      <c r="U91" s="14">
        <f t="shared" si="91"/>
        <v>3.5919823299348189E-2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4.1166826724753483E-2</v>
      </c>
      <c r="AK91" s="9">
        <f t="shared" si="93"/>
        <v>10.4025</v>
      </c>
      <c r="AL91" s="1">
        <f t="shared" si="94"/>
        <v>0.45</v>
      </c>
      <c r="AM91" s="17">
        <f t="shared" si="95"/>
        <v>134755.08333333334</v>
      </c>
      <c r="AN91" s="1">
        <f t="shared" si="96"/>
        <v>577072359.22890377</v>
      </c>
    </row>
    <row r="92" spans="1:48" x14ac:dyDescent="0.15">
      <c r="C92" s="7">
        <v>3</v>
      </c>
      <c r="D92" s="8">
        <v>6.6250707752258098</v>
      </c>
      <c r="E92" s="10">
        <f t="shared" si="97"/>
        <v>2.4583179105714299</v>
      </c>
      <c r="F92" s="7" t="s">
        <v>83</v>
      </c>
      <c r="G92" s="1">
        <v>4</v>
      </c>
      <c r="H92" s="9">
        <f t="shared" si="81"/>
        <v>6.6250707752258098</v>
      </c>
      <c r="I92" s="9">
        <f t="shared" si="82"/>
        <v>279.7750707752258</v>
      </c>
      <c r="J92" s="9">
        <f t="shared" si="83"/>
        <v>4.0531889574490318E-2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20.533626227310599</v>
      </c>
      <c r="P92" s="9">
        <f t="shared" si="86"/>
        <v>0.83226667080921146</v>
      </c>
      <c r="Q92" s="12">
        <f t="shared" si="87"/>
        <v>0.37452000186414519</v>
      </c>
      <c r="R92" s="9">
        <f t="shared" si="88"/>
        <v>2.3873737500000001</v>
      </c>
      <c r="S92" s="13">
        <f t="shared" si="89"/>
        <v>0.15687531198839108</v>
      </c>
      <c r="T92" s="2">
        <f t="shared" si="90"/>
        <v>0.51</v>
      </c>
      <c r="U92" s="14">
        <f t="shared" si="91"/>
        <v>8.0006409114079455E-2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5.4458932347894957E-2</v>
      </c>
      <c r="AK92" s="9">
        <f t="shared" si="93"/>
        <v>10.4025</v>
      </c>
      <c r="AL92" s="1">
        <f t="shared" si="94"/>
        <v>0.45</v>
      </c>
      <c r="AM92" s="17">
        <f t="shared" si="95"/>
        <v>134755.08333333334</v>
      </c>
      <c r="AN92" s="1">
        <f t="shared" si="96"/>
        <v>763399733.99480426</v>
      </c>
    </row>
    <row r="93" spans="1:48" x14ac:dyDescent="0.15">
      <c r="C93" s="7">
        <v>4</v>
      </c>
      <c r="D93" s="8">
        <v>10.1111912622333</v>
      </c>
      <c r="E93" s="10">
        <f t="shared" si="97"/>
        <v>6.6250707752258098</v>
      </c>
      <c r="F93" s="7" t="s">
        <v>83</v>
      </c>
      <c r="G93" s="1">
        <v>5</v>
      </c>
      <c r="H93" s="9">
        <f t="shared" si="81"/>
        <v>10.1111912622333</v>
      </c>
      <c r="I93" s="9">
        <f t="shared" si="82"/>
        <v>283.2611912622333</v>
      </c>
      <c r="J93" s="9">
        <f t="shared" si="83"/>
        <v>6.2202976977784229E-2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18.716291578676319</v>
      </c>
      <c r="O93" s="9">
        <f t="shared" si="98"/>
        <v>6.2903429778250697</v>
      </c>
      <c r="P93" s="9">
        <f t="shared" si="86"/>
        <v>0.39127805943201949</v>
      </c>
      <c r="Q93" s="12">
        <f t="shared" si="87"/>
        <v>0.17607512674440878</v>
      </c>
      <c r="R93" s="9">
        <f t="shared" si="88"/>
        <v>2.3873737500000001</v>
      </c>
      <c r="S93" s="13">
        <f t="shared" si="89"/>
        <v>7.3752644195073672E-2</v>
      </c>
      <c r="T93" s="2">
        <f t="shared" si="90"/>
        <v>0.51</v>
      </c>
      <c r="U93" s="14">
        <f t="shared" si="91"/>
        <v>3.7613848539487571E-2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3.4251575334655504E-2</v>
      </c>
      <c r="AK93" s="9">
        <f t="shared" si="93"/>
        <v>10.4025</v>
      </c>
      <c r="AL93" s="1">
        <f t="shared" si="94"/>
        <v>0.45</v>
      </c>
      <c r="AM93" s="17">
        <f t="shared" si="95"/>
        <v>134755.08333333334</v>
      </c>
      <c r="AN93" s="1">
        <f t="shared" si="96"/>
        <v>480135073.75323552</v>
      </c>
    </row>
    <row r="94" spans="1:48" x14ac:dyDescent="0.15">
      <c r="C94" s="7">
        <v>5</v>
      </c>
      <c r="D94" s="8">
        <v>12.2052574915161</v>
      </c>
      <c r="E94" s="10">
        <f t="shared" si="97"/>
        <v>10.1111912622333</v>
      </c>
      <c r="F94" s="7" t="s">
        <v>85</v>
      </c>
      <c r="G94" s="1">
        <v>6</v>
      </c>
      <c r="H94" s="9">
        <f t="shared" si="81"/>
        <v>12.2052574915161</v>
      </c>
      <c r="I94" s="9">
        <f t="shared" si="82"/>
        <v>285.35525749151606</v>
      </c>
      <c r="J94" s="9">
        <f t="shared" si="83"/>
        <v>8.0050208883812771E-2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11.20433991839305</v>
      </c>
      <c r="P94" s="9">
        <f t="shared" si="86"/>
        <v>0.89690975087260538</v>
      </c>
      <c r="Q94" s="12">
        <f t="shared" si="87"/>
        <v>0.40360938789267242</v>
      </c>
      <c r="R94" s="9">
        <f t="shared" si="88"/>
        <v>2.3873737500000001</v>
      </c>
      <c r="S94" s="13">
        <f t="shared" si="89"/>
        <v>0.16905999234207564</v>
      </c>
      <c r="T94" s="2">
        <f t="shared" si="90"/>
        <v>0.51</v>
      </c>
      <c r="U94" s="14">
        <f t="shared" si="91"/>
        <v>8.6220596094458576E-2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5.212450972247927E-2</v>
      </c>
      <c r="AK94" s="9">
        <f t="shared" si="93"/>
        <v>10.4025</v>
      </c>
      <c r="AL94" s="1">
        <f t="shared" si="94"/>
        <v>0.45</v>
      </c>
      <c r="AM94" s="17">
        <f t="shared" si="95"/>
        <v>134755.08333333334</v>
      </c>
      <c r="AN94" s="1">
        <f t="shared" si="96"/>
        <v>730676036.80791521</v>
      </c>
    </row>
    <row r="95" spans="1:48" x14ac:dyDescent="0.15">
      <c r="C95" s="7">
        <v>6</v>
      </c>
      <c r="D95" s="8">
        <v>16.1676595823333</v>
      </c>
      <c r="E95" s="10">
        <f t="shared" si="97"/>
        <v>12.2052574915161</v>
      </c>
      <c r="F95" s="7" t="s">
        <v>83</v>
      </c>
      <c r="G95" s="1">
        <v>7</v>
      </c>
      <c r="H95" s="9">
        <f t="shared" si="81"/>
        <v>16.1676595823333</v>
      </c>
      <c r="I95" s="9">
        <f t="shared" si="82"/>
        <v>289.31765958233325</v>
      </c>
      <c r="J95" s="9">
        <f t="shared" si="83"/>
        <v>0.12773695376657684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15.612705167520442</v>
      </c>
      <c r="P95" s="9">
        <f t="shared" si="86"/>
        <v>1.994319398154754</v>
      </c>
      <c r="Q95" s="12">
        <f t="shared" si="87"/>
        <v>0.89744372916963933</v>
      </c>
      <c r="R95" s="9">
        <f t="shared" si="88"/>
        <v>2.3873737500000001</v>
      </c>
      <c r="S95" s="13">
        <f t="shared" si="89"/>
        <v>0.37591253952994974</v>
      </c>
      <c r="T95" s="2">
        <f t="shared" si="90"/>
        <v>0.51</v>
      </c>
      <c r="U95" s="14">
        <f t="shared" si="91"/>
        <v>0.19171539516027436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0.10425719164082273</v>
      </c>
      <c r="AK95" s="9">
        <f t="shared" si="93"/>
        <v>10.4025</v>
      </c>
      <c r="AL95" s="1">
        <f t="shared" si="94"/>
        <v>0.45</v>
      </c>
      <c r="AM95" s="17">
        <f t="shared" si="95"/>
        <v>134755.08333333334</v>
      </c>
      <c r="AN95" s="1">
        <f t="shared" si="96"/>
        <v>1461466630.6201622</v>
      </c>
    </row>
    <row r="96" spans="1:48" x14ac:dyDescent="0.15">
      <c r="C96" s="7">
        <v>7</v>
      </c>
      <c r="D96" s="8">
        <v>19.433015337096801</v>
      </c>
      <c r="E96" s="10">
        <f t="shared" si="97"/>
        <v>16.1676595823333</v>
      </c>
      <c r="F96" s="7" t="s">
        <v>83</v>
      </c>
      <c r="G96" s="1">
        <v>8</v>
      </c>
      <c r="H96" s="9">
        <f t="shared" si="81"/>
        <v>19.433015337096801</v>
      </c>
      <c r="I96" s="9">
        <f t="shared" si="82"/>
        <v>292.58301533709675</v>
      </c>
      <c r="J96" s="9">
        <f t="shared" si="83"/>
        <v>0.18596717623362047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18.923660769365686</v>
      </c>
      <c r="P96" s="9">
        <f t="shared" si="86"/>
        <v>3.5191797572818784</v>
      </c>
      <c r="Q96" s="12">
        <f t="shared" si="87"/>
        <v>1.5836308907768453</v>
      </c>
      <c r="R96" s="9">
        <f t="shared" si="88"/>
        <v>2.3873737500000001</v>
      </c>
      <c r="S96" s="13">
        <f t="shared" si="89"/>
        <v>0.66333597358890506</v>
      </c>
      <c r="T96" s="2">
        <f t="shared" si="90"/>
        <v>0.51</v>
      </c>
      <c r="U96" s="14">
        <f t="shared" si="91"/>
        <v>0.33830134653034161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0.14845285597889801</v>
      </c>
      <c r="AK96" s="9">
        <f t="shared" si="93"/>
        <v>10.4025</v>
      </c>
      <c r="AL96" s="1">
        <f t="shared" si="94"/>
        <v>0.45</v>
      </c>
      <c r="AM96" s="17">
        <f t="shared" si="95"/>
        <v>134755.08333333334</v>
      </c>
      <c r="AN96" s="1">
        <f t="shared" si="96"/>
        <v>2080996925.1892672</v>
      </c>
    </row>
    <row r="97" spans="1:50" x14ac:dyDescent="0.15">
      <c r="C97" s="7">
        <v>8</v>
      </c>
      <c r="D97" s="8">
        <v>16.1514604187097</v>
      </c>
      <c r="E97" s="10">
        <f t="shared" si="97"/>
        <v>19.433015337096801</v>
      </c>
      <c r="F97" s="7" t="s">
        <v>83</v>
      </c>
      <c r="G97" s="1">
        <v>9</v>
      </c>
      <c r="H97" s="9">
        <f t="shared" si="81"/>
        <v>16.1514604187097</v>
      </c>
      <c r="I97" s="9">
        <f t="shared" si="82"/>
        <v>289.30146041870967</v>
      </c>
      <c r="J97" s="9">
        <f t="shared" si="83"/>
        <v>0.1274964675414724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20.709756012083805</v>
      </c>
      <c r="P97" s="9">
        <f t="shared" si="86"/>
        <v>2.6404207351864555</v>
      </c>
      <c r="Q97" s="12">
        <f t="shared" si="87"/>
        <v>1.1881893308339051</v>
      </c>
      <c r="R97" s="9">
        <f t="shared" si="88"/>
        <v>2.3873737500000001</v>
      </c>
      <c r="S97" s="13">
        <f t="shared" si="89"/>
        <v>0.49769724193118275</v>
      </c>
      <c r="T97" s="2">
        <f t="shared" si="90"/>
        <v>0.51</v>
      </c>
      <c r="U97" s="14">
        <f t="shared" si="91"/>
        <v>0.25382559338490324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0.12298341640554833</v>
      </c>
      <c r="AK97" s="9">
        <f t="shared" si="93"/>
        <v>10.4025</v>
      </c>
      <c r="AL97" s="1">
        <f t="shared" si="94"/>
        <v>0.45</v>
      </c>
      <c r="AM97" s="17">
        <f t="shared" si="95"/>
        <v>134755.08333333334</v>
      </c>
      <c r="AN97" s="1">
        <f t="shared" si="96"/>
        <v>1723968930.7533195</v>
      </c>
    </row>
    <row r="98" spans="1:50" x14ac:dyDescent="0.15">
      <c r="C98" s="7">
        <v>9</v>
      </c>
      <c r="D98" s="8">
        <v>14.351907177199999</v>
      </c>
      <c r="E98" s="10">
        <f t="shared" si="97"/>
        <v>16.1514604187097</v>
      </c>
      <c r="F98" s="7" t="s">
        <v>83</v>
      </c>
      <c r="G98" s="1">
        <v>10</v>
      </c>
      <c r="H98" s="9">
        <f t="shared" si="81"/>
        <v>14.351907177199999</v>
      </c>
      <c r="I98" s="9">
        <f t="shared" si="82"/>
        <v>287.5019071772</v>
      </c>
      <c r="J98" s="9">
        <f t="shared" si="83"/>
        <v>0.10327808960939984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23.374610276897346</v>
      </c>
      <c r="P98" s="9">
        <f t="shared" si="86"/>
        <v>2.4140850947622026</v>
      </c>
      <c r="Q98" s="12">
        <f t="shared" si="87"/>
        <v>1.0863382926429912</v>
      </c>
      <c r="R98" s="9">
        <f t="shared" si="88"/>
        <v>2.3873737500000001</v>
      </c>
      <c r="S98" s="13">
        <f t="shared" si="89"/>
        <v>0.45503486525433695</v>
      </c>
      <c r="T98" s="2">
        <f t="shared" si="90"/>
        <v>0.51</v>
      </c>
      <c r="U98" s="14">
        <f t="shared" si="91"/>
        <v>0.23206778127971184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0.11321743605583312</v>
      </c>
      <c r="AK98" s="9">
        <f t="shared" si="93"/>
        <v>10.4025</v>
      </c>
      <c r="AL98" s="1">
        <f t="shared" si="94"/>
        <v>0.45</v>
      </c>
      <c r="AM98" s="17">
        <f t="shared" si="95"/>
        <v>134755.08333333334</v>
      </c>
      <c r="AN98" s="1">
        <f t="shared" si="96"/>
        <v>1587070418.796736</v>
      </c>
    </row>
    <row r="99" spans="1:50" x14ac:dyDescent="0.15">
      <c r="C99" s="7">
        <v>10</v>
      </c>
      <c r="D99" s="8">
        <v>10.3359689652903</v>
      </c>
      <c r="E99" s="10">
        <f t="shared" si="97"/>
        <v>14.351907177199999</v>
      </c>
      <c r="F99" s="7" t="s">
        <v>83</v>
      </c>
      <c r="G99" s="1">
        <v>11</v>
      </c>
      <c r="H99" s="9">
        <f t="shared" si="81"/>
        <v>10.3359689652903</v>
      </c>
      <c r="I99" s="9">
        <f t="shared" si="82"/>
        <v>283.48596896529028</v>
      </c>
      <c r="J99" s="9">
        <f t="shared" si="83"/>
        <v>6.3921650415098036E-2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19.912498923028387</v>
      </c>
      <c r="O99" s="9">
        <f t="shared" si="98"/>
        <v>6.3533012591067539</v>
      </c>
      <c r="P99" s="9">
        <f t="shared" si="86"/>
        <v>0.4061135020664241</v>
      </c>
      <c r="Q99" s="12">
        <f t="shared" si="87"/>
        <v>0.18275107592989084</v>
      </c>
      <c r="R99" s="9">
        <f t="shared" si="88"/>
        <v>2.3873737500000001</v>
      </c>
      <c r="S99" s="13">
        <f t="shared" si="89"/>
        <v>7.6549001148182527E-2</v>
      </c>
      <c r="T99" s="2">
        <f t="shared" si="90"/>
        <v>0.51</v>
      </c>
      <c r="U99" s="14">
        <f t="shared" si="91"/>
        <v>3.9039990585573087E-2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4.2107557161550284E-2</v>
      </c>
      <c r="AK99" s="9">
        <f t="shared" si="93"/>
        <v>10.4025</v>
      </c>
      <c r="AL99" s="1">
        <f t="shared" si="94"/>
        <v>0.45</v>
      </c>
      <c r="AM99" s="17">
        <f t="shared" si="95"/>
        <v>134755.08333333334</v>
      </c>
      <c r="AN99" s="1">
        <f t="shared" si="96"/>
        <v>590259422.10820854</v>
      </c>
    </row>
    <row r="100" spans="1:50" x14ac:dyDescent="0.15">
      <c r="C100" s="7">
        <v>11</v>
      </c>
      <c r="D100" s="8">
        <v>5.9981963762333299</v>
      </c>
      <c r="E100" s="10">
        <f t="shared" si="97"/>
        <v>10.3359689652903</v>
      </c>
      <c r="F100" s="7" t="s">
        <v>85</v>
      </c>
      <c r="G100" s="1">
        <v>12</v>
      </c>
      <c r="H100" s="9">
        <f t="shared" si="81"/>
        <v>5.9981963762333299</v>
      </c>
      <c r="I100" s="9">
        <f t="shared" si="82"/>
        <v>279.14819637623333</v>
      </c>
      <c r="J100" s="9">
        <f t="shared" si="83"/>
        <v>3.7484774480296162E-2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11.25246275704033</v>
      </c>
      <c r="P100" s="9">
        <f t="shared" si="86"/>
        <v>0.42179602879558836</v>
      </c>
      <c r="Q100" s="12">
        <f t="shared" si="87"/>
        <v>0.18980821295801475</v>
      </c>
      <c r="R100" s="9">
        <f t="shared" si="88"/>
        <v>2.3873737500000001</v>
      </c>
      <c r="S100" s="13">
        <f t="shared" si="89"/>
        <v>7.9505026373861545E-2</v>
      </c>
      <c r="T100" s="2">
        <f t="shared" si="90"/>
        <v>0.51</v>
      </c>
      <c r="U100" s="14">
        <f t="shared" si="91"/>
        <v>4.0547563450669385E-2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4.2562090380376824E-2</v>
      </c>
      <c r="AK100" s="9">
        <f t="shared" si="93"/>
        <v>10.4025</v>
      </c>
      <c r="AL100" s="1">
        <f t="shared" si="94"/>
        <v>0.45</v>
      </c>
      <c r="AM100" s="17">
        <f t="shared" si="95"/>
        <v>134755.08333333334</v>
      </c>
      <c r="AN100" s="1">
        <f t="shared" si="96"/>
        <v>596631022.19994986</v>
      </c>
      <c r="AO100" s="1">
        <f>SUM(AN89:AN100)</f>
        <v>11569698432.945477</v>
      </c>
    </row>
    <row r="101" spans="1:50" x14ac:dyDescent="0.15">
      <c r="C101" s="7">
        <v>12</v>
      </c>
      <c r="D101" s="8">
        <v>1.7054013777419399</v>
      </c>
      <c r="E101" s="10">
        <f t="shared" si="97"/>
        <v>5.9981963762333299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2.0454492775161301</v>
      </c>
      <c r="E105" s="7"/>
      <c r="F105" s="7"/>
      <c r="G105" s="1">
        <v>1</v>
      </c>
      <c r="H105" s="9">
        <f t="shared" ref="H105:H116" si="99">E106</f>
        <v>2.0454492775161301</v>
      </c>
      <c r="I105" s="9">
        <f t="shared" ref="I105:I116" si="100">H105+273.15</f>
        <v>275.1954492775161</v>
      </c>
      <c r="J105" s="9">
        <f t="shared" ref="J105:J116" si="101">EXP(($C$15*(I105-$C$13))/($C$16*I105*$C$13))</f>
        <v>2.2712914672421824E-2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1.4715475018972602E-2</v>
      </c>
      <c r="Q105" s="12">
        <f t="shared" ref="Q105:Q116" si="105">P105*$B$107</f>
        <v>4.41464250569178E-3</v>
      </c>
      <c r="R105" s="9">
        <f t="shared" ref="R105:R116" si="106">L105*$B$107</f>
        <v>0.19436706250000002</v>
      </c>
      <c r="S105" s="13">
        <f t="shared" ref="S105:S116" si="107">Q105/R105</f>
        <v>2.2712914672421824E-2</v>
      </c>
      <c r="T105" s="2">
        <f t="shared" ref="T105:T116" si="108">$B$106/100</f>
        <v>0.01</v>
      </c>
      <c r="U105" s="14">
        <f t="shared" ref="U105:U116" si="109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5.7171291467242183E-3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2743.75</v>
      </c>
      <c r="AX105" s="1">
        <f t="shared" ref="AX105:AX116" si="116">AW105*10000*AV105*0.67*AU105*AT105</f>
        <v>2042772.5542077972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0.42927097574193601</v>
      </c>
      <c r="E106" s="10">
        <f t="shared" ref="E106:E117" si="117">D105</f>
        <v>2.0454492775161301</v>
      </c>
      <c r="F106" s="7" t="s">
        <v>83</v>
      </c>
      <c r="G106" s="1">
        <v>2</v>
      </c>
      <c r="H106" s="9">
        <f t="shared" si="99"/>
        <v>0.42927097574193601</v>
      </c>
      <c r="I106" s="9">
        <f t="shared" si="100"/>
        <v>273.57927097574191</v>
      </c>
      <c r="J106" s="9">
        <f t="shared" si="101"/>
        <v>1.842884641477532E-2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1.2810649416476942</v>
      </c>
      <c r="P106" s="9">
        <f t="shared" si="104"/>
        <v>2.3608549056978467E-2</v>
      </c>
      <c r="Q106" s="12">
        <f t="shared" si="105"/>
        <v>7.0825647170935395E-3</v>
      </c>
      <c r="R106" s="9">
        <f t="shared" si="106"/>
        <v>0.19436706250000002</v>
      </c>
      <c r="S106" s="13">
        <f t="shared" si="107"/>
        <v>3.643912001342068E-2</v>
      </c>
      <c r="T106" s="2">
        <f t="shared" si="108"/>
        <v>0.01</v>
      </c>
      <c r="U106" s="14">
        <f t="shared" si="109"/>
        <v>3.6439120013420683E-4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5.8543912001342065E-3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2743.75</v>
      </c>
      <c r="AX106" s="1">
        <f t="shared" si="116"/>
        <v>2091817.301710272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2.4583179105714299</v>
      </c>
      <c r="E107" s="10">
        <f t="shared" si="117"/>
        <v>0.42927097574193601</v>
      </c>
      <c r="F107" s="7" t="s">
        <v>83</v>
      </c>
      <c r="G107" s="1">
        <v>3</v>
      </c>
      <c r="H107" s="9">
        <f t="shared" si="99"/>
        <v>2.4583179105714299</v>
      </c>
      <c r="I107" s="9">
        <f t="shared" si="100"/>
        <v>275.60831791057143</v>
      </c>
      <c r="J107" s="9">
        <f t="shared" si="101"/>
        <v>2.3949223797983546E-2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1.9053466009240494</v>
      </c>
      <c r="P107" s="9">
        <f t="shared" si="104"/>
        <v>4.5631572158257305E-2</v>
      </c>
      <c r="Q107" s="12">
        <f t="shared" si="105"/>
        <v>1.3689471647477192E-2</v>
      </c>
      <c r="R107" s="9">
        <f t="shared" si="106"/>
        <v>0.19436706250000002</v>
      </c>
      <c r="S107" s="13">
        <f t="shared" si="107"/>
        <v>7.0431026077153319E-2</v>
      </c>
      <c r="T107" s="2">
        <f t="shared" si="108"/>
        <v>0.01</v>
      </c>
      <c r="U107" s="14">
        <f t="shared" si="109"/>
        <v>7.0431026077153326E-4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6.1943102607715335E-3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2743.75</v>
      </c>
      <c r="AX107" s="1">
        <f t="shared" si="116"/>
        <v>2213272.8976748809</v>
      </c>
    </row>
    <row r="108" spans="1:50" x14ac:dyDescent="0.15">
      <c r="C108" s="7">
        <v>3</v>
      </c>
      <c r="D108" s="8">
        <v>6.6250707752258098</v>
      </c>
      <c r="E108" s="10">
        <f t="shared" si="117"/>
        <v>2.4583179105714299</v>
      </c>
      <c r="F108" s="7" t="s">
        <v>83</v>
      </c>
      <c r="G108" s="1">
        <v>4</v>
      </c>
      <c r="H108" s="9">
        <f t="shared" si="99"/>
        <v>6.6250707752258098</v>
      </c>
      <c r="I108" s="9">
        <f t="shared" si="100"/>
        <v>279.7750707752258</v>
      </c>
      <c r="J108" s="9">
        <f t="shared" si="101"/>
        <v>4.0531889574490318E-2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2.5076052370991255</v>
      </c>
      <c r="P108" s="9">
        <f t="shared" si="104"/>
        <v>0.10163797856651537</v>
      </c>
      <c r="Q108" s="12">
        <f t="shared" si="105"/>
        <v>3.049139356995461E-2</v>
      </c>
      <c r="R108" s="9">
        <f t="shared" si="106"/>
        <v>0.19436706250000002</v>
      </c>
      <c r="S108" s="13">
        <f t="shared" si="107"/>
        <v>0.15687531198839108</v>
      </c>
      <c r="T108" s="2">
        <f t="shared" si="108"/>
        <v>0.01</v>
      </c>
      <c r="U108" s="14">
        <f t="shared" si="109"/>
        <v>1.5687531198839109E-3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7.058753119883911E-3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2743.75</v>
      </c>
      <c r="AX108" s="1">
        <f t="shared" si="116"/>
        <v>2522144.7286160239</v>
      </c>
    </row>
    <row r="109" spans="1:50" x14ac:dyDescent="0.15">
      <c r="C109" s="7">
        <v>4</v>
      </c>
      <c r="D109" s="8">
        <v>10.1111912622333</v>
      </c>
      <c r="E109" s="10">
        <f t="shared" si="117"/>
        <v>6.6250707752258098</v>
      </c>
      <c r="F109" s="7" t="s">
        <v>83</v>
      </c>
      <c r="G109" s="1">
        <v>5</v>
      </c>
      <c r="H109" s="9">
        <f t="shared" si="99"/>
        <v>10.1111912622333</v>
      </c>
      <c r="I109" s="9">
        <f t="shared" si="100"/>
        <v>283.2611912622333</v>
      </c>
      <c r="J109" s="9">
        <f t="shared" si="101"/>
        <v>6.2202976977784229E-2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2.2856688956059794</v>
      </c>
      <c r="O109" s="9">
        <f t="shared" si="118"/>
        <v>0.76818857125996409</v>
      </c>
      <c r="P109" s="9">
        <f t="shared" si="104"/>
        <v>4.7783616012680503E-2</v>
      </c>
      <c r="Q109" s="12">
        <f t="shared" si="105"/>
        <v>1.433508480380415E-2</v>
      </c>
      <c r="R109" s="9">
        <f t="shared" si="106"/>
        <v>0.19436706250000002</v>
      </c>
      <c r="S109" s="13">
        <f t="shared" si="107"/>
        <v>7.3752644195073686E-2</v>
      </c>
      <c r="T109" s="2">
        <f t="shared" si="108"/>
        <v>0.01</v>
      </c>
      <c r="U109" s="14">
        <f t="shared" si="109"/>
        <v>7.3752644195073692E-4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6.227526441950737E-3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2743.75</v>
      </c>
      <c r="AX109" s="1">
        <f t="shared" si="116"/>
        <v>2225141.2850292842</v>
      </c>
    </row>
    <row r="110" spans="1:50" x14ac:dyDescent="0.15">
      <c r="C110" s="7">
        <v>5</v>
      </c>
      <c r="D110" s="8">
        <v>12.2052574915161</v>
      </c>
      <c r="E110" s="10">
        <f t="shared" si="117"/>
        <v>10.1111912622333</v>
      </c>
      <c r="F110" s="7" t="s">
        <v>85</v>
      </c>
      <c r="G110" s="1">
        <v>6</v>
      </c>
      <c r="H110" s="9">
        <f t="shared" si="99"/>
        <v>12.2052574915161</v>
      </c>
      <c r="I110" s="9">
        <f t="shared" si="100"/>
        <v>285.35525749151606</v>
      </c>
      <c r="J110" s="9">
        <f t="shared" si="101"/>
        <v>8.0050208883812771E-2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1.3682951635806171</v>
      </c>
      <c r="P110" s="9">
        <f t="shared" si="104"/>
        <v>0.10953231365933916</v>
      </c>
      <c r="Q110" s="12">
        <f t="shared" si="105"/>
        <v>3.2859694097801748E-2</v>
      </c>
      <c r="R110" s="9">
        <f t="shared" si="106"/>
        <v>0.19436706250000002</v>
      </c>
      <c r="S110" s="13">
        <f t="shared" si="107"/>
        <v>0.16905999234207567</v>
      </c>
      <c r="T110" s="2">
        <f t="shared" si="108"/>
        <v>0.01</v>
      </c>
      <c r="U110" s="14">
        <f t="shared" si="109"/>
        <v>1.6905999234207566E-3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7.1805999234207567E-3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2743.75</v>
      </c>
      <c r="AX110" s="1">
        <f t="shared" si="116"/>
        <v>2565681.4932570038</v>
      </c>
    </row>
    <row r="111" spans="1:50" x14ac:dyDescent="0.15">
      <c r="C111" s="7">
        <v>6</v>
      </c>
      <c r="D111" s="8">
        <v>16.1676595823333</v>
      </c>
      <c r="E111" s="10">
        <f t="shared" si="117"/>
        <v>12.2052574915161</v>
      </c>
      <c r="F111" s="7" t="s">
        <v>83</v>
      </c>
      <c r="G111" s="1">
        <v>7</v>
      </c>
      <c r="H111" s="9">
        <f t="shared" si="99"/>
        <v>16.1676595823333</v>
      </c>
      <c r="I111" s="9">
        <f t="shared" si="100"/>
        <v>289.31765958233325</v>
      </c>
      <c r="J111" s="9">
        <f t="shared" si="101"/>
        <v>0.12773695376657684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1.9066530582546113</v>
      </c>
      <c r="P111" s="9">
        <f t="shared" si="104"/>
        <v>0.24355005355117162</v>
      </c>
      <c r="Q111" s="12">
        <f t="shared" si="105"/>
        <v>7.3065016065351485E-2</v>
      </c>
      <c r="R111" s="9">
        <f t="shared" si="106"/>
        <v>0.19436706250000002</v>
      </c>
      <c r="S111" s="13">
        <f t="shared" si="107"/>
        <v>0.3759125395299498</v>
      </c>
      <c r="T111" s="2">
        <f t="shared" si="108"/>
        <v>0.01</v>
      </c>
      <c r="U111" s="14">
        <f t="shared" si="109"/>
        <v>3.7591253952994979E-3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1.3709125395299497E-2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2743.75</v>
      </c>
      <c r="AX111" s="1">
        <f t="shared" si="116"/>
        <v>4898371.9592475761</v>
      </c>
    </row>
    <row r="112" spans="1:50" x14ac:dyDescent="0.15">
      <c r="C112" s="7">
        <v>7</v>
      </c>
      <c r="D112" s="8">
        <v>19.433015337096801</v>
      </c>
      <c r="E112" s="10">
        <f t="shared" si="117"/>
        <v>16.1676595823333</v>
      </c>
      <c r="F112" s="7" t="s">
        <v>83</v>
      </c>
      <c r="G112" s="1">
        <v>8</v>
      </c>
      <c r="H112" s="9">
        <f t="shared" si="99"/>
        <v>19.433015337096801</v>
      </c>
      <c r="I112" s="9">
        <f t="shared" si="100"/>
        <v>292.58301533709675</v>
      </c>
      <c r="J112" s="9">
        <f t="shared" si="101"/>
        <v>0.18596717623362047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2.3109932130367734</v>
      </c>
      <c r="P112" s="9">
        <f t="shared" si="104"/>
        <v>0.42976888212351044</v>
      </c>
      <c r="Q112" s="12">
        <f t="shared" si="105"/>
        <v>0.12893066463705313</v>
      </c>
      <c r="R112" s="9">
        <f t="shared" si="106"/>
        <v>0.19436706250000002</v>
      </c>
      <c r="S112" s="13">
        <f t="shared" si="107"/>
        <v>0.66333597358890539</v>
      </c>
      <c r="T112" s="2">
        <f t="shared" si="108"/>
        <v>0.01</v>
      </c>
      <c r="U112" s="14">
        <f t="shared" si="109"/>
        <v>6.6333597358890538E-3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1.6583359735889053E-2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2743.75</v>
      </c>
      <c r="AX112" s="1">
        <f t="shared" si="116"/>
        <v>5925357.1601472385</v>
      </c>
    </row>
    <row r="113" spans="1:53" x14ac:dyDescent="0.15">
      <c r="C113" s="7">
        <v>8</v>
      </c>
      <c r="D113" s="8">
        <v>16.1514604187097</v>
      </c>
      <c r="E113" s="10">
        <f t="shared" si="117"/>
        <v>19.433015337096801</v>
      </c>
      <c r="F113" s="7" t="s">
        <v>83</v>
      </c>
      <c r="G113" s="1">
        <v>9</v>
      </c>
      <c r="H113" s="9">
        <f t="shared" si="99"/>
        <v>16.1514604187097</v>
      </c>
      <c r="I113" s="9">
        <f t="shared" si="100"/>
        <v>289.30146041870967</v>
      </c>
      <c r="J113" s="9">
        <f t="shared" si="101"/>
        <v>0.1274964675414724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2.5291145392465966</v>
      </c>
      <c r="P113" s="9">
        <f t="shared" si="104"/>
        <v>0.32245316976171962</v>
      </c>
      <c r="Q113" s="12">
        <f t="shared" si="105"/>
        <v>9.6735950928515876E-2</v>
      </c>
      <c r="R113" s="9">
        <f t="shared" si="106"/>
        <v>0.19436706250000002</v>
      </c>
      <c r="S113" s="13">
        <f t="shared" si="107"/>
        <v>0.49769724193118298</v>
      </c>
      <c r="T113" s="2">
        <f t="shared" si="108"/>
        <v>0.01</v>
      </c>
      <c r="U113" s="14">
        <f t="shared" si="109"/>
        <v>4.9769724193118297E-3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1.4926972419311828E-2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2743.75</v>
      </c>
      <c r="AX113" s="1">
        <f t="shared" si="116"/>
        <v>5333517.7137039844</v>
      </c>
    </row>
    <row r="114" spans="1:53" x14ac:dyDescent="0.15">
      <c r="C114" s="7">
        <v>9</v>
      </c>
      <c r="D114" s="8">
        <v>14.351907177199999</v>
      </c>
      <c r="E114" s="10">
        <f t="shared" si="117"/>
        <v>16.1514604187097</v>
      </c>
      <c r="F114" s="7" t="s">
        <v>83</v>
      </c>
      <c r="G114" s="1">
        <v>10</v>
      </c>
      <c r="H114" s="9">
        <f t="shared" si="99"/>
        <v>14.351907177199999</v>
      </c>
      <c r="I114" s="9">
        <f t="shared" si="100"/>
        <v>287.5019071772</v>
      </c>
      <c r="J114" s="9">
        <f t="shared" si="101"/>
        <v>0.10327808960939984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2.8545515778182105</v>
      </c>
      <c r="P114" s="9">
        <f t="shared" si="104"/>
        <v>0.29481263364856286</v>
      </c>
      <c r="Q114" s="12">
        <f t="shared" si="105"/>
        <v>8.8443790094568861E-2</v>
      </c>
      <c r="R114" s="9">
        <f t="shared" si="106"/>
        <v>0.19436706250000002</v>
      </c>
      <c r="S114" s="13">
        <f t="shared" si="107"/>
        <v>0.45503486525433728</v>
      </c>
      <c r="T114" s="2">
        <f t="shared" si="108"/>
        <v>0.01</v>
      </c>
      <c r="U114" s="14">
        <f t="shared" si="109"/>
        <v>4.5503486525433727E-3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1.4500348652543373E-2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2743.75</v>
      </c>
      <c r="AX114" s="1">
        <f t="shared" si="116"/>
        <v>5181081.8845734326</v>
      </c>
    </row>
    <row r="115" spans="1:53" x14ac:dyDescent="0.15">
      <c r="C115" s="7">
        <v>10</v>
      </c>
      <c r="D115" s="8">
        <v>10.3359689652903</v>
      </c>
      <c r="E115" s="10">
        <f t="shared" si="117"/>
        <v>14.351907177199999</v>
      </c>
      <c r="F115" s="7" t="s">
        <v>83</v>
      </c>
      <c r="G115" s="1">
        <v>11</v>
      </c>
      <c r="H115" s="9">
        <f t="shared" si="99"/>
        <v>10.3359689652903</v>
      </c>
      <c r="I115" s="9">
        <f t="shared" si="100"/>
        <v>283.48596896529028</v>
      </c>
      <c r="J115" s="9">
        <f t="shared" si="101"/>
        <v>6.3921650415098036E-2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2.4317519969611654</v>
      </c>
      <c r="O115" s="9">
        <f t="shared" si="118"/>
        <v>0.7758771555418158</v>
      </c>
      <c r="P115" s="9">
        <f t="shared" si="104"/>
        <v>4.9595348301604593E-2</v>
      </c>
      <c r="Q115" s="12">
        <f t="shared" si="105"/>
        <v>1.4878604490481378E-2</v>
      </c>
      <c r="R115" s="9">
        <f t="shared" si="106"/>
        <v>0.19436706250000002</v>
      </c>
      <c r="S115" s="13">
        <f t="shared" si="107"/>
        <v>7.6549001148182583E-2</v>
      </c>
      <c r="T115" s="2">
        <f t="shared" si="108"/>
        <v>0.01</v>
      </c>
      <c r="U115" s="14">
        <f t="shared" si="109"/>
        <v>7.6549001148182587E-4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6.2554900114818257E-3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2743.75</v>
      </c>
      <c r="AX115" s="1">
        <f t="shared" si="116"/>
        <v>2235132.8753694324</v>
      </c>
    </row>
    <row r="116" spans="1:53" x14ac:dyDescent="0.15">
      <c r="C116" s="7">
        <v>11</v>
      </c>
      <c r="D116" s="8">
        <v>5.9981963762333299</v>
      </c>
      <c r="E116" s="10">
        <f t="shared" si="117"/>
        <v>10.3359689652903</v>
      </c>
      <c r="F116" s="7" t="s">
        <v>85</v>
      </c>
      <c r="G116" s="1">
        <v>12</v>
      </c>
      <c r="H116" s="9">
        <f t="shared" si="99"/>
        <v>5.9981963762333299</v>
      </c>
      <c r="I116" s="9">
        <f t="shared" si="100"/>
        <v>279.14819637623333</v>
      </c>
      <c r="J116" s="9">
        <f t="shared" si="101"/>
        <v>3.7484774480296162E-2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1.3741720155735448</v>
      </c>
      <c r="P116" s="9">
        <f t="shared" si="104"/>
        <v>5.1510528100908358E-2</v>
      </c>
      <c r="Q116" s="12">
        <f t="shared" si="105"/>
        <v>1.5453158430272507E-2</v>
      </c>
      <c r="R116" s="9">
        <f t="shared" si="106"/>
        <v>0.19436706250000002</v>
      </c>
      <c r="S116" s="13">
        <f t="shared" si="107"/>
        <v>7.9505026373861601E-2</v>
      </c>
      <c r="T116" s="2">
        <f t="shared" si="108"/>
        <v>0.01</v>
      </c>
      <c r="U116" s="14">
        <f t="shared" si="109"/>
        <v>7.9505026373861607E-4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6.2850502637386164E-3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2743.75</v>
      </c>
      <c r="AX116" s="1">
        <f t="shared" si="116"/>
        <v>2245694.9722638554</v>
      </c>
      <c r="AY116" s="1">
        <f>SUM(AX105:AX116)</f>
        <v>39479986.825800784</v>
      </c>
    </row>
    <row r="117" spans="1:53" x14ac:dyDescent="0.15">
      <c r="C117" s="7">
        <v>12</v>
      </c>
      <c r="D117" s="8">
        <v>1.7054013777419399</v>
      </c>
      <c r="E117" s="10">
        <f t="shared" si="117"/>
        <v>5.9981963762333299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2.0454492775161301</v>
      </c>
      <c r="E121" s="7"/>
      <c r="F121" s="7"/>
      <c r="G121" s="1">
        <v>1</v>
      </c>
      <c r="H121" s="9">
        <f t="shared" ref="H121:H132" si="119">E122</f>
        <v>2.0454492775161301</v>
      </c>
      <c r="I121" s="9">
        <f t="shared" ref="I121:I132" si="120">H121+273.15</f>
        <v>275.1954492775161</v>
      </c>
      <c r="J121" s="9">
        <f t="shared" ref="J121:J132" si="121">EXP(($C$15*(I121-$C$13))/($C$16*I121*$C$13))</f>
        <v>2.2712914672421824E-2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6.4663668072384934E-3</v>
      </c>
      <c r="Q121" s="12">
        <f t="shared" ref="Q121:Q132" si="125">P121*$B$123</f>
        <v>2.1339010463887029E-3</v>
      </c>
      <c r="R121" s="9">
        <f t="shared" ref="R121:R132" si="126">L121*$B$123</f>
        <v>9.3951000000000007E-2</v>
      </c>
      <c r="S121" s="13">
        <f t="shared" ref="S121:S132" si="127">Q121/R121</f>
        <v>2.2712914672421824E-2</v>
      </c>
      <c r="T121" s="2">
        <f t="shared" ref="T121:T132" si="128">$B$122/100</f>
        <v>0.01</v>
      </c>
      <c r="U121" s="14">
        <f t="shared" ref="U121:U132" si="129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5.7171291467242183E-3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0.42927097574193601</v>
      </c>
      <c r="E122" s="10">
        <f t="shared" ref="E122:E133" si="139">D121</f>
        <v>2.0454492775161301</v>
      </c>
      <c r="F122" s="7" t="s">
        <v>83</v>
      </c>
      <c r="G122" s="1">
        <v>2</v>
      </c>
      <c r="H122" s="9">
        <f t="shared" si="119"/>
        <v>0.42927097574193601</v>
      </c>
      <c r="I122" s="9">
        <f t="shared" si="120"/>
        <v>273.57927097574191</v>
      </c>
      <c r="J122" s="9">
        <f t="shared" si="121"/>
        <v>1.842884641477532E-2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0.56293363319276157</v>
      </c>
      <c r="P122" s="9">
        <f t="shared" si="124"/>
        <v>1.0374217467820869E-2</v>
      </c>
      <c r="Q122" s="12">
        <f t="shared" si="125"/>
        <v>3.423491764380887E-3</v>
      </c>
      <c r="R122" s="9">
        <f t="shared" si="126"/>
        <v>9.3951000000000007E-2</v>
      </c>
      <c r="S122" s="13">
        <f t="shared" si="127"/>
        <v>3.6439120013420687E-2</v>
      </c>
      <c r="T122" s="2">
        <f t="shared" si="128"/>
        <v>0.01</v>
      </c>
      <c r="U122" s="14">
        <f t="shared" si="129"/>
        <v>3.6439120013420688E-4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5.8543912001342074E-3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2.4583179105714299</v>
      </c>
      <c r="E123" s="10">
        <f t="shared" si="139"/>
        <v>0.42927097574193601</v>
      </c>
      <c r="F123" s="7" t="s">
        <v>83</v>
      </c>
      <c r="G123" s="1">
        <v>3</v>
      </c>
      <c r="H123" s="9">
        <f t="shared" si="119"/>
        <v>2.4583179105714299</v>
      </c>
      <c r="I123" s="9">
        <f t="shared" si="120"/>
        <v>275.60831791057143</v>
      </c>
      <c r="J123" s="9">
        <f t="shared" si="121"/>
        <v>2.3949223797983546E-2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0.83725941572494078</v>
      </c>
      <c r="P123" s="9">
        <f t="shared" si="124"/>
        <v>2.0051713124165552E-2</v>
      </c>
      <c r="Q123" s="12">
        <f t="shared" si="125"/>
        <v>6.6170653309746323E-3</v>
      </c>
      <c r="R123" s="9">
        <f t="shared" si="126"/>
        <v>9.3951000000000007E-2</v>
      </c>
      <c r="S123" s="13">
        <f t="shared" si="127"/>
        <v>7.0431026077153319E-2</v>
      </c>
      <c r="T123" s="2">
        <f t="shared" si="128"/>
        <v>0.01</v>
      </c>
      <c r="U123" s="14">
        <f t="shared" si="129"/>
        <v>7.0431026077153326E-4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6.1943102607715335E-3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6.6250707752258098</v>
      </c>
      <c r="E124" s="10">
        <f t="shared" si="139"/>
        <v>2.4583179105714299</v>
      </c>
      <c r="F124" s="7" t="s">
        <v>83</v>
      </c>
      <c r="G124" s="1">
        <v>4</v>
      </c>
      <c r="H124" s="9">
        <f t="shared" si="119"/>
        <v>6.6250707752258098</v>
      </c>
      <c r="I124" s="9">
        <f t="shared" si="120"/>
        <v>279.7750707752258</v>
      </c>
      <c r="J124" s="9">
        <f t="shared" si="121"/>
        <v>4.0531889574490318E-2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1.1019077026007753</v>
      </c>
      <c r="P124" s="9">
        <f t="shared" si="124"/>
        <v>4.4662401323094944E-2</v>
      </c>
      <c r="Q124" s="12">
        <f t="shared" si="125"/>
        <v>1.4738592436621333E-2</v>
      </c>
      <c r="R124" s="9">
        <f t="shared" si="126"/>
        <v>9.3951000000000007E-2</v>
      </c>
      <c r="S124" s="13">
        <f t="shared" si="127"/>
        <v>0.15687531198839111</v>
      </c>
      <c r="T124" s="2">
        <f t="shared" si="128"/>
        <v>0.01</v>
      </c>
      <c r="U124" s="14">
        <f t="shared" si="129"/>
        <v>1.5687531198839112E-3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7.058753119883911E-3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10.1111912622333</v>
      </c>
      <c r="E125" s="10">
        <f t="shared" si="139"/>
        <v>6.6250707752258098</v>
      </c>
      <c r="F125" s="7" t="s">
        <v>83</v>
      </c>
      <c r="G125" s="1">
        <v>5</v>
      </c>
      <c r="H125" s="9">
        <f t="shared" si="119"/>
        <v>10.1111912622333</v>
      </c>
      <c r="I125" s="9">
        <f t="shared" si="120"/>
        <v>283.2611912622333</v>
      </c>
      <c r="J125" s="9">
        <f t="shared" si="121"/>
        <v>6.2202976977784229E-2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1.0043830362137962</v>
      </c>
      <c r="O125" s="9">
        <f t="shared" si="140"/>
        <v>0.33756226506388409</v>
      </c>
      <c r="P125" s="9">
        <f t="shared" si="124"/>
        <v>2.0997377802337479E-2</v>
      </c>
      <c r="Q125" s="12">
        <f t="shared" si="125"/>
        <v>6.9291346747713681E-3</v>
      </c>
      <c r="R125" s="9">
        <f t="shared" si="126"/>
        <v>9.3951000000000007E-2</v>
      </c>
      <c r="S125" s="13">
        <f t="shared" si="127"/>
        <v>7.3752644195073686E-2</v>
      </c>
      <c r="T125" s="2">
        <f t="shared" si="128"/>
        <v>0.01</v>
      </c>
      <c r="U125" s="14">
        <f t="shared" si="129"/>
        <v>7.3752644195073692E-4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6.227526441950737E-3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12.2052574915161</v>
      </c>
      <c r="E126" s="10">
        <f t="shared" si="139"/>
        <v>10.1111912622333</v>
      </c>
      <c r="F126" s="7" t="s">
        <v>85</v>
      </c>
      <c r="G126" s="1">
        <v>6</v>
      </c>
      <c r="H126" s="9">
        <f t="shared" si="119"/>
        <v>12.2052574915161</v>
      </c>
      <c r="I126" s="9">
        <f t="shared" si="120"/>
        <v>285.35525749151606</v>
      </c>
      <c r="J126" s="9">
        <f t="shared" si="121"/>
        <v>8.0050208883812771E-2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0.60126488726154659</v>
      </c>
      <c r="P126" s="9">
        <f t="shared" si="124"/>
        <v>4.813137981978894E-2</v>
      </c>
      <c r="Q126" s="12">
        <f t="shared" si="125"/>
        <v>1.5883355340530352E-2</v>
      </c>
      <c r="R126" s="9">
        <f t="shared" si="126"/>
        <v>9.3951000000000007E-2</v>
      </c>
      <c r="S126" s="13">
        <f t="shared" si="127"/>
        <v>0.16905999234207567</v>
      </c>
      <c r="T126" s="2">
        <f t="shared" si="128"/>
        <v>0.01</v>
      </c>
      <c r="U126" s="14">
        <f t="shared" si="129"/>
        <v>1.6905999234207566E-3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7.1805999234207567E-3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16.1676595823333</v>
      </c>
      <c r="E127" s="10">
        <f t="shared" si="139"/>
        <v>12.2052574915161</v>
      </c>
      <c r="F127" s="7" t="s">
        <v>83</v>
      </c>
      <c r="G127" s="1">
        <v>7</v>
      </c>
      <c r="H127" s="9">
        <f t="shared" si="119"/>
        <v>16.1676595823333</v>
      </c>
      <c r="I127" s="9">
        <f t="shared" si="120"/>
        <v>289.31765958233325</v>
      </c>
      <c r="J127" s="9">
        <f t="shared" si="121"/>
        <v>0.12773695376657684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0.83783350744175766</v>
      </c>
      <c r="P127" s="9">
        <f t="shared" si="124"/>
        <v>0.10702230000417672</v>
      </c>
      <c r="Q127" s="12">
        <f t="shared" si="125"/>
        <v>3.5317359001378321E-2</v>
      </c>
      <c r="R127" s="9">
        <f t="shared" si="126"/>
        <v>9.3951000000000007E-2</v>
      </c>
      <c r="S127" s="13">
        <f t="shared" si="127"/>
        <v>0.37591253952994985</v>
      </c>
      <c r="T127" s="2">
        <f t="shared" si="128"/>
        <v>0.01</v>
      </c>
      <c r="U127" s="14">
        <f t="shared" si="129"/>
        <v>3.7591253952994987E-3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1.3709125395299497E-2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19.433015337096801</v>
      </c>
      <c r="E128" s="10">
        <f t="shared" si="139"/>
        <v>16.1676595823333</v>
      </c>
      <c r="F128" s="7" t="s">
        <v>83</v>
      </c>
      <c r="G128" s="1">
        <v>8</v>
      </c>
      <c r="H128" s="9">
        <f t="shared" si="119"/>
        <v>19.433015337096801</v>
      </c>
      <c r="I128" s="9">
        <f t="shared" si="120"/>
        <v>292.58301533709675</v>
      </c>
      <c r="J128" s="9">
        <f t="shared" si="121"/>
        <v>0.18596717623362047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1.0155112074375809</v>
      </c>
      <c r="P128" s="9">
        <f t="shared" si="124"/>
        <v>0.18885175168076132</v>
      </c>
      <c r="Q128" s="12">
        <f t="shared" si="125"/>
        <v>6.2321078054651237E-2</v>
      </c>
      <c r="R128" s="9">
        <f t="shared" si="126"/>
        <v>9.3951000000000007E-2</v>
      </c>
      <c r="S128" s="13">
        <f t="shared" si="127"/>
        <v>0.66333597358890517</v>
      </c>
      <c r="T128" s="2">
        <f t="shared" si="128"/>
        <v>0.01</v>
      </c>
      <c r="U128" s="14">
        <f t="shared" si="129"/>
        <v>6.6333597358890521E-3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1.6583359735889053E-2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16.1514604187097</v>
      </c>
      <c r="E129" s="10">
        <f t="shared" si="139"/>
        <v>19.433015337096801</v>
      </c>
      <c r="F129" s="7" t="s">
        <v>83</v>
      </c>
      <c r="G129" s="1">
        <v>9</v>
      </c>
      <c r="H129" s="9">
        <f t="shared" si="119"/>
        <v>16.1514604187097</v>
      </c>
      <c r="I129" s="9">
        <f t="shared" si="120"/>
        <v>289.30146041870967</v>
      </c>
      <c r="J129" s="9">
        <f t="shared" si="121"/>
        <v>0.1274964675414724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1.1113594557568196</v>
      </c>
      <c r="P129" s="9">
        <f t="shared" si="124"/>
        <v>0.14169440477780779</v>
      </c>
      <c r="Q129" s="12">
        <f t="shared" si="125"/>
        <v>4.6759153576676572E-2</v>
      </c>
      <c r="R129" s="9">
        <f t="shared" si="126"/>
        <v>9.3951000000000007E-2</v>
      </c>
      <c r="S129" s="13">
        <f t="shared" si="127"/>
        <v>0.49769724193118292</v>
      </c>
      <c r="T129" s="2">
        <f t="shared" si="128"/>
        <v>0.01</v>
      </c>
      <c r="U129" s="14">
        <f t="shared" si="129"/>
        <v>4.9769724193118297E-3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1.4926972419311828E-2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14.351907177199999</v>
      </c>
      <c r="E130" s="10">
        <f t="shared" si="139"/>
        <v>16.1514604187097</v>
      </c>
      <c r="F130" s="7" t="s">
        <v>83</v>
      </c>
      <c r="G130" s="1">
        <v>10</v>
      </c>
      <c r="H130" s="9">
        <f t="shared" si="119"/>
        <v>14.351907177199999</v>
      </c>
      <c r="I130" s="9">
        <f t="shared" si="120"/>
        <v>287.5019071772</v>
      </c>
      <c r="J130" s="9">
        <f t="shared" si="121"/>
        <v>0.10327808960939984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1.2543650509790119</v>
      </c>
      <c r="P130" s="9">
        <f t="shared" si="124"/>
        <v>0.12954842613790979</v>
      </c>
      <c r="Q130" s="12">
        <f t="shared" si="125"/>
        <v>4.2750980625510235E-2</v>
      </c>
      <c r="R130" s="9">
        <f t="shared" si="126"/>
        <v>9.3951000000000007E-2</v>
      </c>
      <c r="S130" s="13">
        <f t="shared" si="127"/>
        <v>0.45503486525433717</v>
      </c>
      <c r="T130" s="2">
        <f t="shared" si="128"/>
        <v>0.01</v>
      </c>
      <c r="U130" s="14">
        <f t="shared" si="129"/>
        <v>4.5503486525433718E-3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1.4500348652543373E-2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10.3359689652903</v>
      </c>
      <c r="E131" s="10">
        <f t="shared" si="139"/>
        <v>14.351907177199999</v>
      </c>
      <c r="F131" s="7" t="s">
        <v>83</v>
      </c>
      <c r="G131" s="1">
        <v>11</v>
      </c>
      <c r="H131" s="9">
        <f t="shared" si="119"/>
        <v>10.3359689652903</v>
      </c>
      <c r="I131" s="9">
        <f t="shared" si="120"/>
        <v>283.48596896529028</v>
      </c>
      <c r="J131" s="9">
        <f t="shared" si="121"/>
        <v>6.3921650415098036E-2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1.068575793599047</v>
      </c>
      <c r="O131" s="9">
        <f t="shared" si="140"/>
        <v>0.34094083124205499</v>
      </c>
      <c r="P131" s="9">
        <f t="shared" si="124"/>
        <v>2.1793500626887573E-2</v>
      </c>
      <c r="Q131" s="12">
        <f t="shared" si="125"/>
        <v>7.1918552068728995E-3</v>
      </c>
      <c r="R131" s="9">
        <f t="shared" si="126"/>
        <v>9.3951000000000007E-2</v>
      </c>
      <c r="S131" s="13">
        <f t="shared" si="127"/>
        <v>7.6549001148182555E-2</v>
      </c>
      <c r="T131" s="2">
        <f t="shared" si="128"/>
        <v>0.01</v>
      </c>
      <c r="U131" s="14">
        <f t="shared" si="129"/>
        <v>7.6549001148182555E-4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6.2554900114818257E-3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5.9981963762333299</v>
      </c>
      <c r="E132" s="10">
        <f t="shared" si="139"/>
        <v>10.3359689652903</v>
      </c>
      <c r="F132" s="7" t="s">
        <v>85</v>
      </c>
      <c r="G132" s="1">
        <v>12</v>
      </c>
      <c r="H132" s="9">
        <f t="shared" si="119"/>
        <v>5.9981963762333299</v>
      </c>
      <c r="I132" s="9">
        <f t="shared" si="120"/>
        <v>279.14819637623333</v>
      </c>
      <c r="J132" s="9">
        <f t="shared" si="121"/>
        <v>3.7484774480296162E-2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0.60384733061516738</v>
      </c>
      <c r="P132" s="9">
        <f t="shared" si="124"/>
        <v>2.2635081008638386E-2</v>
      </c>
      <c r="Q132" s="12">
        <f t="shared" si="125"/>
        <v>7.4695767328506676E-3</v>
      </c>
      <c r="R132" s="9">
        <f t="shared" si="126"/>
        <v>9.3951000000000007E-2</v>
      </c>
      <c r="S132" s="13">
        <f t="shared" si="127"/>
        <v>7.9505026373861559E-2</v>
      </c>
      <c r="T132" s="2">
        <f t="shared" si="128"/>
        <v>0.01</v>
      </c>
      <c r="U132" s="14">
        <f t="shared" si="129"/>
        <v>7.9505026373861564E-4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6.2850502637386155E-3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1.7054013777419399</v>
      </c>
      <c r="E133" s="10">
        <f t="shared" si="139"/>
        <v>5.9981963762333299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2.0454492775161301</v>
      </c>
      <c r="E136" s="7"/>
      <c r="F136" s="7"/>
      <c r="G136" s="1">
        <v>1</v>
      </c>
      <c r="H136" s="9">
        <f t="shared" ref="H136:H147" si="141">E137</f>
        <v>2.0454492775161301</v>
      </c>
      <c r="I136" s="9">
        <f t="shared" ref="I136:I147" si="142">H136+273.15</f>
        <v>275.1954492775161</v>
      </c>
      <c r="J136" s="9">
        <f t="shared" ref="J136:J147" si="143">EXP(($C$15*(I136-$C$13))/($C$16*I136*$C$13))</f>
        <v>2.2712914672421824E-2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1.7240190563529552E-2</v>
      </c>
      <c r="Q136" s="12">
        <f t="shared" ref="Q136:Q147" si="147">P136*$B$138</f>
        <v>4.4824495465176839E-3</v>
      </c>
      <c r="R136" s="9">
        <f t="shared" ref="R136:R147" si="148">L136*$B$138</f>
        <v>0.19735245833333334</v>
      </c>
      <c r="S136" s="13">
        <f t="shared" ref="S136:S147" si="149">Q136/R136</f>
        <v>2.2712914672421827E-2</v>
      </c>
      <c r="T136" s="2">
        <f t="shared" ref="T136:T147" si="150">$B$137/100</f>
        <v>0.01</v>
      </c>
      <c r="U136" s="14">
        <f t="shared" ref="U136:U147" si="151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5.7171291467242183E-3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0.42927097574193601</v>
      </c>
      <c r="E137" s="10">
        <f t="shared" ref="E137:E148" si="159">D136</f>
        <v>2.0454492775161301</v>
      </c>
      <c r="F137" s="7" t="s">
        <v>83</v>
      </c>
      <c r="G137" s="1">
        <v>2</v>
      </c>
      <c r="H137" s="9">
        <f t="shared" si="141"/>
        <v>0.42927097574193601</v>
      </c>
      <c r="I137" s="9">
        <f t="shared" si="142"/>
        <v>273.57927097574191</v>
      </c>
      <c r="J137" s="9">
        <f t="shared" si="143"/>
        <v>1.842884641477532E-2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1.5008556427698039</v>
      </c>
      <c r="P137" s="9">
        <f t="shared" si="146"/>
        <v>2.7659038131353609E-2</v>
      </c>
      <c r="Q137" s="12">
        <f t="shared" si="147"/>
        <v>7.1913499141519387E-3</v>
      </c>
      <c r="R137" s="9">
        <f t="shared" si="148"/>
        <v>0.19735245833333334</v>
      </c>
      <c r="S137" s="13">
        <f t="shared" si="149"/>
        <v>3.6439120013420687E-2</v>
      </c>
      <c r="T137" s="2">
        <f t="shared" si="150"/>
        <v>0.01</v>
      </c>
      <c r="U137" s="14">
        <f t="shared" si="151"/>
        <v>3.6439120013420688E-4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5.8543912001342074E-3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2.4583179105714299</v>
      </c>
      <c r="E138" s="10">
        <f t="shared" si="159"/>
        <v>0.42927097574193601</v>
      </c>
      <c r="F138" s="7" t="s">
        <v>83</v>
      </c>
      <c r="G138" s="1">
        <v>3</v>
      </c>
      <c r="H138" s="9">
        <f t="shared" si="141"/>
        <v>2.4583179105714299</v>
      </c>
      <c r="I138" s="9">
        <f t="shared" si="142"/>
        <v>275.60831791057143</v>
      </c>
      <c r="J138" s="9">
        <f t="shared" si="143"/>
        <v>2.3949223797983546E-2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2.232244521305117</v>
      </c>
      <c r="P138" s="9">
        <f t="shared" si="146"/>
        <v>5.3460523612558895E-2</v>
      </c>
      <c r="Q138" s="12">
        <f t="shared" si="147"/>
        <v>1.3899736139265314E-2</v>
      </c>
      <c r="R138" s="9">
        <f t="shared" si="148"/>
        <v>0.19735245833333334</v>
      </c>
      <c r="S138" s="13">
        <f t="shared" si="149"/>
        <v>7.0431026077153319E-2</v>
      </c>
      <c r="T138" s="2">
        <f t="shared" si="150"/>
        <v>0.01</v>
      </c>
      <c r="U138" s="14">
        <f t="shared" si="151"/>
        <v>7.0431026077153326E-4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6.1943102607715335E-3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6.6250707752258098</v>
      </c>
      <c r="E139" s="10">
        <f t="shared" si="159"/>
        <v>2.4583179105714299</v>
      </c>
      <c r="F139" s="7" t="s">
        <v>83</v>
      </c>
      <c r="G139" s="1">
        <v>4</v>
      </c>
      <c r="H139" s="9">
        <f t="shared" si="141"/>
        <v>6.6250707752258098</v>
      </c>
      <c r="I139" s="9">
        <f t="shared" si="142"/>
        <v>279.7750707752258</v>
      </c>
      <c r="J139" s="9">
        <f t="shared" si="143"/>
        <v>4.0531889574490318E-2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2.9378319143592249</v>
      </c>
      <c r="P139" s="9">
        <f t="shared" si="146"/>
        <v>0.11907587874122159</v>
      </c>
      <c r="Q139" s="12">
        <f t="shared" si="147"/>
        <v>3.0959728472717614E-2</v>
      </c>
      <c r="R139" s="9">
        <f t="shared" si="148"/>
        <v>0.19735245833333334</v>
      </c>
      <c r="S139" s="13">
        <f t="shared" si="149"/>
        <v>0.15687531198839105</v>
      </c>
      <c r="T139" s="2">
        <f t="shared" si="150"/>
        <v>0.01</v>
      </c>
      <c r="U139" s="14">
        <f t="shared" si="151"/>
        <v>1.5687531198839105E-3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7.0587531198839102E-3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10.1111912622333</v>
      </c>
      <c r="E140" s="10">
        <f t="shared" si="159"/>
        <v>6.6250707752258098</v>
      </c>
      <c r="F140" s="7" t="s">
        <v>83</v>
      </c>
      <c r="G140" s="1">
        <v>5</v>
      </c>
      <c r="H140" s="9">
        <f t="shared" si="141"/>
        <v>10.1111912622333</v>
      </c>
      <c r="I140" s="9">
        <f t="shared" si="142"/>
        <v>283.2611912622333</v>
      </c>
      <c r="J140" s="9">
        <f t="shared" si="143"/>
        <v>6.2202976977784229E-2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3.5778039522846701</v>
      </c>
      <c r="P140" s="9">
        <f t="shared" si="146"/>
        <v>0.22255005687498874</v>
      </c>
      <c r="Q140" s="12">
        <f t="shared" si="147"/>
        <v>5.7863014787497079E-2</v>
      </c>
      <c r="R140" s="9">
        <f t="shared" si="148"/>
        <v>0.19735245833333334</v>
      </c>
      <c r="S140" s="13">
        <f t="shared" si="149"/>
        <v>0.29319632132357315</v>
      </c>
      <c r="T140" s="2">
        <f t="shared" si="150"/>
        <v>0.01</v>
      </c>
      <c r="U140" s="14">
        <f t="shared" si="151"/>
        <v>2.9319632132357317E-3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8.4219632132357322E-3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12.2052574915161</v>
      </c>
      <c r="E141" s="10">
        <f t="shared" si="159"/>
        <v>10.1111912622333</v>
      </c>
      <c r="F141" s="7" t="s">
        <v>85</v>
      </c>
      <c r="G141" s="1">
        <v>6</v>
      </c>
      <c r="H141" s="9">
        <f t="shared" si="141"/>
        <v>12.2052574915161</v>
      </c>
      <c r="I141" s="9">
        <f t="shared" si="142"/>
        <v>285.35525749151606</v>
      </c>
      <c r="J141" s="9">
        <f t="shared" si="143"/>
        <v>8.0050208883812771E-2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4.1143018120763486</v>
      </c>
      <c r="P141" s="9">
        <f t="shared" si="146"/>
        <v>0.32935071946776112</v>
      </c>
      <c r="Q141" s="12">
        <f t="shared" si="147"/>
        <v>8.5631187061617889E-2</v>
      </c>
      <c r="R141" s="9">
        <f t="shared" si="148"/>
        <v>0.19735245833333334</v>
      </c>
      <c r="S141" s="13">
        <f t="shared" si="149"/>
        <v>0.4338997739616936</v>
      </c>
      <c r="T141" s="2">
        <f t="shared" si="150"/>
        <v>0.01</v>
      </c>
      <c r="U141" s="14">
        <f t="shared" si="151"/>
        <v>4.3389977396169361E-3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9.8289977396169362E-3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16.1676595823333</v>
      </c>
      <c r="E142" s="10">
        <f t="shared" si="159"/>
        <v>12.2052574915161</v>
      </c>
      <c r="F142" s="7" t="s">
        <v>83</v>
      </c>
      <c r="G142" s="1">
        <v>7</v>
      </c>
      <c r="H142" s="9">
        <f t="shared" si="141"/>
        <v>16.1676595823333</v>
      </c>
      <c r="I142" s="9">
        <f t="shared" si="142"/>
        <v>289.31765958233325</v>
      </c>
      <c r="J142" s="9">
        <f t="shared" si="143"/>
        <v>0.12773695376657684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4.5439990092752547</v>
      </c>
      <c r="P142" s="9">
        <f t="shared" si="146"/>
        <v>0.58043659136316417</v>
      </c>
      <c r="Q142" s="12">
        <f t="shared" si="147"/>
        <v>0.15091351375442269</v>
      </c>
      <c r="R142" s="9">
        <f t="shared" si="148"/>
        <v>0.19735245833333334</v>
      </c>
      <c r="S142" s="13">
        <f t="shared" si="149"/>
        <v>0.76469031614253269</v>
      </c>
      <c r="T142" s="2">
        <f t="shared" si="150"/>
        <v>0.01</v>
      </c>
      <c r="U142" s="14">
        <f t="shared" si="151"/>
        <v>7.6469031614253271E-3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1.7596903161425329E-2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19.433015337096801</v>
      </c>
      <c r="E143" s="10">
        <f t="shared" si="159"/>
        <v>16.1676595823333</v>
      </c>
      <c r="F143" s="7" t="s">
        <v>83</v>
      </c>
      <c r="G143" s="1">
        <v>8</v>
      </c>
      <c r="H143" s="9">
        <f t="shared" si="141"/>
        <v>19.433015337096801</v>
      </c>
      <c r="I143" s="9">
        <f t="shared" si="142"/>
        <v>292.58301533709675</v>
      </c>
      <c r="J143" s="9">
        <f t="shared" si="143"/>
        <v>0.18596717623362047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4.7226103345787571</v>
      </c>
      <c r="P143" s="9">
        <f t="shared" si="146"/>
        <v>0.87825050837332508</v>
      </c>
      <c r="Q143" s="12">
        <f t="shared" si="147"/>
        <v>0.22834513217706454</v>
      </c>
      <c r="R143" s="9">
        <f t="shared" si="148"/>
        <v>0.19735245833333334</v>
      </c>
      <c r="S143" s="13">
        <f t="shared" si="149"/>
        <v>1.157042248702997</v>
      </c>
      <c r="T143" s="2">
        <f t="shared" si="150"/>
        <v>0.01</v>
      </c>
      <c r="U143" s="14">
        <f t="shared" si="151"/>
        <v>1.1570422487029971E-2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2.1520422487029969E-2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16.1514604187097</v>
      </c>
      <c r="E144" s="10">
        <f t="shared" si="159"/>
        <v>19.433015337096801</v>
      </c>
      <c r="F144" s="7" t="s">
        <v>83</v>
      </c>
      <c r="G144" s="1">
        <v>9</v>
      </c>
      <c r="H144" s="9">
        <f t="shared" si="141"/>
        <v>16.1514604187097</v>
      </c>
      <c r="I144" s="9">
        <f t="shared" si="142"/>
        <v>289.30146041870967</v>
      </c>
      <c r="J144" s="9">
        <f t="shared" si="143"/>
        <v>0.1274964675414724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4.6034077428720988</v>
      </c>
      <c r="P144" s="9">
        <f t="shared" si="146"/>
        <v>0.58691822586925524</v>
      </c>
      <c r="Q144" s="12">
        <f t="shared" si="147"/>
        <v>0.15259873872600638</v>
      </c>
      <c r="R144" s="9">
        <f t="shared" si="148"/>
        <v>0.19735245833333334</v>
      </c>
      <c r="S144" s="13">
        <f t="shared" si="149"/>
        <v>0.77322947996048375</v>
      </c>
      <c r="T144" s="2">
        <f t="shared" si="150"/>
        <v>0.01</v>
      </c>
      <c r="U144" s="14">
        <f t="shared" si="151"/>
        <v>7.7322947996048379E-3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1.7682294799604838E-2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14.351907177199999</v>
      </c>
      <c r="E145" s="10">
        <f t="shared" si="159"/>
        <v>16.1514604187097</v>
      </c>
      <c r="F145" s="7" t="s">
        <v>83</v>
      </c>
      <c r="G145" s="1">
        <v>10</v>
      </c>
      <c r="H145" s="9">
        <f t="shared" si="141"/>
        <v>14.351907177199999</v>
      </c>
      <c r="I145" s="9">
        <f t="shared" si="142"/>
        <v>287.5019071772</v>
      </c>
      <c r="J145" s="9">
        <f t="shared" si="143"/>
        <v>0.10327808960939984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4.77553743366951</v>
      </c>
      <c r="P145" s="9">
        <f t="shared" si="146"/>
        <v>0.49320838300756298</v>
      </c>
      <c r="Q145" s="12">
        <f t="shared" si="147"/>
        <v>0.12823417958196637</v>
      </c>
      <c r="R145" s="9">
        <f t="shared" si="148"/>
        <v>0.19735245833333334</v>
      </c>
      <c r="S145" s="13">
        <f t="shared" si="149"/>
        <v>0.64977239536269449</v>
      </c>
      <c r="T145" s="2">
        <f t="shared" si="150"/>
        <v>0.01</v>
      </c>
      <c r="U145" s="14">
        <f t="shared" si="151"/>
        <v>6.4977239536269452E-3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1.6447723953626946E-2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10.3359689652903</v>
      </c>
      <c r="E146" s="10">
        <f t="shared" si="159"/>
        <v>14.351907177199999</v>
      </c>
      <c r="F146" s="7" t="s">
        <v>83</v>
      </c>
      <c r="G146" s="1">
        <v>11</v>
      </c>
      <c r="H146" s="9">
        <f t="shared" si="141"/>
        <v>10.3359689652903</v>
      </c>
      <c r="I146" s="9">
        <f t="shared" si="142"/>
        <v>283.48596896529028</v>
      </c>
      <c r="J146" s="9">
        <f t="shared" si="143"/>
        <v>6.3921650415098036E-2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5.0413769673286142</v>
      </c>
      <c r="P146" s="9">
        <f t="shared" si="146"/>
        <v>0.32225313611630679</v>
      </c>
      <c r="Q146" s="12">
        <f t="shared" si="147"/>
        <v>8.3785815390239771E-2</v>
      </c>
      <c r="R146" s="9">
        <f t="shared" si="148"/>
        <v>0.19735245833333334</v>
      </c>
      <c r="S146" s="13">
        <f t="shared" si="149"/>
        <v>0.42454913456777615</v>
      </c>
      <c r="T146" s="2">
        <f t="shared" si="150"/>
        <v>0.01</v>
      </c>
      <c r="U146" s="14">
        <f t="shared" si="151"/>
        <v>4.2454913456777613E-3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9.7354913456777631E-3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5.9981963762333299</v>
      </c>
      <c r="E147" s="10">
        <f t="shared" si="159"/>
        <v>10.3359689652903</v>
      </c>
      <c r="F147" s="7" t="s">
        <v>85</v>
      </c>
      <c r="G147" s="1">
        <v>12</v>
      </c>
      <c r="H147" s="9">
        <f t="shared" si="141"/>
        <v>5.9981963762333299</v>
      </c>
      <c r="I147" s="9">
        <f t="shared" si="142"/>
        <v>279.14819637623333</v>
      </c>
      <c r="J147" s="9">
        <f t="shared" si="143"/>
        <v>3.7484774480296162E-2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5.4781717478789744</v>
      </c>
      <c r="P147" s="9">
        <f t="shared" si="146"/>
        <v>0.2053480325335732</v>
      </c>
      <c r="Q147" s="12">
        <f t="shared" si="147"/>
        <v>5.3390488458729034E-2</v>
      </c>
      <c r="R147" s="9">
        <f t="shared" si="148"/>
        <v>0.19735245833333334</v>
      </c>
      <c r="S147" s="13">
        <f t="shared" si="149"/>
        <v>0.27053368835442188</v>
      </c>
      <c r="T147" s="2">
        <f t="shared" si="150"/>
        <v>0.01</v>
      </c>
      <c r="U147" s="14">
        <f t="shared" si="151"/>
        <v>2.7053368835442187E-3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8.1953368835442179E-3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1.7054013777419399</v>
      </c>
      <c r="E148" s="10">
        <f t="shared" si="159"/>
        <v>5.9981963762333299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6507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12742190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117000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1600776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28338990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372000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52129537.48842252</v>
      </c>
      <c r="J13" s="6" t="s">
        <v>37</v>
      </c>
      <c r="K13" s="6">
        <f>I13/(10000*1000)</f>
        <v>5.2129537488422519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542.25</v>
      </c>
      <c r="AU26" s="1">
        <f t="shared" ref="AU26:AU37" si="17">AT26*10000*AS26*0.67*AR26*AQ26</f>
        <v>994033.09865581605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2.2657535282580601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2.2657535282580601</v>
      </c>
      <c r="I27" s="9">
        <f t="shared" si="1"/>
        <v>275.41575352825805</v>
      </c>
      <c r="J27" s="9">
        <f t="shared" si="2"/>
        <v>2.3364905610636127E-2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1.8660605753212069</v>
      </c>
      <c r="Q27" s="12">
        <f t="shared" si="6"/>
        <v>0.1866060575321207</v>
      </c>
      <c r="R27" s="9">
        <f t="shared" si="7"/>
        <v>4.0532094166666672</v>
      </c>
      <c r="S27" s="13">
        <f t="shared" si="8"/>
        <v>4.6039086153506548E-2</v>
      </c>
      <c r="T27" s="2">
        <f t="shared" si="9"/>
        <v>0.34</v>
      </c>
      <c r="U27" s="14">
        <f t="shared" si="10"/>
        <v>1.5653289292192226E-2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2.8553289292192224E-2</v>
      </c>
      <c r="AR27" s="9">
        <f t="shared" si="14"/>
        <v>119.21204166666666</v>
      </c>
      <c r="AS27" s="1">
        <f t="shared" si="15"/>
        <v>0.1</v>
      </c>
      <c r="AT27" s="1">
        <f t="shared" si="16"/>
        <v>542.25</v>
      </c>
      <c r="AU27" s="1">
        <f t="shared" si="17"/>
        <v>1236660.9143472905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4.5573196498571402</v>
      </c>
      <c r="E28" s="10">
        <f t="shared" si="18"/>
        <v>2.2657535282580601</v>
      </c>
      <c r="F28" s="7" t="s">
        <v>83</v>
      </c>
      <c r="G28" s="1">
        <v>3</v>
      </c>
      <c r="H28" s="9">
        <f t="shared" si="0"/>
        <v>4.5573196498571402</v>
      </c>
      <c r="I28" s="9">
        <f t="shared" si="1"/>
        <v>277.70731964985714</v>
      </c>
      <c r="J28" s="9">
        <f t="shared" si="2"/>
        <v>3.1279379063724286E-2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118.5319918116835</v>
      </c>
      <c r="P28" s="9">
        <f t="shared" si="5"/>
        <v>3.7076071030559112</v>
      </c>
      <c r="Q28" s="12">
        <f t="shared" si="6"/>
        <v>0.37076071030559116</v>
      </c>
      <c r="R28" s="9">
        <f t="shared" si="7"/>
        <v>4.0532094166666672</v>
      </c>
      <c r="S28" s="13">
        <f t="shared" si="8"/>
        <v>9.147336645894362E-2</v>
      </c>
      <c r="T28" s="2">
        <f t="shared" si="9"/>
        <v>0.34</v>
      </c>
      <c r="U28" s="14">
        <f t="shared" si="10"/>
        <v>3.1100944596040833E-2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4.4000944596040835E-2</v>
      </c>
      <c r="AR28" s="9">
        <f t="shared" si="14"/>
        <v>119.21204166666666</v>
      </c>
      <c r="AS28" s="1">
        <f t="shared" si="15"/>
        <v>0.1</v>
      </c>
      <c r="AT28" s="1">
        <f t="shared" si="16"/>
        <v>542.25</v>
      </c>
      <c r="AU28" s="1">
        <f t="shared" si="17"/>
        <v>1905708.5794722668</v>
      </c>
    </row>
    <row r="29" spans="1:47" x14ac:dyDescent="0.15">
      <c r="C29" s="7">
        <v>3</v>
      </c>
      <c r="D29" s="8">
        <v>7.1800973403225798</v>
      </c>
      <c r="E29" s="10">
        <f t="shared" si="18"/>
        <v>4.5573196498571402</v>
      </c>
      <c r="F29" s="7" t="s">
        <v>83</v>
      </c>
      <c r="G29" s="1">
        <v>4</v>
      </c>
      <c r="H29" s="9">
        <f t="shared" si="0"/>
        <v>7.1800973403225798</v>
      </c>
      <c r="I29" s="9">
        <f t="shared" si="1"/>
        <v>280.33009734032254</v>
      </c>
      <c r="J29" s="9">
        <f t="shared" si="2"/>
        <v>4.34232090971668E-2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155.35647887529424</v>
      </c>
      <c r="P29" s="9">
        <f t="shared" si="5"/>
        <v>6.746076866801479</v>
      </c>
      <c r="Q29" s="12">
        <f t="shared" si="6"/>
        <v>0.67460768668014792</v>
      </c>
      <c r="R29" s="9">
        <f t="shared" si="7"/>
        <v>4.0532094166666672</v>
      </c>
      <c r="S29" s="13">
        <f t="shared" si="8"/>
        <v>0.16643790570163552</v>
      </c>
      <c r="T29" s="2">
        <f t="shared" si="9"/>
        <v>0.34</v>
      </c>
      <c r="U29" s="14">
        <f t="shared" si="10"/>
        <v>5.6588887938556084E-2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6.9488887938556079E-2</v>
      </c>
      <c r="AR29" s="9">
        <f t="shared" si="14"/>
        <v>119.21204166666666</v>
      </c>
      <c r="AS29" s="1">
        <f t="shared" si="15"/>
        <v>0.1</v>
      </c>
      <c r="AT29" s="1">
        <f t="shared" si="16"/>
        <v>542.25</v>
      </c>
      <c r="AU29" s="1">
        <f t="shared" si="17"/>
        <v>3009607.4331642594</v>
      </c>
    </row>
    <row r="30" spans="1:47" x14ac:dyDescent="0.15">
      <c r="C30" s="7">
        <v>4</v>
      </c>
      <c r="D30" s="8">
        <v>10.980142757299999</v>
      </c>
      <c r="E30" s="10">
        <f t="shared" si="18"/>
        <v>7.1800973403225798</v>
      </c>
      <c r="F30" s="7" t="s">
        <v>83</v>
      </c>
      <c r="G30" s="1">
        <v>5</v>
      </c>
      <c r="H30" s="9">
        <f t="shared" si="0"/>
        <v>10.980142757299999</v>
      </c>
      <c r="I30" s="9">
        <f t="shared" si="1"/>
        <v>284.13014275729995</v>
      </c>
      <c r="J30" s="9">
        <f t="shared" si="2"/>
        <v>6.9098158368631313E-2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141.17988190806813</v>
      </c>
      <c r="O30" s="9">
        <f t="shared" si="19"/>
        <v>47.962614267091311</v>
      </c>
      <c r="P30" s="9">
        <f t="shared" si="5"/>
        <v>3.3141283164010509</v>
      </c>
      <c r="Q30" s="12">
        <f t="shared" si="6"/>
        <v>0.3314128316401051</v>
      </c>
      <c r="R30" s="9">
        <f t="shared" si="7"/>
        <v>4.0532094166666672</v>
      </c>
      <c r="S30" s="13">
        <f t="shared" si="8"/>
        <v>8.1765533820519154E-2</v>
      </c>
      <c r="T30" s="2">
        <f t="shared" si="9"/>
        <v>0.34</v>
      </c>
      <c r="U30" s="14">
        <f t="shared" si="10"/>
        <v>2.7800281498976516E-2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4.0700281498976518E-2</v>
      </c>
      <c r="AR30" s="9">
        <f t="shared" si="14"/>
        <v>119.21204166666666</v>
      </c>
      <c r="AS30" s="1">
        <f t="shared" si="15"/>
        <v>0.1</v>
      </c>
      <c r="AT30" s="1">
        <f t="shared" si="16"/>
        <v>542.25</v>
      </c>
      <c r="AU30" s="1">
        <f t="shared" si="17"/>
        <v>1762754.7851896561</v>
      </c>
    </row>
    <row r="31" spans="1:47" x14ac:dyDescent="0.15">
      <c r="C31" s="7">
        <v>5</v>
      </c>
      <c r="D31" s="8">
        <v>12.5806204392258</v>
      </c>
      <c r="E31" s="10">
        <f t="shared" si="18"/>
        <v>10.980142757299999</v>
      </c>
      <c r="F31" s="7" t="s">
        <v>85</v>
      </c>
      <c r="G31" s="1">
        <v>6</v>
      </c>
      <c r="H31" s="9">
        <f t="shared" si="0"/>
        <v>12.5806204392258</v>
      </c>
      <c r="I31" s="9">
        <f t="shared" si="1"/>
        <v>285.73062043922579</v>
      </c>
      <c r="J31" s="9">
        <f t="shared" si="2"/>
        <v>8.3720132716254572E-2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85.180580117356925</v>
      </c>
      <c r="P31" s="9">
        <f t="shared" si="5"/>
        <v>7.131329472272677</v>
      </c>
      <c r="Q31" s="12">
        <f t="shared" si="6"/>
        <v>0.71313294722726772</v>
      </c>
      <c r="R31" s="9">
        <f t="shared" si="7"/>
        <v>4.0532094166666672</v>
      </c>
      <c r="S31" s="13">
        <f t="shared" si="8"/>
        <v>0.17594278358648036</v>
      </c>
      <c r="T31" s="2">
        <f t="shared" si="9"/>
        <v>0.34</v>
      </c>
      <c r="U31" s="14">
        <f t="shared" si="10"/>
        <v>5.9820546419403327E-2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7.2720546419403329E-2</v>
      </c>
      <c r="AR31" s="9">
        <f t="shared" si="14"/>
        <v>119.21204166666666</v>
      </c>
      <c r="AS31" s="1">
        <f t="shared" si="15"/>
        <v>0.1</v>
      </c>
      <c r="AT31" s="1">
        <f t="shared" si="16"/>
        <v>542.25</v>
      </c>
      <c r="AU31" s="1">
        <f t="shared" si="17"/>
        <v>3149572.5941264867</v>
      </c>
    </row>
    <row r="32" spans="1:47" x14ac:dyDescent="0.15">
      <c r="C32" s="7">
        <v>6</v>
      </c>
      <c r="D32" s="8">
        <v>16.259880981999999</v>
      </c>
      <c r="E32" s="10">
        <f t="shared" si="18"/>
        <v>12.5806204392258</v>
      </c>
      <c r="F32" s="7" t="s">
        <v>83</v>
      </c>
      <c r="G32" s="1">
        <v>7</v>
      </c>
      <c r="H32" s="9">
        <f t="shared" si="0"/>
        <v>16.259880981999999</v>
      </c>
      <c r="I32" s="9">
        <f t="shared" si="1"/>
        <v>289.409880982</v>
      </c>
      <c r="J32" s="9">
        <f t="shared" si="2"/>
        <v>0.12911418388554108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118.58134481175091</v>
      </c>
      <c r="P32" s="9">
        <f t="shared" si="5"/>
        <v>15.310533559419159</v>
      </c>
      <c r="Q32" s="12">
        <f t="shared" si="6"/>
        <v>1.5310533559419159</v>
      </c>
      <c r="R32" s="9">
        <f t="shared" si="7"/>
        <v>4.0532094166666672</v>
      </c>
      <c r="S32" s="13">
        <f t="shared" si="8"/>
        <v>0.37773852731276936</v>
      </c>
      <c r="T32" s="2">
        <f t="shared" si="9"/>
        <v>0.34</v>
      </c>
      <c r="U32" s="14">
        <f t="shared" si="10"/>
        <v>0.12843109928634158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0.15408109928634159</v>
      </c>
      <c r="AR32" s="9">
        <f t="shared" si="14"/>
        <v>119.21204166666666</v>
      </c>
      <c r="AS32" s="1">
        <f t="shared" si="15"/>
        <v>0.1</v>
      </c>
      <c r="AT32" s="1">
        <f t="shared" si="16"/>
        <v>542.25</v>
      </c>
      <c r="AU32" s="1">
        <f t="shared" si="17"/>
        <v>6673349.3005720656</v>
      </c>
    </row>
    <row r="33" spans="1:48" x14ac:dyDescent="0.15">
      <c r="C33" s="7">
        <v>7</v>
      </c>
      <c r="D33" s="8">
        <v>19.529535556129002</v>
      </c>
      <c r="E33" s="10">
        <f t="shared" si="18"/>
        <v>16.259880981999999</v>
      </c>
      <c r="F33" s="7" t="s">
        <v>83</v>
      </c>
      <c r="G33" s="1">
        <v>8</v>
      </c>
      <c r="H33" s="9">
        <f t="shared" si="0"/>
        <v>19.529535556129002</v>
      </c>
      <c r="I33" s="9">
        <f t="shared" si="1"/>
        <v>292.679535556129</v>
      </c>
      <c r="J33" s="9">
        <f t="shared" si="2"/>
        <v>0.18801935030636893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143.80290541899842</v>
      </c>
      <c r="P33" s="9">
        <f t="shared" si="5"/>
        <v>27.037728849048303</v>
      </c>
      <c r="Q33" s="12">
        <f t="shared" si="6"/>
        <v>2.7037728849048306</v>
      </c>
      <c r="R33" s="9">
        <f t="shared" si="7"/>
        <v>4.0532094166666672</v>
      </c>
      <c r="S33" s="13">
        <f t="shared" si="8"/>
        <v>0.66706962482298671</v>
      </c>
      <c r="T33" s="2">
        <f t="shared" si="9"/>
        <v>0.34</v>
      </c>
      <c r="U33" s="14">
        <f t="shared" si="10"/>
        <v>0.2268036724398155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0.25245367243981548</v>
      </c>
      <c r="AR33" s="9">
        <f t="shared" si="14"/>
        <v>119.21204166666666</v>
      </c>
      <c r="AS33" s="1">
        <f t="shared" si="15"/>
        <v>0.1</v>
      </c>
      <c r="AT33" s="1">
        <f t="shared" si="16"/>
        <v>542.25</v>
      </c>
      <c r="AU33" s="1">
        <f t="shared" si="17"/>
        <v>10933927.303259006</v>
      </c>
    </row>
    <row r="34" spans="1:48" x14ac:dyDescent="0.15">
      <c r="C34" s="7">
        <v>8</v>
      </c>
      <c r="D34" s="8">
        <v>16.154602730645198</v>
      </c>
      <c r="E34" s="10">
        <f t="shared" si="18"/>
        <v>19.529535556129002</v>
      </c>
      <c r="F34" s="7" t="s">
        <v>83</v>
      </c>
      <c r="G34" s="1">
        <v>9</v>
      </c>
      <c r="H34" s="9">
        <f t="shared" si="0"/>
        <v>16.154602730645198</v>
      </c>
      <c r="I34" s="9">
        <f t="shared" si="1"/>
        <v>289.30460273064517</v>
      </c>
      <c r="J34" s="9">
        <f t="shared" si="2"/>
        <v>0.1275430837153986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157.29727073661678</v>
      </c>
      <c r="P34" s="9">
        <f t="shared" si="5"/>
        <v>20.062178969764034</v>
      </c>
      <c r="Q34" s="12">
        <f t="shared" si="6"/>
        <v>2.0062178969764033</v>
      </c>
      <c r="R34" s="9">
        <f t="shared" si="7"/>
        <v>4.0532094166666672</v>
      </c>
      <c r="S34" s="13">
        <f t="shared" si="8"/>
        <v>0.49497020527162983</v>
      </c>
      <c r="T34" s="2">
        <f t="shared" si="9"/>
        <v>0.34</v>
      </c>
      <c r="U34" s="14">
        <f t="shared" si="10"/>
        <v>0.16828986979235416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0.19393986979235417</v>
      </c>
      <c r="AR34" s="9">
        <f t="shared" si="14"/>
        <v>119.21204166666666</v>
      </c>
      <c r="AS34" s="1">
        <f t="shared" si="15"/>
        <v>0.1</v>
      </c>
      <c r="AT34" s="1">
        <f t="shared" si="16"/>
        <v>542.25</v>
      </c>
      <c r="AU34" s="1">
        <f t="shared" si="17"/>
        <v>8399657.7154909372</v>
      </c>
    </row>
    <row r="35" spans="1:48" x14ac:dyDescent="0.15">
      <c r="C35" s="7">
        <v>9</v>
      </c>
      <c r="D35" s="8">
        <v>15.160456842666701</v>
      </c>
      <c r="E35" s="10">
        <f t="shared" si="18"/>
        <v>16.154602730645198</v>
      </c>
      <c r="F35" s="7" t="s">
        <v>83</v>
      </c>
      <c r="G35" s="1">
        <v>10</v>
      </c>
      <c r="H35" s="9">
        <f t="shared" si="0"/>
        <v>15.160456842666701</v>
      </c>
      <c r="I35" s="9">
        <f t="shared" si="1"/>
        <v>288.31045684266667</v>
      </c>
      <c r="J35" s="9">
        <f t="shared" si="2"/>
        <v>0.11356812557337322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177.76718593351941</v>
      </c>
      <c r="P35" s="9">
        <f t="shared" si="5"/>
        <v>20.188686094923117</v>
      </c>
      <c r="Q35" s="12">
        <f t="shared" si="6"/>
        <v>2.0188686094923116</v>
      </c>
      <c r="R35" s="9">
        <f t="shared" si="7"/>
        <v>4.0532094166666672</v>
      </c>
      <c r="S35" s="13">
        <f t="shared" si="8"/>
        <v>0.49809136463336651</v>
      </c>
      <c r="T35" s="2">
        <f t="shared" si="9"/>
        <v>0.34</v>
      </c>
      <c r="U35" s="14">
        <f t="shared" si="10"/>
        <v>0.16935106397534463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0.19500106397534464</v>
      </c>
      <c r="AR35" s="9">
        <f t="shared" si="14"/>
        <v>119.21204166666666</v>
      </c>
      <c r="AS35" s="1">
        <f t="shared" si="15"/>
        <v>0.1</v>
      </c>
      <c r="AT35" s="1">
        <f t="shared" si="16"/>
        <v>542.25</v>
      </c>
      <c r="AU35" s="1">
        <f t="shared" si="17"/>
        <v>8445618.7028646711</v>
      </c>
    </row>
    <row r="36" spans="1:48" x14ac:dyDescent="0.15">
      <c r="C36" s="7">
        <v>10</v>
      </c>
      <c r="D36" s="8">
        <v>12.111365957</v>
      </c>
      <c r="E36" s="10">
        <f t="shared" si="18"/>
        <v>15.160456842666701</v>
      </c>
      <c r="F36" s="7" t="s">
        <v>83</v>
      </c>
      <c r="G36" s="1">
        <v>11</v>
      </c>
      <c r="H36" s="9">
        <f t="shared" si="0"/>
        <v>12.111365957</v>
      </c>
      <c r="I36" s="9">
        <f t="shared" si="1"/>
        <v>285.26136595699995</v>
      </c>
      <c r="J36" s="9">
        <f t="shared" si="2"/>
        <v>7.9156205082890299E-2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149.69957484666648</v>
      </c>
      <c r="O36" s="9">
        <f t="shared" si="19"/>
        <v>48.411019158596474</v>
      </c>
      <c r="P36" s="9">
        <f t="shared" si="5"/>
        <v>3.8320325607895938</v>
      </c>
      <c r="Q36" s="12">
        <f t="shared" si="6"/>
        <v>0.38320325607895939</v>
      </c>
      <c r="R36" s="9">
        <f t="shared" si="7"/>
        <v>4.0532094166666672</v>
      </c>
      <c r="S36" s="13">
        <f t="shared" si="8"/>
        <v>9.4543167323958122E-2</v>
      </c>
      <c r="T36" s="2">
        <f t="shared" si="9"/>
        <v>0.34</v>
      </c>
      <c r="U36" s="14">
        <f t="shared" si="10"/>
        <v>3.2144676890145767E-2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4.5044676890145768E-2</v>
      </c>
      <c r="AR36" s="9">
        <f t="shared" si="14"/>
        <v>119.21204166666666</v>
      </c>
      <c r="AS36" s="1">
        <f t="shared" si="15"/>
        <v>0.1</v>
      </c>
      <c r="AT36" s="1">
        <f t="shared" si="16"/>
        <v>542.25</v>
      </c>
      <c r="AU36" s="1">
        <f t="shared" si="17"/>
        <v>1950913.2814578468</v>
      </c>
    </row>
    <row r="37" spans="1:48" x14ac:dyDescent="0.15">
      <c r="C37" s="7">
        <v>11</v>
      </c>
      <c r="D37" s="8">
        <v>6.6976994853666696</v>
      </c>
      <c r="E37" s="10">
        <f t="shared" si="18"/>
        <v>12.111365957</v>
      </c>
      <c r="F37" s="7" t="s">
        <v>85</v>
      </c>
      <c r="G37" s="1">
        <v>12</v>
      </c>
      <c r="H37" s="9">
        <f t="shared" si="0"/>
        <v>6.6976994853666696</v>
      </c>
      <c r="I37" s="9">
        <f t="shared" si="1"/>
        <v>279.84769948536666</v>
      </c>
      <c r="J37" s="9">
        <f t="shared" si="2"/>
        <v>4.0899639830647885E-2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85.111080764473542</v>
      </c>
      <c r="P37" s="9">
        <f t="shared" si="5"/>
        <v>3.4810125488641512</v>
      </c>
      <c r="Q37" s="12">
        <f t="shared" si="6"/>
        <v>0.34810125488641513</v>
      </c>
      <c r="R37" s="9">
        <f t="shared" si="7"/>
        <v>4.0532094166666672</v>
      </c>
      <c r="S37" s="13">
        <f t="shared" si="8"/>
        <v>8.5882869376310525E-2</v>
      </c>
      <c r="T37" s="2">
        <f t="shared" si="9"/>
        <v>0.34</v>
      </c>
      <c r="U37" s="14">
        <f t="shared" si="10"/>
        <v>2.9200175587945579E-2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4.2100175587945578E-2</v>
      </c>
      <c r="AR37" s="9">
        <f t="shared" si="14"/>
        <v>119.21204166666666</v>
      </c>
      <c r="AS37" s="1">
        <f t="shared" si="15"/>
        <v>0.1</v>
      </c>
      <c r="AT37" s="1">
        <f t="shared" si="16"/>
        <v>542.25</v>
      </c>
      <c r="AU37" s="1">
        <f t="shared" si="17"/>
        <v>1823385.0784752439</v>
      </c>
      <c r="AV37" s="1">
        <f>SUM(AU26:AU37)</f>
        <v>50285188.787075549</v>
      </c>
    </row>
    <row r="38" spans="1:48" x14ac:dyDescent="0.15">
      <c r="C38" s="7">
        <v>12</v>
      </c>
      <c r="D38" s="8">
        <v>2.8912553055161299</v>
      </c>
      <c r="E38" s="10">
        <f t="shared" si="18"/>
        <v>6.6976994853666696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1061849.1666666667</v>
      </c>
      <c r="AU42" s="1">
        <f t="shared" ref="AU42:AU53" si="38">AT42*10000*AS42*0.67*AR42*AQ42</f>
        <v>4938681937.3642435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2.2657535282580601</v>
      </c>
      <c r="E43" s="10">
        <f t="shared" ref="E43:E54" si="39">D42</f>
        <v>4.1109012549677404</v>
      </c>
      <c r="F43" s="7" t="s">
        <v>83</v>
      </c>
      <c r="G43" s="1">
        <v>2</v>
      </c>
      <c r="H43" s="9">
        <f t="shared" si="20"/>
        <v>2.2657535282580601</v>
      </c>
      <c r="I43" s="9">
        <f t="shared" si="21"/>
        <v>275.41575352825805</v>
      </c>
      <c r="J43" s="9">
        <f t="shared" si="22"/>
        <v>2.3364905610636127E-2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115.97256199437935</v>
      </c>
      <c r="P43" s="9">
        <f t="shared" si="25"/>
        <v>2.70968796442232</v>
      </c>
      <c r="Q43" s="12">
        <f t="shared" si="26"/>
        <v>0.65032511146135674</v>
      </c>
      <c r="R43" s="9">
        <f t="shared" si="27"/>
        <v>14.125500000000001</v>
      </c>
      <c r="S43" s="13">
        <f t="shared" si="28"/>
        <v>4.6039086153506548E-2</v>
      </c>
      <c r="T43" s="2">
        <f t="shared" si="29"/>
        <v>0.43</v>
      </c>
      <c r="U43" s="14">
        <f t="shared" si="30"/>
        <v>1.9796807046007815E-2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2.8216807046007812E-2</v>
      </c>
      <c r="AR43" s="9">
        <f t="shared" si="35"/>
        <v>136.875</v>
      </c>
      <c r="AS43" s="1">
        <f t="shared" si="36"/>
        <v>0.24</v>
      </c>
      <c r="AT43" s="1">
        <f t="shared" si="37"/>
        <v>1061849.1666666667</v>
      </c>
      <c r="AU43" s="1">
        <f t="shared" si="38"/>
        <v>6594484859.8549957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4.5573196498571402</v>
      </c>
      <c r="E44" s="10">
        <f t="shared" si="39"/>
        <v>2.2657535282580601</v>
      </c>
      <c r="F44" s="7" t="s">
        <v>83</v>
      </c>
      <c r="G44" s="1">
        <v>3</v>
      </c>
      <c r="H44" s="9">
        <f t="shared" si="20"/>
        <v>4.5573196498571402</v>
      </c>
      <c r="I44" s="9">
        <f t="shared" si="21"/>
        <v>277.70731964985714</v>
      </c>
      <c r="J44" s="9">
        <f t="shared" si="22"/>
        <v>3.1279379063724286E-2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172.11912402995702</v>
      </c>
      <c r="P44" s="9">
        <f t="shared" si="25"/>
        <v>5.3837793246492014</v>
      </c>
      <c r="Q44" s="12">
        <f t="shared" si="26"/>
        <v>1.2921070379158084</v>
      </c>
      <c r="R44" s="9">
        <f t="shared" si="27"/>
        <v>14.125500000000001</v>
      </c>
      <c r="S44" s="13">
        <f t="shared" si="28"/>
        <v>9.1473366458943633E-2</v>
      </c>
      <c r="T44" s="2">
        <f t="shared" si="29"/>
        <v>0.43</v>
      </c>
      <c r="U44" s="14">
        <f t="shared" si="30"/>
        <v>3.9333547577345765E-2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4.7753547577345762E-2</v>
      </c>
      <c r="AR44" s="9">
        <f t="shared" si="35"/>
        <v>136.875</v>
      </c>
      <c r="AS44" s="1">
        <f t="shared" si="36"/>
        <v>0.24</v>
      </c>
      <c r="AT44" s="1">
        <f t="shared" si="37"/>
        <v>1061849.1666666667</v>
      </c>
      <c r="AU44" s="1">
        <f t="shared" si="38"/>
        <v>11160371405.230492</v>
      </c>
    </row>
    <row r="45" spans="1:48" x14ac:dyDescent="0.15">
      <c r="C45" s="7">
        <v>3</v>
      </c>
      <c r="D45" s="8">
        <v>7.1800973403225798</v>
      </c>
      <c r="E45" s="10">
        <f t="shared" si="39"/>
        <v>4.5573196498571402</v>
      </c>
      <c r="F45" s="7" t="s">
        <v>83</v>
      </c>
      <c r="G45" s="1">
        <v>4</v>
      </c>
      <c r="H45" s="9">
        <f t="shared" si="20"/>
        <v>7.1800973403225798</v>
      </c>
      <c r="I45" s="9">
        <f t="shared" si="21"/>
        <v>280.33009734032254</v>
      </c>
      <c r="J45" s="9">
        <f t="shared" si="22"/>
        <v>4.34232090971668E-2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225.59159470530784</v>
      </c>
      <c r="P45" s="9">
        <f t="shared" si="25"/>
        <v>9.7959109874518884</v>
      </c>
      <c r="Q45" s="12">
        <f t="shared" si="26"/>
        <v>2.3510186369884529</v>
      </c>
      <c r="R45" s="9">
        <f t="shared" si="27"/>
        <v>14.125500000000001</v>
      </c>
      <c r="S45" s="13">
        <f t="shared" si="28"/>
        <v>0.16643790570163555</v>
      </c>
      <c r="T45" s="2">
        <f t="shared" si="29"/>
        <v>0.43</v>
      </c>
      <c r="U45" s="14">
        <f t="shared" si="30"/>
        <v>7.1568299451703288E-2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7.9988299451703299E-2</v>
      </c>
      <c r="AR45" s="9">
        <f t="shared" si="35"/>
        <v>136.875</v>
      </c>
      <c r="AS45" s="1">
        <f t="shared" si="36"/>
        <v>0.24</v>
      </c>
      <c r="AT45" s="1">
        <f t="shared" si="37"/>
        <v>1061849.1666666667</v>
      </c>
      <c r="AU45" s="1">
        <f t="shared" si="38"/>
        <v>18693880878.858494</v>
      </c>
    </row>
    <row r="46" spans="1:48" x14ac:dyDescent="0.15">
      <c r="C46" s="7">
        <v>4</v>
      </c>
      <c r="D46" s="8">
        <v>10.980142757299999</v>
      </c>
      <c r="E46" s="10">
        <f t="shared" si="39"/>
        <v>7.1800973403225798</v>
      </c>
      <c r="F46" s="7" t="s">
        <v>83</v>
      </c>
      <c r="G46" s="1">
        <v>5</v>
      </c>
      <c r="H46" s="9">
        <f t="shared" si="20"/>
        <v>10.980142757299999</v>
      </c>
      <c r="I46" s="9">
        <f t="shared" si="21"/>
        <v>284.13014275729995</v>
      </c>
      <c r="J46" s="9">
        <f t="shared" si="22"/>
        <v>6.9098158368631313E-2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205.00589953196314</v>
      </c>
      <c r="O46" s="9">
        <f t="shared" si="40"/>
        <v>69.64603418589283</v>
      </c>
      <c r="P46" s="9">
        <f t="shared" si="25"/>
        <v>4.8124126999239332</v>
      </c>
      <c r="Q46" s="12">
        <f t="shared" si="26"/>
        <v>1.1549790479817439</v>
      </c>
      <c r="R46" s="9">
        <f t="shared" si="27"/>
        <v>14.125500000000001</v>
      </c>
      <c r="S46" s="13">
        <f t="shared" si="28"/>
        <v>8.1765533820519196E-2</v>
      </c>
      <c r="T46" s="2">
        <f t="shared" si="29"/>
        <v>0.43</v>
      </c>
      <c r="U46" s="14">
        <f t="shared" si="30"/>
        <v>3.515917954282325E-2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4.3579179542823247E-2</v>
      </c>
      <c r="AR46" s="9">
        <f t="shared" si="35"/>
        <v>136.875</v>
      </c>
      <c r="AS46" s="1">
        <f t="shared" si="36"/>
        <v>0.24</v>
      </c>
      <c r="AT46" s="1">
        <f t="shared" si="37"/>
        <v>1061849.1666666667</v>
      </c>
      <c r="AU46" s="1">
        <f t="shared" si="38"/>
        <v>10184789484.91481</v>
      </c>
    </row>
    <row r="47" spans="1:48" x14ac:dyDescent="0.15">
      <c r="C47" s="7">
        <v>5</v>
      </c>
      <c r="D47" s="8">
        <v>12.5806204392258</v>
      </c>
      <c r="E47" s="10">
        <f t="shared" si="39"/>
        <v>10.980142757299999</v>
      </c>
      <c r="F47" s="7" t="s">
        <v>85</v>
      </c>
      <c r="G47" s="1">
        <v>6</v>
      </c>
      <c r="H47" s="9">
        <f t="shared" si="20"/>
        <v>12.5806204392258</v>
      </c>
      <c r="I47" s="9">
        <f t="shared" si="21"/>
        <v>285.73062043922579</v>
      </c>
      <c r="J47" s="9">
        <f t="shared" si="22"/>
        <v>8.3720132716254572E-2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123.68987148596891</v>
      </c>
      <c r="P47" s="9">
        <f t="shared" si="25"/>
        <v>10.35533245646179</v>
      </c>
      <c r="Q47" s="12">
        <f t="shared" si="26"/>
        <v>2.4852797895508294</v>
      </c>
      <c r="R47" s="9">
        <f t="shared" si="27"/>
        <v>14.125500000000001</v>
      </c>
      <c r="S47" s="13">
        <f t="shared" si="28"/>
        <v>0.17594278358648044</v>
      </c>
      <c r="T47" s="2">
        <f t="shared" si="29"/>
        <v>0.43</v>
      </c>
      <c r="U47" s="14">
        <f t="shared" si="30"/>
        <v>7.5655396942186592E-2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8.4075396942186603E-2</v>
      </c>
      <c r="AR47" s="9">
        <f t="shared" si="35"/>
        <v>136.875</v>
      </c>
      <c r="AS47" s="1">
        <f t="shared" si="36"/>
        <v>0.24</v>
      </c>
      <c r="AT47" s="1">
        <f t="shared" si="37"/>
        <v>1061849.1666666667</v>
      </c>
      <c r="AU47" s="1">
        <f t="shared" si="38"/>
        <v>19649067001.717735</v>
      </c>
    </row>
    <row r="48" spans="1:48" x14ac:dyDescent="0.15">
      <c r="C48" s="7">
        <v>6</v>
      </c>
      <c r="D48" s="8">
        <v>16.259880981999999</v>
      </c>
      <c r="E48" s="10">
        <f t="shared" si="39"/>
        <v>12.5806204392258</v>
      </c>
      <c r="F48" s="7" t="s">
        <v>83</v>
      </c>
      <c r="G48" s="1">
        <v>7</v>
      </c>
      <c r="H48" s="9">
        <f t="shared" si="20"/>
        <v>16.259880981999999</v>
      </c>
      <c r="I48" s="9">
        <f t="shared" si="21"/>
        <v>289.409880982</v>
      </c>
      <c r="J48" s="9">
        <f t="shared" si="22"/>
        <v>0.12911418388554108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172.19078902950713</v>
      </c>
      <c r="P48" s="9">
        <f t="shared" si="25"/>
        <v>22.232273198152193</v>
      </c>
      <c r="Q48" s="12">
        <f t="shared" si="26"/>
        <v>5.3357455675565264</v>
      </c>
      <c r="R48" s="9">
        <f t="shared" si="27"/>
        <v>14.125500000000001</v>
      </c>
      <c r="S48" s="13">
        <f t="shared" si="28"/>
        <v>0.37773852731276952</v>
      </c>
      <c r="T48" s="2">
        <f t="shared" si="29"/>
        <v>0.43</v>
      </c>
      <c r="U48" s="14">
        <f t="shared" si="30"/>
        <v>0.16242756674449088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0.17802756674449088</v>
      </c>
      <c r="AR48" s="9">
        <f t="shared" si="35"/>
        <v>136.875</v>
      </c>
      <c r="AS48" s="1">
        <f t="shared" si="36"/>
        <v>0.24</v>
      </c>
      <c r="AT48" s="1">
        <f t="shared" si="37"/>
        <v>1061849.1666666667</v>
      </c>
      <c r="AU48" s="1">
        <f t="shared" si="38"/>
        <v>41606411796.315224</v>
      </c>
    </row>
    <row r="49" spans="1:48" x14ac:dyDescent="0.15">
      <c r="C49" s="7">
        <v>7</v>
      </c>
      <c r="D49" s="8">
        <v>19.529535556129002</v>
      </c>
      <c r="E49" s="10">
        <f t="shared" si="39"/>
        <v>16.259880981999999</v>
      </c>
      <c r="F49" s="7" t="s">
        <v>83</v>
      </c>
      <c r="G49" s="1">
        <v>8</v>
      </c>
      <c r="H49" s="9">
        <f t="shared" si="20"/>
        <v>19.529535556129002</v>
      </c>
      <c r="I49" s="9">
        <f t="shared" si="21"/>
        <v>292.679535556129</v>
      </c>
      <c r="J49" s="9">
        <f t="shared" si="22"/>
        <v>0.18801935030636893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208.81476583135492</v>
      </c>
      <c r="P49" s="9">
        <f t="shared" si="25"/>
        <v>39.261216605987919</v>
      </c>
      <c r="Q49" s="12">
        <f t="shared" si="26"/>
        <v>9.4226919854370994</v>
      </c>
      <c r="R49" s="9">
        <f t="shared" si="27"/>
        <v>14.125500000000001</v>
      </c>
      <c r="S49" s="13">
        <f t="shared" si="28"/>
        <v>0.66706962482298671</v>
      </c>
      <c r="T49" s="2">
        <f t="shared" si="29"/>
        <v>0.43</v>
      </c>
      <c r="U49" s="14">
        <f t="shared" si="30"/>
        <v>0.2868399386738843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0.3024399386738843</v>
      </c>
      <c r="AR49" s="9">
        <f t="shared" si="35"/>
        <v>136.875</v>
      </c>
      <c r="AS49" s="1">
        <f t="shared" si="36"/>
        <v>0.24</v>
      </c>
      <c r="AT49" s="1">
        <f t="shared" si="37"/>
        <v>1061849.1666666667</v>
      </c>
      <c r="AU49" s="1">
        <f t="shared" si="38"/>
        <v>70682540138.168518</v>
      </c>
    </row>
    <row r="50" spans="1:48" x14ac:dyDescent="0.15">
      <c r="C50" s="7">
        <v>8</v>
      </c>
      <c r="D50" s="8">
        <v>16.154602730645198</v>
      </c>
      <c r="E50" s="10">
        <f t="shared" si="39"/>
        <v>19.529535556129002</v>
      </c>
      <c r="F50" s="7" t="s">
        <v>83</v>
      </c>
      <c r="G50" s="1">
        <v>9</v>
      </c>
      <c r="H50" s="9">
        <f t="shared" si="20"/>
        <v>16.154602730645198</v>
      </c>
      <c r="I50" s="9">
        <f t="shared" si="21"/>
        <v>289.30460273064517</v>
      </c>
      <c r="J50" s="9">
        <f t="shared" si="22"/>
        <v>0.1275430837153986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228.40979922536698</v>
      </c>
      <c r="P50" s="9">
        <f t="shared" si="25"/>
        <v>29.132090144018367</v>
      </c>
      <c r="Q50" s="12">
        <f t="shared" si="26"/>
        <v>6.9917016345644081</v>
      </c>
      <c r="R50" s="9">
        <f t="shared" si="27"/>
        <v>14.125500000000001</v>
      </c>
      <c r="S50" s="13">
        <f t="shared" si="28"/>
        <v>0.49497020527162988</v>
      </c>
      <c r="T50" s="2">
        <f t="shared" si="29"/>
        <v>0.43</v>
      </c>
      <c r="U50" s="14">
        <f t="shared" si="30"/>
        <v>0.21283718826680084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0.22843718826680082</v>
      </c>
      <c r="AR50" s="9">
        <f t="shared" si="35"/>
        <v>136.875</v>
      </c>
      <c r="AS50" s="1">
        <f t="shared" si="36"/>
        <v>0.24</v>
      </c>
      <c r="AT50" s="1">
        <f t="shared" si="37"/>
        <v>1061849.1666666667</v>
      </c>
      <c r="AU50" s="1">
        <f t="shared" si="38"/>
        <v>53387528113.901047</v>
      </c>
    </row>
    <row r="51" spans="1:48" x14ac:dyDescent="0.15">
      <c r="C51" s="7">
        <v>9</v>
      </c>
      <c r="D51" s="8">
        <v>15.160456842666701</v>
      </c>
      <c r="E51" s="10">
        <f t="shared" si="39"/>
        <v>16.154602730645198</v>
      </c>
      <c r="F51" s="7" t="s">
        <v>83</v>
      </c>
      <c r="G51" s="1">
        <v>10</v>
      </c>
      <c r="H51" s="9">
        <f t="shared" si="20"/>
        <v>15.160456842666701</v>
      </c>
      <c r="I51" s="9">
        <f t="shared" si="21"/>
        <v>288.31045684266667</v>
      </c>
      <c r="J51" s="9">
        <f t="shared" si="22"/>
        <v>0.11356812557337322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258.13395908134862</v>
      </c>
      <c r="P51" s="9">
        <f t="shared" si="25"/>
        <v>29.315789879702585</v>
      </c>
      <c r="Q51" s="12">
        <f t="shared" si="26"/>
        <v>7.0357895711286202</v>
      </c>
      <c r="R51" s="9">
        <f t="shared" si="27"/>
        <v>14.125500000000001</v>
      </c>
      <c r="S51" s="13">
        <f t="shared" si="28"/>
        <v>0.49809136463336662</v>
      </c>
      <c r="T51" s="2">
        <f t="shared" si="29"/>
        <v>0.43</v>
      </c>
      <c r="U51" s="14">
        <f t="shared" si="30"/>
        <v>0.21417928679234766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0.22977928679234766</v>
      </c>
      <c r="AR51" s="9">
        <f t="shared" si="35"/>
        <v>136.875</v>
      </c>
      <c r="AS51" s="1">
        <f t="shared" si="36"/>
        <v>0.24</v>
      </c>
      <c r="AT51" s="1">
        <f t="shared" si="37"/>
        <v>1061849.1666666667</v>
      </c>
      <c r="AU51" s="1">
        <f t="shared" si="38"/>
        <v>53701186863.196167</v>
      </c>
    </row>
    <row r="52" spans="1:48" x14ac:dyDescent="0.15">
      <c r="C52" s="7">
        <v>10</v>
      </c>
      <c r="D52" s="8">
        <v>12.111365957</v>
      </c>
      <c r="E52" s="10">
        <f t="shared" si="39"/>
        <v>15.160456842666701</v>
      </c>
      <c r="F52" s="7" t="s">
        <v>83</v>
      </c>
      <c r="G52" s="1">
        <v>11</v>
      </c>
      <c r="H52" s="9">
        <f t="shared" si="20"/>
        <v>12.111365957</v>
      </c>
      <c r="I52" s="9">
        <f t="shared" si="21"/>
        <v>285.26136595699995</v>
      </c>
      <c r="J52" s="9">
        <f t="shared" si="22"/>
        <v>7.9156205082890299E-2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217.37726074156373</v>
      </c>
      <c r="O52" s="9">
        <f t="shared" si="40"/>
        <v>70.297158460082272</v>
      </c>
      <c r="P52" s="9">
        <f t="shared" si="25"/>
        <v>5.5644562918107088</v>
      </c>
      <c r="Q52" s="12">
        <f t="shared" si="26"/>
        <v>1.3354695100345702</v>
      </c>
      <c r="R52" s="9">
        <f t="shared" si="27"/>
        <v>14.125500000000001</v>
      </c>
      <c r="S52" s="13">
        <f t="shared" si="28"/>
        <v>9.4543167323958094E-2</v>
      </c>
      <c r="T52" s="2">
        <f t="shared" si="29"/>
        <v>0.43</v>
      </c>
      <c r="U52" s="14">
        <f t="shared" si="30"/>
        <v>4.0653561949301982E-2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4.9073561949301979E-2</v>
      </c>
      <c r="AR52" s="9">
        <f t="shared" si="35"/>
        <v>136.875</v>
      </c>
      <c r="AS52" s="1">
        <f t="shared" si="36"/>
        <v>0.24</v>
      </c>
      <c r="AT52" s="1">
        <f t="shared" si="37"/>
        <v>1061849.1666666667</v>
      </c>
      <c r="AU52" s="1">
        <f t="shared" si="38"/>
        <v>11468868917.952713</v>
      </c>
    </row>
    <row r="53" spans="1:48" x14ac:dyDescent="0.15">
      <c r="C53" s="7">
        <v>11</v>
      </c>
      <c r="D53" s="8">
        <v>6.6976994853666696</v>
      </c>
      <c r="E53" s="10">
        <f t="shared" si="39"/>
        <v>12.111365957</v>
      </c>
      <c r="F53" s="7" t="s">
        <v>85</v>
      </c>
      <c r="G53" s="1">
        <v>12</v>
      </c>
      <c r="H53" s="9">
        <f t="shared" si="20"/>
        <v>6.6976994853666696</v>
      </c>
      <c r="I53" s="9">
        <f t="shared" si="21"/>
        <v>279.84769948536666</v>
      </c>
      <c r="J53" s="9">
        <f t="shared" si="22"/>
        <v>4.0899639830647885E-2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123.58895216827158</v>
      </c>
      <c r="P53" s="9">
        <f t="shared" si="25"/>
        <v>5.0547436307294769</v>
      </c>
      <c r="Q53" s="12">
        <f t="shared" si="26"/>
        <v>1.2131384713750744</v>
      </c>
      <c r="R53" s="9">
        <f t="shared" si="27"/>
        <v>14.125500000000001</v>
      </c>
      <c r="S53" s="13">
        <f t="shared" si="28"/>
        <v>8.5882869376310525E-2</v>
      </c>
      <c r="T53" s="2">
        <f t="shared" si="29"/>
        <v>0.43</v>
      </c>
      <c r="U53" s="14">
        <f t="shared" si="30"/>
        <v>3.6929633831813524E-2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4.5349633831813521E-2</v>
      </c>
      <c r="AR53" s="9">
        <f t="shared" si="35"/>
        <v>136.875</v>
      </c>
      <c r="AS53" s="1">
        <f t="shared" si="36"/>
        <v>0.24</v>
      </c>
      <c r="AT53" s="1">
        <f t="shared" si="37"/>
        <v>1061849.1666666667</v>
      </c>
      <c r="AU53" s="1">
        <f t="shared" si="38"/>
        <v>10598558271.183756</v>
      </c>
      <c r="AV53" s="1">
        <f>SUM(AU42:AU53)</f>
        <v>312666369668.6582</v>
      </c>
    </row>
    <row r="54" spans="1:48" x14ac:dyDescent="0.15">
      <c r="C54" s="7">
        <v>12</v>
      </c>
      <c r="D54" s="8">
        <v>2.8912553055161299</v>
      </c>
      <c r="E54" s="10">
        <f t="shared" si="39"/>
        <v>6.6976994853666696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4.1109012549677404</v>
      </c>
      <c r="E58" s="7"/>
      <c r="F58" s="7"/>
      <c r="G58" s="1">
        <v>1</v>
      </c>
      <c r="H58" s="9">
        <f t="shared" ref="H58:H69" si="41">E59</f>
        <v>4.1109012549677404</v>
      </c>
      <c r="I58" s="9">
        <f t="shared" ref="I58:I69" si="42">H58+273.15</f>
        <v>277.26090125496773</v>
      </c>
      <c r="J58" s="9">
        <f t="shared" ref="J58:J69" si="43">EXP(($C$15*(I58-$C$13))/($C$16*I58*$C$13))</f>
        <v>2.9562501953839387E-2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2.9493522782613763E-3</v>
      </c>
      <c r="Q58" s="12">
        <f t="shared" ref="Q58:Q69" si="47">P58*$B$60</f>
        <v>5.6037693286966153E-4</v>
      </c>
      <c r="R58" s="9">
        <f t="shared" ref="R58:R69" si="48">L58*$B$60</f>
        <v>1.8955666666666669E-2</v>
      </c>
      <c r="S58" s="13">
        <f t="shared" ref="S58:S69" si="49">Q58/R58</f>
        <v>2.9562501953839387E-2</v>
      </c>
      <c r="T58" s="2">
        <f t="shared" ref="T58:T69" si="50">$B$59/100</f>
        <v>0.01</v>
      </c>
      <c r="U58" s="14">
        <f t="shared" ref="U58:U69" si="51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1.2295625019538394E-2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133398</v>
      </c>
      <c r="AU58" s="1">
        <f t="shared" ref="AU58:AU69" si="58">AT58*10000*AS58*0.67*AR58*AQ58</f>
        <v>20831176.282889348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2.2657535282580601</v>
      </c>
      <c r="E59" s="10">
        <f t="shared" ref="E59:E70" si="59">D58</f>
        <v>4.1109012549677404</v>
      </c>
      <c r="F59" s="7" t="s">
        <v>83</v>
      </c>
      <c r="G59" s="1">
        <v>2</v>
      </c>
      <c r="H59" s="9">
        <f t="shared" si="41"/>
        <v>2.2657535282580601</v>
      </c>
      <c r="I59" s="9">
        <f t="shared" si="42"/>
        <v>275.41575352825805</v>
      </c>
      <c r="J59" s="9">
        <f t="shared" si="43"/>
        <v>2.3364905610636127E-2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0.19658398105507197</v>
      </c>
      <c r="P59" s="9">
        <f t="shared" si="46"/>
        <v>4.5931661619148367E-3</v>
      </c>
      <c r="Q59" s="12">
        <f t="shared" si="47"/>
        <v>8.7270157076381894E-4</v>
      </c>
      <c r="R59" s="9">
        <f t="shared" si="48"/>
        <v>1.8955666666666669E-2</v>
      </c>
      <c r="S59" s="13">
        <f t="shared" si="49"/>
        <v>4.6039086153506541E-2</v>
      </c>
      <c r="T59" s="2">
        <f t="shared" si="50"/>
        <v>0.01</v>
      </c>
      <c r="U59" s="14">
        <f t="shared" si="51"/>
        <v>4.6039086153506543E-4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1.2460390861535066E-2</v>
      </c>
      <c r="AR59" s="9">
        <f t="shared" si="55"/>
        <v>9.9766666666666666</v>
      </c>
      <c r="AS59" s="1">
        <f t="shared" si="56"/>
        <v>0.19</v>
      </c>
      <c r="AT59" s="1">
        <f t="shared" si="57"/>
        <v>133398</v>
      </c>
      <c r="AU59" s="1">
        <f t="shared" si="58"/>
        <v>21110321.61259624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4.5573196498571402</v>
      </c>
      <c r="E60" s="10">
        <f t="shared" si="59"/>
        <v>2.2657535282580601</v>
      </c>
      <c r="F60" s="7" t="s">
        <v>83</v>
      </c>
      <c r="G60" s="1">
        <v>3</v>
      </c>
      <c r="H60" s="9">
        <f t="shared" si="41"/>
        <v>4.5573196498571402</v>
      </c>
      <c r="I60" s="9">
        <f t="shared" si="42"/>
        <v>277.70731964985714</v>
      </c>
      <c r="J60" s="9">
        <f t="shared" si="43"/>
        <v>3.1279379063724286E-2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0.29175748155982378</v>
      </c>
      <c r="P60" s="9">
        <f t="shared" si="46"/>
        <v>9.1259928603872765E-3</v>
      </c>
      <c r="Q60" s="12">
        <f t="shared" si="47"/>
        <v>1.7339386434735825E-3</v>
      </c>
      <c r="R60" s="9">
        <f t="shared" si="48"/>
        <v>1.8955666666666669E-2</v>
      </c>
      <c r="S60" s="13">
        <f t="shared" si="49"/>
        <v>9.147336645894362E-2</v>
      </c>
      <c r="T60" s="2">
        <f t="shared" si="50"/>
        <v>0.01</v>
      </c>
      <c r="U60" s="14">
        <f t="shared" si="51"/>
        <v>9.1473366458943626E-4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1.2914733664589437E-2</v>
      </c>
      <c r="AR60" s="9">
        <f t="shared" si="55"/>
        <v>9.9766666666666666</v>
      </c>
      <c r="AS60" s="1">
        <f t="shared" si="56"/>
        <v>0.19</v>
      </c>
      <c r="AT60" s="1">
        <f t="shared" si="57"/>
        <v>133398</v>
      </c>
      <c r="AU60" s="1">
        <f t="shared" si="58"/>
        <v>21880066.542865995</v>
      </c>
    </row>
    <row r="61" spans="1:48" x14ac:dyDescent="0.15">
      <c r="C61" s="7">
        <v>3</v>
      </c>
      <c r="D61" s="8">
        <v>7.1800973403225798</v>
      </c>
      <c r="E61" s="10">
        <f t="shared" si="59"/>
        <v>4.5573196498571402</v>
      </c>
      <c r="F61" s="7" t="s">
        <v>83</v>
      </c>
      <c r="G61" s="1">
        <v>4</v>
      </c>
      <c r="H61" s="9">
        <f t="shared" si="41"/>
        <v>7.1800973403225798</v>
      </c>
      <c r="I61" s="9">
        <f t="shared" si="42"/>
        <v>280.33009734032254</v>
      </c>
      <c r="J61" s="9">
        <f t="shared" si="43"/>
        <v>4.34232090971668E-2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0.38239815536610317</v>
      </c>
      <c r="P61" s="9">
        <f t="shared" si="46"/>
        <v>1.6604955058833176E-2</v>
      </c>
      <c r="Q61" s="12">
        <f t="shared" si="47"/>
        <v>3.1549414611783035E-3</v>
      </c>
      <c r="R61" s="9">
        <f t="shared" si="48"/>
        <v>1.8955666666666669E-2</v>
      </c>
      <c r="S61" s="13">
        <f t="shared" si="49"/>
        <v>0.16643790570163555</v>
      </c>
      <c r="T61" s="2">
        <f t="shared" si="50"/>
        <v>0.01</v>
      </c>
      <c r="U61" s="14">
        <f t="shared" si="51"/>
        <v>1.6643790570163555E-3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1.3664379057016356E-2</v>
      </c>
      <c r="AR61" s="9">
        <f t="shared" si="55"/>
        <v>9.9766666666666666</v>
      </c>
      <c r="AS61" s="1">
        <f t="shared" si="56"/>
        <v>0.19</v>
      </c>
      <c r="AT61" s="1">
        <f t="shared" si="57"/>
        <v>133398</v>
      </c>
      <c r="AU61" s="1">
        <f t="shared" si="58"/>
        <v>23150111.399836365</v>
      </c>
    </row>
    <row r="62" spans="1:48" x14ac:dyDescent="0.15">
      <c r="C62" s="7">
        <v>4</v>
      </c>
      <c r="D62" s="8">
        <v>10.980142757299999</v>
      </c>
      <c r="E62" s="10">
        <f t="shared" si="59"/>
        <v>7.1800973403225798</v>
      </c>
      <c r="F62" s="7" t="s">
        <v>83</v>
      </c>
      <c r="G62" s="1">
        <v>5</v>
      </c>
      <c r="H62" s="9">
        <f t="shared" si="41"/>
        <v>10.980142757299999</v>
      </c>
      <c r="I62" s="9">
        <f t="shared" si="42"/>
        <v>284.13014275729995</v>
      </c>
      <c r="J62" s="9">
        <f t="shared" si="43"/>
        <v>6.9098158368631313E-2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0.34750354029190644</v>
      </c>
      <c r="O62" s="9">
        <f t="shared" si="60"/>
        <v>0.1180563266820302</v>
      </c>
      <c r="P62" s="9">
        <f t="shared" si="46"/>
        <v>8.1574747574937965E-3</v>
      </c>
      <c r="Q62" s="12">
        <f t="shared" si="47"/>
        <v>1.5499202039238214E-3</v>
      </c>
      <c r="R62" s="9">
        <f t="shared" si="48"/>
        <v>1.8955666666666669E-2</v>
      </c>
      <c r="S62" s="13">
        <f t="shared" si="49"/>
        <v>8.1765533820519168E-2</v>
      </c>
      <c r="T62" s="2">
        <f t="shared" si="50"/>
        <v>0.01</v>
      </c>
      <c r="U62" s="14">
        <f t="shared" si="51"/>
        <v>8.1765533820519175E-4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1.2817655338205192E-2</v>
      </c>
      <c r="AR62" s="9">
        <f t="shared" si="55"/>
        <v>9.9766666666666666</v>
      </c>
      <c r="AS62" s="1">
        <f t="shared" si="56"/>
        <v>0.19</v>
      </c>
      <c r="AT62" s="1">
        <f t="shared" si="57"/>
        <v>133398</v>
      </c>
      <c r="AU62" s="1">
        <f t="shared" si="58"/>
        <v>21715597.007812303</v>
      </c>
    </row>
    <row r="63" spans="1:48" x14ac:dyDescent="0.15">
      <c r="C63" s="7">
        <v>5</v>
      </c>
      <c r="D63" s="8">
        <v>12.5806204392258</v>
      </c>
      <c r="E63" s="10">
        <f t="shared" si="59"/>
        <v>10.980142757299999</v>
      </c>
      <c r="F63" s="7" t="s">
        <v>85</v>
      </c>
      <c r="G63" s="1">
        <v>6</v>
      </c>
      <c r="H63" s="9">
        <f t="shared" si="41"/>
        <v>12.5806204392258</v>
      </c>
      <c r="I63" s="9">
        <f t="shared" si="42"/>
        <v>285.73062043922579</v>
      </c>
      <c r="J63" s="9">
        <f t="shared" si="43"/>
        <v>8.3720132716254572E-2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0.20966551859120308</v>
      </c>
      <c r="P63" s="9">
        <f t="shared" si="46"/>
        <v>1.7553225042477864E-2</v>
      </c>
      <c r="Q63" s="12">
        <f t="shared" si="47"/>
        <v>3.335112758070794E-3</v>
      </c>
      <c r="R63" s="9">
        <f t="shared" si="48"/>
        <v>1.8955666666666669E-2</v>
      </c>
      <c r="S63" s="13">
        <f t="shared" si="49"/>
        <v>0.17594278358648038</v>
      </c>
      <c r="T63" s="2">
        <f t="shared" si="50"/>
        <v>0.01</v>
      </c>
      <c r="U63" s="14">
        <f t="shared" si="51"/>
        <v>1.7594278358648038E-3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1.3759427835864804E-2</v>
      </c>
      <c r="AR63" s="9">
        <f t="shared" si="55"/>
        <v>9.9766666666666666</v>
      </c>
      <c r="AS63" s="1">
        <f t="shared" si="56"/>
        <v>0.19</v>
      </c>
      <c r="AT63" s="1">
        <f t="shared" si="57"/>
        <v>133398</v>
      </c>
      <c r="AU63" s="1">
        <f t="shared" si="58"/>
        <v>23311142.487277556</v>
      </c>
    </row>
    <row r="64" spans="1:48" x14ac:dyDescent="0.15">
      <c r="C64" s="7">
        <v>6</v>
      </c>
      <c r="D64" s="8">
        <v>16.259880981999999</v>
      </c>
      <c r="E64" s="10">
        <f t="shared" si="59"/>
        <v>12.5806204392258</v>
      </c>
      <c r="F64" s="7" t="s">
        <v>83</v>
      </c>
      <c r="G64" s="1">
        <v>7</v>
      </c>
      <c r="H64" s="9">
        <f t="shared" si="41"/>
        <v>16.259880981999999</v>
      </c>
      <c r="I64" s="9">
        <f t="shared" si="42"/>
        <v>289.409880982</v>
      </c>
      <c r="J64" s="9">
        <f t="shared" si="43"/>
        <v>0.12911418388554108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0.29187896021539189</v>
      </c>
      <c r="P64" s="9">
        <f t="shared" si="46"/>
        <v>3.7685713741570634E-2</v>
      </c>
      <c r="Q64" s="12">
        <f t="shared" si="47"/>
        <v>7.1602856108984201E-3</v>
      </c>
      <c r="R64" s="9">
        <f t="shared" si="48"/>
        <v>1.8955666666666669E-2</v>
      </c>
      <c r="S64" s="13">
        <f t="shared" si="49"/>
        <v>0.37773852731276941</v>
      </c>
      <c r="T64" s="2">
        <f t="shared" si="50"/>
        <v>0.01</v>
      </c>
      <c r="U64" s="14">
        <f t="shared" si="51"/>
        <v>3.7773852731276944E-3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2.3877385273127695E-2</v>
      </c>
      <c r="AR64" s="9">
        <f t="shared" si="55"/>
        <v>9.9766666666666666</v>
      </c>
      <c r="AS64" s="1">
        <f t="shared" si="56"/>
        <v>0.19</v>
      </c>
      <c r="AT64" s="1">
        <f t="shared" si="57"/>
        <v>133398</v>
      </c>
      <c r="AU64" s="1">
        <f t="shared" si="58"/>
        <v>40452927.037755609</v>
      </c>
    </row>
    <row r="65" spans="1:48" x14ac:dyDescent="0.15">
      <c r="C65" s="7">
        <v>7</v>
      </c>
      <c r="D65" s="8">
        <v>19.529535556129002</v>
      </c>
      <c r="E65" s="10">
        <f t="shared" si="59"/>
        <v>16.259880981999999</v>
      </c>
      <c r="F65" s="7" t="s">
        <v>83</v>
      </c>
      <c r="G65" s="1">
        <v>8</v>
      </c>
      <c r="H65" s="9">
        <f t="shared" si="41"/>
        <v>19.529535556129002</v>
      </c>
      <c r="I65" s="9">
        <f t="shared" si="42"/>
        <v>292.679535556129</v>
      </c>
      <c r="J65" s="9">
        <f t="shared" si="43"/>
        <v>0.18801935030636893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0.35395991314048791</v>
      </c>
      <c r="P65" s="9">
        <f t="shared" si="46"/>
        <v>6.6551312903173315E-2</v>
      </c>
      <c r="Q65" s="12">
        <f t="shared" si="47"/>
        <v>1.2644749451602931E-2</v>
      </c>
      <c r="R65" s="9">
        <f t="shared" si="48"/>
        <v>1.8955666666666669E-2</v>
      </c>
      <c r="S65" s="13">
        <f t="shared" si="49"/>
        <v>0.66706962482298671</v>
      </c>
      <c r="T65" s="2">
        <f t="shared" si="50"/>
        <v>0.01</v>
      </c>
      <c r="U65" s="14">
        <f t="shared" si="51"/>
        <v>6.6706962482298675E-3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2.6770696248229867E-2</v>
      </c>
      <c r="AR65" s="9">
        <f t="shared" si="55"/>
        <v>9.9766666666666666</v>
      </c>
      <c r="AS65" s="1">
        <f t="shared" si="56"/>
        <v>0.19</v>
      </c>
      <c r="AT65" s="1">
        <f t="shared" si="57"/>
        <v>133398</v>
      </c>
      <c r="AU65" s="1">
        <f t="shared" si="58"/>
        <v>45354757.637485012</v>
      </c>
    </row>
    <row r="66" spans="1:48" x14ac:dyDescent="0.15">
      <c r="C66" s="7">
        <v>8</v>
      </c>
      <c r="D66" s="8">
        <v>16.154602730645198</v>
      </c>
      <c r="E66" s="10">
        <f t="shared" si="59"/>
        <v>19.529535556129002</v>
      </c>
      <c r="F66" s="7" t="s">
        <v>83</v>
      </c>
      <c r="G66" s="1">
        <v>9</v>
      </c>
      <c r="H66" s="9">
        <f t="shared" si="41"/>
        <v>16.154602730645198</v>
      </c>
      <c r="I66" s="9">
        <f t="shared" si="42"/>
        <v>289.30460273064517</v>
      </c>
      <c r="J66" s="9">
        <f t="shared" si="43"/>
        <v>0.1275430837153986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0.3871752669039813</v>
      </c>
      <c r="P66" s="9">
        <f t="shared" si="46"/>
        <v>4.9381527479266288E-2</v>
      </c>
      <c r="Q66" s="12">
        <f t="shared" si="47"/>
        <v>9.3824902210605955E-3</v>
      </c>
      <c r="R66" s="9">
        <f t="shared" si="48"/>
        <v>1.8955666666666669E-2</v>
      </c>
      <c r="S66" s="13">
        <f t="shared" si="49"/>
        <v>0.49497020527162999</v>
      </c>
      <c r="T66" s="2">
        <f t="shared" si="50"/>
        <v>0.01</v>
      </c>
      <c r="U66" s="14">
        <f t="shared" si="51"/>
        <v>4.9497020527163003E-3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2.50497020527163E-2</v>
      </c>
      <c r="AR66" s="9">
        <f t="shared" si="55"/>
        <v>9.9766666666666666</v>
      </c>
      <c r="AS66" s="1">
        <f t="shared" si="56"/>
        <v>0.19</v>
      </c>
      <c r="AT66" s="1">
        <f t="shared" si="57"/>
        <v>133398</v>
      </c>
      <c r="AU66" s="1">
        <f t="shared" si="58"/>
        <v>42439059.296684578</v>
      </c>
    </row>
    <row r="67" spans="1:48" x14ac:dyDescent="0.15">
      <c r="C67" s="7">
        <v>9</v>
      </c>
      <c r="D67" s="8">
        <v>15.160456842666701</v>
      </c>
      <c r="E67" s="10">
        <f t="shared" si="59"/>
        <v>16.154602730645198</v>
      </c>
      <c r="F67" s="7" t="s">
        <v>83</v>
      </c>
      <c r="G67" s="1">
        <v>10</v>
      </c>
      <c r="H67" s="9">
        <f t="shared" si="41"/>
        <v>15.160456842666701</v>
      </c>
      <c r="I67" s="9">
        <f t="shared" si="42"/>
        <v>288.31045684266667</v>
      </c>
      <c r="J67" s="9">
        <f t="shared" si="43"/>
        <v>0.11356812557337322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0.43756040609138169</v>
      </c>
      <c r="P67" s="9">
        <f t="shared" si="46"/>
        <v>4.9692915144922217E-2</v>
      </c>
      <c r="Q67" s="12">
        <f t="shared" si="47"/>
        <v>9.4416538775352211E-3</v>
      </c>
      <c r="R67" s="9">
        <f t="shared" si="48"/>
        <v>1.8955666666666669E-2</v>
      </c>
      <c r="S67" s="13">
        <f t="shared" si="49"/>
        <v>0.49809136463336662</v>
      </c>
      <c r="T67" s="2">
        <f t="shared" si="50"/>
        <v>0.01</v>
      </c>
      <c r="U67" s="14">
        <f t="shared" si="51"/>
        <v>4.9809136463336663E-3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2.5080913646333667E-2</v>
      </c>
      <c r="AR67" s="9">
        <f t="shared" si="55"/>
        <v>9.9766666666666666</v>
      </c>
      <c r="AS67" s="1">
        <f t="shared" si="56"/>
        <v>0.19</v>
      </c>
      <c r="AT67" s="1">
        <f t="shared" si="57"/>
        <v>133398</v>
      </c>
      <c r="AU67" s="1">
        <f t="shared" si="58"/>
        <v>42491937.796775468</v>
      </c>
    </row>
    <row r="68" spans="1:48" x14ac:dyDescent="0.15">
      <c r="C68" s="7">
        <v>10</v>
      </c>
      <c r="D68" s="8">
        <v>12.111365957</v>
      </c>
      <c r="E68" s="10">
        <f t="shared" si="59"/>
        <v>15.160456842666701</v>
      </c>
      <c r="F68" s="7" t="s">
        <v>83</v>
      </c>
      <c r="G68" s="1">
        <v>11</v>
      </c>
      <c r="H68" s="9">
        <f t="shared" si="41"/>
        <v>12.111365957</v>
      </c>
      <c r="I68" s="9">
        <f t="shared" si="42"/>
        <v>285.26136595699995</v>
      </c>
      <c r="J68" s="9">
        <f t="shared" si="43"/>
        <v>7.9156205082890299E-2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0.36847411639913646</v>
      </c>
      <c r="O68" s="9">
        <f t="shared" si="60"/>
        <v>0.11916004121398965</v>
      </c>
      <c r="P68" s="9">
        <f t="shared" si="46"/>
        <v>9.4322566600202259E-3</v>
      </c>
      <c r="Q68" s="12">
        <f t="shared" si="47"/>
        <v>1.792128765403843E-3</v>
      </c>
      <c r="R68" s="9">
        <f t="shared" si="48"/>
        <v>1.8955666666666669E-2</v>
      </c>
      <c r="S68" s="13">
        <f t="shared" si="49"/>
        <v>9.4543167323958149E-2</v>
      </c>
      <c r="T68" s="2">
        <f t="shared" si="50"/>
        <v>0.01</v>
      </c>
      <c r="U68" s="14">
        <f t="shared" si="51"/>
        <v>9.4543167323958154E-4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1.2945431673239582E-2</v>
      </c>
      <c r="AR68" s="9">
        <f t="shared" si="55"/>
        <v>9.9766666666666666</v>
      </c>
      <c r="AS68" s="1">
        <f t="shared" si="56"/>
        <v>0.19</v>
      </c>
      <c r="AT68" s="1">
        <f t="shared" si="57"/>
        <v>133398</v>
      </c>
      <c r="AU68" s="1">
        <f t="shared" si="58"/>
        <v>21932074.930297192</v>
      </c>
    </row>
    <row r="69" spans="1:48" x14ac:dyDescent="0.15">
      <c r="C69" s="7">
        <v>11</v>
      </c>
      <c r="D69" s="8">
        <v>6.6976994853666696</v>
      </c>
      <c r="E69" s="10">
        <f t="shared" si="59"/>
        <v>12.111365957</v>
      </c>
      <c r="F69" s="7" t="s">
        <v>85</v>
      </c>
      <c r="G69" s="1">
        <v>12</v>
      </c>
      <c r="H69" s="9">
        <f t="shared" si="41"/>
        <v>6.6976994853666696</v>
      </c>
      <c r="I69" s="9">
        <f t="shared" si="42"/>
        <v>279.84769948536666</v>
      </c>
      <c r="J69" s="9">
        <f t="shared" si="43"/>
        <v>4.0899639830647885E-2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0.20949445122063609</v>
      </c>
      <c r="P69" s="9">
        <f t="shared" si="46"/>
        <v>8.5682476014432487E-3</v>
      </c>
      <c r="Q69" s="12">
        <f t="shared" si="47"/>
        <v>1.6279670442742172E-3</v>
      </c>
      <c r="R69" s="9">
        <f t="shared" si="48"/>
        <v>1.8955666666666669E-2</v>
      </c>
      <c r="S69" s="13">
        <f t="shared" si="49"/>
        <v>8.5882869376310539E-2</v>
      </c>
      <c r="T69" s="2">
        <f t="shared" si="50"/>
        <v>0.01</v>
      </c>
      <c r="U69" s="14">
        <f t="shared" si="51"/>
        <v>8.5882869376310541E-4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1.2858828693763105E-2</v>
      </c>
      <c r="AR69" s="9">
        <f t="shared" si="55"/>
        <v>9.9766666666666666</v>
      </c>
      <c r="AS69" s="1">
        <f t="shared" si="56"/>
        <v>0.19</v>
      </c>
      <c r="AT69" s="1">
        <f t="shared" si="57"/>
        <v>133398</v>
      </c>
      <c r="AU69" s="1">
        <f t="shared" si="58"/>
        <v>21785352.666953016</v>
      </c>
      <c r="AV69" s="1">
        <f>SUM(AU58:AU69)</f>
        <v>346454524.6992287</v>
      </c>
    </row>
    <row r="70" spans="1:48" x14ac:dyDescent="0.15">
      <c r="C70" s="7">
        <v>12</v>
      </c>
      <c r="D70" s="8">
        <v>2.8912553055161299</v>
      </c>
      <c r="E70" s="10">
        <f t="shared" si="59"/>
        <v>6.6976994853666696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4.1109012549677404</v>
      </c>
      <c r="E73" s="7"/>
      <c r="F73" s="7"/>
      <c r="G73" s="1">
        <v>1</v>
      </c>
      <c r="H73" s="9">
        <f t="shared" ref="H73:H84" si="61">E74</f>
        <v>4.1109012549677404</v>
      </c>
      <c r="I73" s="9">
        <f t="shared" ref="I73:I84" si="62">H73+273.15</f>
        <v>277.26090125496773</v>
      </c>
      <c r="J73" s="9">
        <f t="shared" ref="J73:J84" si="63">EXP(($C$15*(I73-$C$13))/($C$16*I73*$C$13))</f>
        <v>2.9562501953839387E-2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3.2370939639454134E-3</v>
      </c>
      <c r="Q73" s="12">
        <f t="shared" ref="Q73:Q84" si="67">P73*$B$75</f>
        <v>5.8267691351017437E-4</v>
      </c>
      <c r="R73" s="9">
        <f t="shared" ref="R73:R84" si="68">L73*$B$75</f>
        <v>1.9710000000000002E-2</v>
      </c>
      <c r="S73" s="13">
        <f t="shared" ref="S73:S84" si="69">Q73/R73</f>
        <v>2.9562501953839387E-2</v>
      </c>
      <c r="T73" s="2">
        <f t="shared" ref="T73:T84" si="70">$B$74/100</f>
        <v>0.01</v>
      </c>
      <c r="U73" s="14">
        <f t="shared" ref="U73:U84" si="71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1.2895625019538394E-2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9750</v>
      </c>
      <c r="AU73" s="1">
        <f t="shared" ref="AU73:AU84" si="78">AT73*10000*AS73*0.67*AR73*AQ73</f>
        <v>1660383.6143750523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2.2657535282580601</v>
      </c>
      <c r="E74" s="10">
        <f t="shared" ref="E74:E85" si="79">D73</f>
        <v>4.1109012549677404</v>
      </c>
      <c r="F74" s="7" t="s">
        <v>83</v>
      </c>
      <c r="G74" s="1">
        <v>2</v>
      </c>
      <c r="H74" s="9">
        <f t="shared" si="61"/>
        <v>2.2657535282580601</v>
      </c>
      <c r="I74" s="9">
        <f t="shared" si="62"/>
        <v>275.41575352825805</v>
      </c>
      <c r="J74" s="9">
        <f t="shared" si="63"/>
        <v>2.3364905610636127E-2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0.21576290603605461</v>
      </c>
      <c r="P74" s="9">
        <f t="shared" si="66"/>
        <v>5.0412799338089677E-3</v>
      </c>
      <c r="Q74" s="12">
        <f t="shared" si="67"/>
        <v>9.0743038808561419E-4</v>
      </c>
      <c r="R74" s="9">
        <f t="shared" si="68"/>
        <v>1.9710000000000002E-2</v>
      </c>
      <c r="S74" s="13">
        <f t="shared" si="69"/>
        <v>4.6039086153506548E-2</v>
      </c>
      <c r="T74" s="2">
        <f t="shared" si="70"/>
        <v>0.01</v>
      </c>
      <c r="U74" s="14">
        <f t="shared" si="71"/>
        <v>4.6039086153506549E-4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1.3060390861535065E-2</v>
      </c>
      <c r="AR74" s="9">
        <f t="shared" si="75"/>
        <v>10.950000000000001</v>
      </c>
      <c r="AS74" s="1">
        <f t="shared" si="76"/>
        <v>0.18</v>
      </c>
      <c r="AT74" s="1">
        <f t="shared" si="77"/>
        <v>9750</v>
      </c>
      <c r="AU74" s="1">
        <f t="shared" si="78"/>
        <v>1681598.135101693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4.5573196498571402</v>
      </c>
      <c r="E75" s="10">
        <f t="shared" si="79"/>
        <v>2.2657535282580601</v>
      </c>
      <c r="F75" s="7" t="s">
        <v>83</v>
      </c>
      <c r="G75" s="1">
        <v>3</v>
      </c>
      <c r="H75" s="9">
        <f t="shared" si="61"/>
        <v>4.5573196498571402</v>
      </c>
      <c r="I75" s="9">
        <f t="shared" si="62"/>
        <v>277.70731964985714</v>
      </c>
      <c r="J75" s="9">
        <f t="shared" si="63"/>
        <v>3.1279379063724286E-2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0.32022162610224564</v>
      </c>
      <c r="P75" s="9">
        <f t="shared" si="66"/>
        <v>1.0016333627254329E-2</v>
      </c>
      <c r="Q75" s="12">
        <f t="shared" si="67"/>
        <v>1.8029400529057792E-3</v>
      </c>
      <c r="R75" s="9">
        <f t="shared" si="68"/>
        <v>1.9710000000000002E-2</v>
      </c>
      <c r="S75" s="13">
        <f t="shared" si="69"/>
        <v>9.1473366458943633E-2</v>
      </c>
      <c r="T75" s="2">
        <f t="shared" si="70"/>
        <v>0.01</v>
      </c>
      <c r="U75" s="14">
        <f t="shared" si="71"/>
        <v>9.1473366458943637E-4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1.3514733664589437E-2</v>
      </c>
      <c r="AR75" s="9">
        <f t="shared" si="75"/>
        <v>10.950000000000001</v>
      </c>
      <c r="AS75" s="1">
        <f t="shared" si="76"/>
        <v>0.18</v>
      </c>
      <c r="AT75" s="1">
        <f t="shared" si="77"/>
        <v>9750</v>
      </c>
      <c r="AU75" s="1">
        <f t="shared" si="78"/>
        <v>1740097.3039560702</v>
      </c>
    </row>
    <row r="76" spans="1:48" x14ac:dyDescent="0.15">
      <c r="C76" s="7">
        <v>3</v>
      </c>
      <c r="D76" s="8">
        <v>7.1800973403225798</v>
      </c>
      <c r="E76" s="10">
        <f t="shared" si="79"/>
        <v>4.5573196498571402</v>
      </c>
      <c r="F76" s="7" t="s">
        <v>83</v>
      </c>
      <c r="G76" s="1">
        <v>4</v>
      </c>
      <c r="H76" s="9">
        <f t="shared" si="61"/>
        <v>7.1800973403225798</v>
      </c>
      <c r="I76" s="9">
        <f t="shared" si="62"/>
        <v>280.33009734032254</v>
      </c>
      <c r="J76" s="9">
        <f t="shared" si="63"/>
        <v>4.34232090971668E-2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0.41970529247499128</v>
      </c>
      <c r="P76" s="9">
        <f t="shared" si="66"/>
        <v>1.8224950674329093E-2</v>
      </c>
      <c r="Q76" s="12">
        <f t="shared" si="67"/>
        <v>3.2804911213792365E-3</v>
      </c>
      <c r="R76" s="9">
        <f t="shared" si="68"/>
        <v>1.9710000000000002E-2</v>
      </c>
      <c r="S76" s="13">
        <f t="shared" si="69"/>
        <v>0.16643790570163552</v>
      </c>
      <c r="T76" s="2">
        <f t="shared" si="70"/>
        <v>0.01</v>
      </c>
      <c r="U76" s="14">
        <f t="shared" si="71"/>
        <v>1.6643790570163553E-3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1.4264379057016356E-2</v>
      </c>
      <c r="AR76" s="9">
        <f t="shared" si="75"/>
        <v>10.950000000000001</v>
      </c>
      <c r="AS76" s="1">
        <f t="shared" si="76"/>
        <v>0.18</v>
      </c>
      <c r="AT76" s="1">
        <f t="shared" si="77"/>
        <v>9750</v>
      </c>
      <c r="AU76" s="1">
        <f t="shared" si="78"/>
        <v>1836618.3275040989</v>
      </c>
    </row>
    <row r="77" spans="1:48" x14ac:dyDescent="0.15">
      <c r="C77" s="7">
        <v>4</v>
      </c>
      <c r="D77" s="8">
        <v>10.980142757299999</v>
      </c>
      <c r="E77" s="10">
        <f t="shared" si="79"/>
        <v>7.1800973403225798</v>
      </c>
      <c r="F77" s="7" t="s">
        <v>83</v>
      </c>
      <c r="G77" s="1">
        <v>5</v>
      </c>
      <c r="H77" s="9">
        <f t="shared" si="61"/>
        <v>10.980142757299999</v>
      </c>
      <c r="I77" s="9">
        <f t="shared" si="62"/>
        <v>284.13014275729995</v>
      </c>
      <c r="J77" s="9">
        <f t="shared" si="63"/>
        <v>6.9098158368631313E-2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0.38140632471062907</v>
      </c>
      <c r="O77" s="9">
        <f t="shared" si="80"/>
        <v>0.12957401709003313</v>
      </c>
      <c r="P77" s="9">
        <f t="shared" si="66"/>
        <v>8.9533259533468492E-3</v>
      </c>
      <c r="Q77" s="12">
        <f t="shared" si="67"/>
        <v>1.6115986716024328E-3</v>
      </c>
      <c r="R77" s="9">
        <f t="shared" si="68"/>
        <v>1.9710000000000002E-2</v>
      </c>
      <c r="S77" s="13">
        <f t="shared" si="69"/>
        <v>8.1765533820519168E-2</v>
      </c>
      <c r="T77" s="2">
        <f t="shared" si="70"/>
        <v>0.01</v>
      </c>
      <c r="U77" s="14">
        <f t="shared" si="71"/>
        <v>8.1765533820519175E-4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1.3417655338205192E-2</v>
      </c>
      <c r="AR77" s="9">
        <f t="shared" si="75"/>
        <v>10.950000000000001</v>
      </c>
      <c r="AS77" s="1">
        <f t="shared" si="76"/>
        <v>0.18</v>
      </c>
      <c r="AT77" s="1">
        <f t="shared" si="77"/>
        <v>9750</v>
      </c>
      <c r="AU77" s="1">
        <f t="shared" si="78"/>
        <v>1727597.9282224292</v>
      </c>
    </row>
    <row r="78" spans="1:48" x14ac:dyDescent="0.15">
      <c r="C78" s="7">
        <v>5</v>
      </c>
      <c r="D78" s="8">
        <v>12.5806204392258</v>
      </c>
      <c r="E78" s="10">
        <f t="shared" si="79"/>
        <v>10.980142757299999</v>
      </c>
      <c r="F78" s="7" t="s">
        <v>85</v>
      </c>
      <c r="G78" s="1">
        <v>6</v>
      </c>
      <c r="H78" s="9">
        <f t="shared" si="61"/>
        <v>12.5806204392258</v>
      </c>
      <c r="I78" s="9">
        <f t="shared" si="62"/>
        <v>285.73062043922579</v>
      </c>
      <c r="J78" s="9">
        <f t="shared" si="63"/>
        <v>8.3720132716254572E-2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0.23012069113668629</v>
      </c>
      <c r="P78" s="9">
        <f t="shared" si="66"/>
        <v>1.9265734802719602E-2</v>
      </c>
      <c r="Q78" s="12">
        <f t="shared" si="67"/>
        <v>3.4678322644895285E-3</v>
      </c>
      <c r="R78" s="9">
        <f t="shared" si="68"/>
        <v>1.9710000000000002E-2</v>
      </c>
      <c r="S78" s="13">
        <f t="shared" si="69"/>
        <v>0.17594278358648038</v>
      </c>
      <c r="T78" s="2">
        <f t="shared" si="70"/>
        <v>0.01</v>
      </c>
      <c r="U78" s="14">
        <f t="shared" si="71"/>
        <v>1.7594278358648038E-3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1.4359427835864804E-2</v>
      </c>
      <c r="AR78" s="9">
        <f t="shared" si="75"/>
        <v>10.950000000000001</v>
      </c>
      <c r="AS78" s="1">
        <f t="shared" si="76"/>
        <v>0.18</v>
      </c>
      <c r="AT78" s="1">
        <f t="shared" si="77"/>
        <v>9750</v>
      </c>
      <c r="AU78" s="1">
        <f t="shared" si="78"/>
        <v>1848856.3876777787</v>
      </c>
    </row>
    <row r="79" spans="1:48" x14ac:dyDescent="0.15">
      <c r="C79" s="7">
        <v>6</v>
      </c>
      <c r="D79" s="8">
        <v>16.259880981999999</v>
      </c>
      <c r="E79" s="10">
        <f t="shared" si="79"/>
        <v>12.5806204392258</v>
      </c>
      <c r="F79" s="7" t="s">
        <v>83</v>
      </c>
      <c r="G79" s="1">
        <v>7</v>
      </c>
      <c r="H79" s="9">
        <f t="shared" si="61"/>
        <v>16.259880981999999</v>
      </c>
      <c r="I79" s="9">
        <f t="shared" si="62"/>
        <v>289.409880982</v>
      </c>
      <c r="J79" s="9">
        <f t="shared" si="63"/>
        <v>0.12911418388554108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0.32035495633396671</v>
      </c>
      <c r="P79" s="9">
        <f t="shared" si="66"/>
        <v>4.1362368740748258E-2</v>
      </c>
      <c r="Q79" s="12">
        <f t="shared" si="67"/>
        <v>7.4452263733346862E-3</v>
      </c>
      <c r="R79" s="9">
        <f t="shared" si="68"/>
        <v>1.9710000000000002E-2</v>
      </c>
      <c r="S79" s="13">
        <f t="shared" si="69"/>
        <v>0.37773852731276941</v>
      </c>
      <c r="T79" s="2">
        <f t="shared" si="70"/>
        <v>0.01</v>
      </c>
      <c r="U79" s="14">
        <f t="shared" si="71"/>
        <v>3.7773852731276944E-3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2.5377385273127696E-2</v>
      </c>
      <c r="AR79" s="9">
        <f t="shared" si="75"/>
        <v>10.950000000000001</v>
      </c>
      <c r="AS79" s="1">
        <f t="shared" si="76"/>
        <v>0.18</v>
      </c>
      <c r="AT79" s="1">
        <f t="shared" si="77"/>
        <v>9750</v>
      </c>
      <c r="AU79" s="1">
        <f t="shared" si="78"/>
        <v>3267479.8328380892</v>
      </c>
    </row>
    <row r="80" spans="1:48" x14ac:dyDescent="0.15">
      <c r="C80" s="7">
        <v>7</v>
      </c>
      <c r="D80" s="8">
        <v>19.529535556129002</v>
      </c>
      <c r="E80" s="10">
        <f t="shared" si="79"/>
        <v>16.259880981999999</v>
      </c>
      <c r="F80" s="7" t="s">
        <v>83</v>
      </c>
      <c r="G80" s="1">
        <v>8</v>
      </c>
      <c r="H80" s="9">
        <f t="shared" si="61"/>
        <v>19.529535556129002</v>
      </c>
      <c r="I80" s="9">
        <f t="shared" si="62"/>
        <v>292.679535556129</v>
      </c>
      <c r="J80" s="9">
        <f t="shared" si="63"/>
        <v>0.18801935030636893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0.38849258759321847</v>
      </c>
      <c r="P80" s="9">
        <f t="shared" si="66"/>
        <v>7.3044123918117057E-2</v>
      </c>
      <c r="Q80" s="12">
        <f t="shared" si="67"/>
        <v>1.3147942305261069E-2</v>
      </c>
      <c r="R80" s="9">
        <f t="shared" si="68"/>
        <v>1.9710000000000002E-2</v>
      </c>
      <c r="S80" s="13">
        <f t="shared" si="69"/>
        <v>0.66706962482298671</v>
      </c>
      <c r="T80" s="2">
        <f t="shared" si="70"/>
        <v>0.01</v>
      </c>
      <c r="U80" s="14">
        <f t="shared" si="71"/>
        <v>6.6706962482298675E-3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2.8270696248229869E-2</v>
      </c>
      <c r="AR80" s="9">
        <f t="shared" si="75"/>
        <v>10.950000000000001</v>
      </c>
      <c r="AS80" s="1">
        <f t="shared" si="76"/>
        <v>0.18</v>
      </c>
      <c r="AT80" s="1">
        <f t="shared" si="77"/>
        <v>9750</v>
      </c>
      <c r="AU80" s="1">
        <f t="shared" si="78"/>
        <v>3640009.7510911799</v>
      </c>
    </row>
    <row r="81" spans="1:48" x14ac:dyDescent="0.15">
      <c r="C81" s="7">
        <v>8</v>
      </c>
      <c r="D81" s="8">
        <v>16.154602730645198</v>
      </c>
      <c r="E81" s="10">
        <f t="shared" si="79"/>
        <v>19.529535556129002</v>
      </c>
      <c r="F81" s="7" t="s">
        <v>83</v>
      </c>
      <c r="G81" s="1">
        <v>9</v>
      </c>
      <c r="H81" s="9">
        <f t="shared" si="61"/>
        <v>16.154602730645198</v>
      </c>
      <c r="I81" s="9">
        <f t="shared" si="62"/>
        <v>289.30460273064517</v>
      </c>
      <c r="J81" s="9">
        <f t="shared" si="63"/>
        <v>0.1275430837153986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0.42494846367510147</v>
      </c>
      <c r="P81" s="9">
        <f t="shared" si="66"/>
        <v>5.4199237477243492E-2</v>
      </c>
      <c r="Q81" s="12">
        <f t="shared" si="67"/>
        <v>9.7558627459038288E-3</v>
      </c>
      <c r="R81" s="9">
        <f t="shared" si="68"/>
        <v>1.9710000000000002E-2</v>
      </c>
      <c r="S81" s="13">
        <f t="shared" si="69"/>
        <v>0.49497020527163005</v>
      </c>
      <c r="T81" s="2">
        <f t="shared" si="70"/>
        <v>0.01</v>
      </c>
      <c r="U81" s="14">
        <f t="shared" si="71"/>
        <v>4.9497020527163003E-3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2.6549702052716301E-2</v>
      </c>
      <c r="AR81" s="9">
        <f t="shared" si="75"/>
        <v>10.950000000000001</v>
      </c>
      <c r="AS81" s="1">
        <f t="shared" si="76"/>
        <v>0.18</v>
      </c>
      <c r="AT81" s="1">
        <f t="shared" si="77"/>
        <v>9750</v>
      </c>
      <c r="AU81" s="1">
        <f t="shared" si="78"/>
        <v>3418422.1538761682</v>
      </c>
    </row>
    <row r="82" spans="1:48" x14ac:dyDescent="0.15">
      <c r="C82" s="7">
        <v>9</v>
      </c>
      <c r="D82" s="8">
        <v>15.160456842666701</v>
      </c>
      <c r="E82" s="10">
        <f t="shared" si="79"/>
        <v>16.154602730645198</v>
      </c>
      <c r="F82" s="7" t="s">
        <v>83</v>
      </c>
      <c r="G82" s="1">
        <v>10</v>
      </c>
      <c r="H82" s="9">
        <f t="shared" si="61"/>
        <v>15.160456842666701</v>
      </c>
      <c r="I82" s="9">
        <f t="shared" si="62"/>
        <v>288.31045684266667</v>
      </c>
      <c r="J82" s="9">
        <f t="shared" si="63"/>
        <v>0.11356812557337322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0.48024922619785798</v>
      </c>
      <c r="P82" s="9">
        <f t="shared" si="66"/>
        <v>5.4541004427353657E-2</v>
      </c>
      <c r="Q82" s="12">
        <f t="shared" si="67"/>
        <v>9.8173807969236578E-3</v>
      </c>
      <c r="R82" s="9">
        <f t="shared" si="68"/>
        <v>1.9710000000000002E-2</v>
      </c>
      <c r="S82" s="13">
        <f t="shared" si="69"/>
        <v>0.49809136463336667</v>
      </c>
      <c r="T82" s="2">
        <f t="shared" si="70"/>
        <v>0.01</v>
      </c>
      <c r="U82" s="14">
        <f t="shared" si="71"/>
        <v>4.9809136463336671E-3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2.6580913646333668E-2</v>
      </c>
      <c r="AR82" s="9">
        <f t="shared" si="75"/>
        <v>10.950000000000001</v>
      </c>
      <c r="AS82" s="1">
        <f t="shared" si="76"/>
        <v>0.18</v>
      </c>
      <c r="AT82" s="1">
        <f t="shared" si="77"/>
        <v>9750</v>
      </c>
      <c r="AU82" s="1">
        <f t="shared" si="78"/>
        <v>3422440.8205590383</v>
      </c>
    </row>
    <row r="83" spans="1:48" x14ac:dyDescent="0.15">
      <c r="C83" s="7">
        <v>10</v>
      </c>
      <c r="D83" s="8">
        <v>12.111365957</v>
      </c>
      <c r="E83" s="10">
        <f t="shared" si="79"/>
        <v>15.160456842666701</v>
      </c>
      <c r="F83" s="7" t="s">
        <v>83</v>
      </c>
      <c r="G83" s="1">
        <v>11</v>
      </c>
      <c r="H83" s="9">
        <f t="shared" si="61"/>
        <v>12.111365957</v>
      </c>
      <c r="I83" s="9">
        <f t="shared" si="62"/>
        <v>285.26136595699995</v>
      </c>
      <c r="J83" s="9">
        <f t="shared" si="63"/>
        <v>7.9156205082890299E-2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0.40442281068197916</v>
      </c>
      <c r="O83" s="9">
        <f t="shared" si="80"/>
        <v>0.13078541108852515</v>
      </c>
      <c r="P83" s="9">
        <f t="shared" si="66"/>
        <v>1.0352476821973412E-2</v>
      </c>
      <c r="Q83" s="12">
        <f t="shared" si="67"/>
        <v>1.8634458279552142E-3</v>
      </c>
      <c r="R83" s="9">
        <f t="shared" si="68"/>
        <v>1.9710000000000002E-2</v>
      </c>
      <c r="S83" s="13">
        <f t="shared" si="69"/>
        <v>9.4543167323958094E-2</v>
      </c>
      <c r="T83" s="2">
        <f t="shared" si="70"/>
        <v>0.01</v>
      </c>
      <c r="U83" s="14">
        <f t="shared" si="71"/>
        <v>9.4543167323958099E-4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1.3545431673239581E-2</v>
      </c>
      <c r="AR83" s="9">
        <f t="shared" si="75"/>
        <v>10.950000000000001</v>
      </c>
      <c r="AS83" s="1">
        <f t="shared" si="76"/>
        <v>0.18</v>
      </c>
      <c r="AT83" s="1">
        <f t="shared" si="77"/>
        <v>9750</v>
      </c>
      <c r="AU83" s="1">
        <f t="shared" si="78"/>
        <v>1744049.8437111746</v>
      </c>
    </row>
    <row r="84" spans="1:48" x14ac:dyDescent="0.15">
      <c r="C84" s="7">
        <v>11</v>
      </c>
      <c r="D84" s="8">
        <v>6.6976994853666696</v>
      </c>
      <c r="E84" s="10">
        <f t="shared" si="79"/>
        <v>12.111365957</v>
      </c>
      <c r="F84" s="7" t="s">
        <v>85</v>
      </c>
      <c r="G84" s="1">
        <v>12</v>
      </c>
      <c r="H84" s="9">
        <f t="shared" si="61"/>
        <v>6.6976994853666696</v>
      </c>
      <c r="I84" s="9">
        <f t="shared" si="62"/>
        <v>279.84769948536666</v>
      </c>
      <c r="J84" s="9">
        <f t="shared" si="63"/>
        <v>4.0899639830647885E-2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0.22993293426655176</v>
      </c>
      <c r="P84" s="9">
        <f t="shared" si="66"/>
        <v>9.4041741967060017E-3</v>
      </c>
      <c r="Q84" s="12">
        <f t="shared" si="67"/>
        <v>1.6927513554070802E-3</v>
      </c>
      <c r="R84" s="9">
        <f t="shared" si="68"/>
        <v>1.9710000000000002E-2</v>
      </c>
      <c r="S84" s="13">
        <f t="shared" si="69"/>
        <v>8.5882869376310511E-2</v>
      </c>
      <c r="T84" s="2">
        <f t="shared" si="70"/>
        <v>0.01</v>
      </c>
      <c r="U84" s="14">
        <f t="shared" si="71"/>
        <v>8.5882869376310508E-4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1.3458828693763105E-2</v>
      </c>
      <c r="AR84" s="9">
        <f t="shared" si="75"/>
        <v>10.950000000000001</v>
      </c>
      <c r="AS84" s="1">
        <f t="shared" si="76"/>
        <v>0.18</v>
      </c>
      <c r="AT84" s="1">
        <f t="shared" si="77"/>
        <v>9750</v>
      </c>
      <c r="AU84" s="1">
        <f t="shared" si="78"/>
        <v>1732899.2272919677</v>
      </c>
      <c r="AV84" s="1">
        <f>SUM(AU73:AU84)</f>
        <v>27720453.32620474</v>
      </c>
    </row>
    <row r="85" spans="1:48" x14ac:dyDescent="0.15">
      <c r="C85" s="7">
        <v>12</v>
      </c>
      <c r="D85" s="8">
        <v>2.8912553055161299</v>
      </c>
      <c r="E85" s="10">
        <f t="shared" si="79"/>
        <v>6.6976994853666696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4.1109012549677404</v>
      </c>
      <c r="E89" s="7"/>
      <c r="F89" s="7"/>
      <c r="G89" s="1">
        <v>1</v>
      </c>
      <c r="H89" s="9">
        <f t="shared" ref="H89:H100" si="81">E90</f>
        <v>4.1109012549677404</v>
      </c>
      <c r="I89" s="9">
        <f t="shared" ref="I89:I100" si="82">H89+273.15</f>
        <v>277.26090125496773</v>
      </c>
      <c r="J89" s="9">
        <f t="shared" ref="J89:J100" si="83">EXP(($C$15*(I89-$C$13))/($C$16*I89*$C$13))</f>
        <v>2.9562501953839387E-2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0.15683720255315525</v>
      </c>
      <c r="Q89" s="12">
        <f t="shared" ref="Q89:Q100" si="87">P89*$B$91</f>
        <v>7.0576741148919861E-2</v>
      </c>
      <c r="R89" s="9">
        <f t="shared" ref="R89:R100" si="88">L89*$B$91</f>
        <v>2.3873737500000001</v>
      </c>
      <c r="S89" s="13">
        <f t="shared" ref="S89:S100" si="89">Q89/R89</f>
        <v>2.9562501953839384E-2</v>
      </c>
      <c r="T89" s="2">
        <f t="shared" ref="T89:T100" si="90">$B$90/100</f>
        <v>0.51</v>
      </c>
      <c r="U89" s="14">
        <f t="shared" ref="U89:U100" si="91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3.4882678112932115E-2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2361582.5</v>
      </c>
      <c r="AN89" s="1">
        <f t="shared" ref="AN89:AN100" si="96">AM89*10000*AK89*AJ89</f>
        <v>8569404965.2565002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2.2657535282580601</v>
      </c>
      <c r="E90" s="10">
        <f t="shared" ref="E90:E101" si="97">D89</f>
        <v>4.1109012549677404</v>
      </c>
      <c r="F90" s="7" t="s">
        <v>83</v>
      </c>
      <c r="G90" s="1">
        <v>2</v>
      </c>
      <c r="H90" s="9">
        <f t="shared" si="81"/>
        <v>2.2657535282580601</v>
      </c>
      <c r="I90" s="9">
        <f t="shared" si="82"/>
        <v>275.41575352825805</v>
      </c>
      <c r="J90" s="9">
        <f t="shared" si="83"/>
        <v>2.3364905610636127E-2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10.453712797446844</v>
      </c>
      <c r="P90" s="9">
        <f t="shared" si="86"/>
        <v>0.24425001279304445</v>
      </c>
      <c r="Q90" s="12">
        <f t="shared" si="87"/>
        <v>0.10991250575687</v>
      </c>
      <c r="R90" s="9">
        <f t="shared" si="88"/>
        <v>2.3873737500000001</v>
      </c>
      <c r="S90" s="13">
        <f t="shared" si="89"/>
        <v>4.6039086153506548E-2</v>
      </c>
      <c r="T90" s="2">
        <f t="shared" si="90"/>
        <v>0.51</v>
      </c>
      <c r="U90" s="14">
        <f t="shared" si="91"/>
        <v>2.3479933938288341E-2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3.7416200082393936E-2</v>
      </c>
      <c r="AK90" s="9">
        <f t="shared" si="93"/>
        <v>10.4025</v>
      </c>
      <c r="AL90" s="1">
        <f t="shared" si="94"/>
        <v>0.45</v>
      </c>
      <c r="AM90" s="17">
        <f t="shared" si="95"/>
        <v>2361582.5</v>
      </c>
      <c r="AN90" s="1">
        <f t="shared" si="96"/>
        <v>9191799142.515604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4.5573196498571402</v>
      </c>
      <c r="E91" s="10">
        <f t="shared" si="97"/>
        <v>2.2657535282580601</v>
      </c>
      <c r="F91" s="7" t="s">
        <v>83</v>
      </c>
      <c r="G91" s="1">
        <v>3</v>
      </c>
      <c r="H91" s="9">
        <f t="shared" si="81"/>
        <v>4.5573196498571402</v>
      </c>
      <c r="I91" s="9">
        <f t="shared" si="82"/>
        <v>277.70731964985714</v>
      </c>
      <c r="J91" s="9">
        <f t="shared" si="83"/>
        <v>3.1279379063724286E-2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15.5147377846538</v>
      </c>
      <c r="P91" s="9">
        <f t="shared" si="86"/>
        <v>0.4852913642404722</v>
      </c>
      <c r="Q91" s="12">
        <f t="shared" si="87"/>
        <v>0.21838111390821249</v>
      </c>
      <c r="R91" s="9">
        <f t="shared" si="88"/>
        <v>2.3873737500000001</v>
      </c>
      <c r="S91" s="13">
        <f t="shared" si="89"/>
        <v>9.1473366458943633E-2</v>
      </c>
      <c r="T91" s="2">
        <f t="shared" si="90"/>
        <v>0.51</v>
      </c>
      <c r="U91" s="14">
        <f t="shared" si="91"/>
        <v>4.6651416894061257E-2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4.4402402193559468E-2</v>
      </c>
      <c r="AK91" s="9">
        <f t="shared" si="93"/>
        <v>10.4025</v>
      </c>
      <c r="AL91" s="1">
        <f t="shared" si="94"/>
        <v>0.45</v>
      </c>
      <c r="AM91" s="17">
        <f t="shared" si="95"/>
        <v>2361582.5</v>
      </c>
      <c r="AN91" s="1">
        <f t="shared" si="96"/>
        <v>10908054840.139709</v>
      </c>
    </row>
    <row r="92" spans="1:48" x14ac:dyDescent="0.15">
      <c r="C92" s="7">
        <v>3</v>
      </c>
      <c r="D92" s="8">
        <v>7.1800973403225798</v>
      </c>
      <c r="E92" s="10">
        <f t="shared" si="97"/>
        <v>4.5573196498571402</v>
      </c>
      <c r="F92" s="7" t="s">
        <v>83</v>
      </c>
      <c r="G92" s="1">
        <v>4</v>
      </c>
      <c r="H92" s="9">
        <f t="shared" si="81"/>
        <v>7.1800973403225798</v>
      </c>
      <c r="I92" s="9">
        <f t="shared" si="82"/>
        <v>280.33009734032254</v>
      </c>
      <c r="J92" s="9">
        <f t="shared" si="83"/>
        <v>4.34232090971668E-2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20.334721420413327</v>
      </c>
      <c r="P92" s="9">
        <f t="shared" si="86"/>
        <v>0.88299886017124463</v>
      </c>
      <c r="Q92" s="12">
        <f t="shared" si="87"/>
        <v>0.39734948707706008</v>
      </c>
      <c r="R92" s="9">
        <f t="shared" si="88"/>
        <v>2.3873737500000001</v>
      </c>
      <c r="S92" s="13">
        <f t="shared" si="89"/>
        <v>0.16643790570163555</v>
      </c>
      <c r="T92" s="2">
        <f t="shared" si="90"/>
        <v>0.51</v>
      </c>
      <c r="U92" s="14">
        <f t="shared" si="91"/>
        <v>8.4883331907834134E-2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5.5929324570211991E-2</v>
      </c>
      <c r="AK92" s="9">
        <f t="shared" si="93"/>
        <v>10.4025</v>
      </c>
      <c r="AL92" s="1">
        <f t="shared" si="94"/>
        <v>0.45</v>
      </c>
      <c r="AM92" s="17">
        <f t="shared" si="95"/>
        <v>2361582.5</v>
      </c>
      <c r="AN92" s="1">
        <f t="shared" si="96"/>
        <v>13739800313.604143</v>
      </c>
    </row>
    <row r="93" spans="1:48" x14ac:dyDescent="0.15">
      <c r="C93" s="7">
        <v>4</v>
      </c>
      <c r="D93" s="8">
        <v>10.980142757299999</v>
      </c>
      <c r="E93" s="10">
        <f t="shared" si="97"/>
        <v>7.1800973403225798</v>
      </c>
      <c r="F93" s="7" t="s">
        <v>83</v>
      </c>
      <c r="G93" s="1">
        <v>5</v>
      </c>
      <c r="H93" s="9">
        <f t="shared" si="81"/>
        <v>10.980142757299999</v>
      </c>
      <c r="I93" s="9">
        <f t="shared" si="82"/>
        <v>284.13014275729995</v>
      </c>
      <c r="J93" s="9">
        <f t="shared" si="83"/>
        <v>6.9098158368631313E-2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18.479136432229978</v>
      </c>
      <c r="O93" s="9">
        <f t="shared" si="98"/>
        <v>6.2778611280121019</v>
      </c>
      <c r="P93" s="9">
        <f t="shared" si="86"/>
        <v>0.43378864243965465</v>
      </c>
      <c r="Q93" s="12">
        <f t="shared" si="87"/>
        <v>0.19520488909784459</v>
      </c>
      <c r="R93" s="9">
        <f t="shared" si="88"/>
        <v>2.3873737500000001</v>
      </c>
      <c r="S93" s="13">
        <f t="shared" si="89"/>
        <v>8.1765533820519126E-2</v>
      </c>
      <c r="T93" s="2">
        <f t="shared" si="90"/>
        <v>0.51</v>
      </c>
      <c r="U93" s="14">
        <f t="shared" si="91"/>
        <v>4.1700422248464757E-2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3.5483677307912125E-2</v>
      </c>
      <c r="AK93" s="9">
        <f t="shared" si="93"/>
        <v>10.4025</v>
      </c>
      <c r="AL93" s="1">
        <f t="shared" si="94"/>
        <v>0.45</v>
      </c>
      <c r="AM93" s="17">
        <f t="shared" si="95"/>
        <v>2361582.5</v>
      </c>
      <c r="AN93" s="1">
        <f t="shared" si="96"/>
        <v>8717048602.8494377</v>
      </c>
    </row>
    <row r="94" spans="1:48" x14ac:dyDescent="0.15">
      <c r="C94" s="7">
        <v>5</v>
      </c>
      <c r="D94" s="8">
        <v>12.5806204392258</v>
      </c>
      <c r="E94" s="10">
        <f t="shared" si="97"/>
        <v>10.980142757299999</v>
      </c>
      <c r="F94" s="7" t="s">
        <v>85</v>
      </c>
      <c r="G94" s="1">
        <v>6</v>
      </c>
      <c r="H94" s="9">
        <f t="shared" si="81"/>
        <v>12.5806204392258</v>
      </c>
      <c r="I94" s="9">
        <f t="shared" si="82"/>
        <v>285.73062043922579</v>
      </c>
      <c r="J94" s="9">
        <f t="shared" si="83"/>
        <v>8.3720132716254572E-2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11.149347485572447</v>
      </c>
      <c r="P94" s="9">
        <f t="shared" si="86"/>
        <v>0.93342485119176444</v>
      </c>
      <c r="Q94" s="12">
        <f t="shared" si="87"/>
        <v>0.42004118303629401</v>
      </c>
      <c r="R94" s="9">
        <f t="shared" si="88"/>
        <v>2.3873737500000001</v>
      </c>
      <c r="S94" s="13">
        <f t="shared" si="89"/>
        <v>0.17594278358648033</v>
      </c>
      <c r="T94" s="2">
        <f t="shared" si="90"/>
        <v>0.51</v>
      </c>
      <c r="U94" s="14">
        <f t="shared" si="91"/>
        <v>8.9730819629104966E-2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5.3182842118175151E-2</v>
      </c>
      <c r="AK94" s="9">
        <f t="shared" si="93"/>
        <v>10.4025</v>
      </c>
      <c r="AL94" s="1">
        <f t="shared" si="94"/>
        <v>0.45</v>
      </c>
      <c r="AM94" s="17">
        <f t="shared" si="95"/>
        <v>2361582.5</v>
      </c>
      <c r="AN94" s="1">
        <f t="shared" si="96"/>
        <v>13065089493.371881</v>
      </c>
    </row>
    <row r="95" spans="1:48" x14ac:dyDescent="0.15">
      <c r="C95" s="7">
        <v>6</v>
      </c>
      <c r="D95" s="8">
        <v>16.259880981999999</v>
      </c>
      <c r="E95" s="10">
        <f t="shared" si="97"/>
        <v>12.5806204392258</v>
      </c>
      <c r="F95" s="7" t="s">
        <v>83</v>
      </c>
      <c r="G95" s="1">
        <v>7</v>
      </c>
      <c r="H95" s="9">
        <f t="shared" si="81"/>
        <v>16.259880981999999</v>
      </c>
      <c r="I95" s="9">
        <f t="shared" si="82"/>
        <v>289.409880982</v>
      </c>
      <c r="J95" s="9">
        <f t="shared" si="83"/>
        <v>0.12911418388554108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15.521197634380682</v>
      </c>
      <c r="P95" s="9">
        <f t="shared" si="86"/>
        <v>2.0040067654892524</v>
      </c>
      <c r="Q95" s="12">
        <f t="shared" si="87"/>
        <v>0.90180304447016357</v>
      </c>
      <c r="R95" s="9">
        <f t="shared" si="88"/>
        <v>2.3873737500000001</v>
      </c>
      <c r="S95" s="13">
        <f t="shared" si="89"/>
        <v>0.37773852731276936</v>
      </c>
      <c r="T95" s="2">
        <f t="shared" si="90"/>
        <v>0.51</v>
      </c>
      <c r="U95" s="14">
        <f t="shared" si="91"/>
        <v>0.19264664892951239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0.10453796465224799</v>
      </c>
      <c r="AK95" s="9">
        <f t="shared" si="93"/>
        <v>10.4025</v>
      </c>
      <c r="AL95" s="1">
        <f t="shared" si="94"/>
        <v>0.45</v>
      </c>
      <c r="AM95" s="17">
        <f t="shared" si="95"/>
        <v>2361582.5</v>
      </c>
      <c r="AN95" s="1">
        <f t="shared" si="96"/>
        <v>25681174778.167923</v>
      </c>
    </row>
    <row r="96" spans="1:48" x14ac:dyDescent="0.15">
      <c r="C96" s="7">
        <v>7</v>
      </c>
      <c r="D96" s="8">
        <v>19.529535556129002</v>
      </c>
      <c r="E96" s="10">
        <f t="shared" si="97"/>
        <v>16.259880981999999</v>
      </c>
      <c r="F96" s="7" t="s">
        <v>83</v>
      </c>
      <c r="G96" s="1">
        <v>8</v>
      </c>
      <c r="H96" s="9">
        <f t="shared" si="81"/>
        <v>19.529535556129002</v>
      </c>
      <c r="I96" s="9">
        <f t="shared" si="82"/>
        <v>292.679535556129</v>
      </c>
      <c r="J96" s="9">
        <f t="shared" si="83"/>
        <v>0.18801935030636893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18.822465868891431</v>
      </c>
      <c r="P96" s="9">
        <f t="shared" si="86"/>
        <v>3.5389878038327707</v>
      </c>
      <c r="Q96" s="12">
        <f t="shared" si="87"/>
        <v>1.5925445117247468</v>
      </c>
      <c r="R96" s="9">
        <f t="shared" si="88"/>
        <v>2.3873737500000001</v>
      </c>
      <c r="S96" s="13">
        <f t="shared" si="89"/>
        <v>0.6670696248229866</v>
      </c>
      <c r="T96" s="2">
        <f t="shared" si="90"/>
        <v>0.51</v>
      </c>
      <c r="U96" s="14">
        <f t="shared" si="91"/>
        <v>0.34020550865972315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0.14902696086090655</v>
      </c>
      <c r="AK96" s="9">
        <f t="shared" si="93"/>
        <v>10.4025</v>
      </c>
      <c r="AL96" s="1">
        <f t="shared" si="94"/>
        <v>0.45</v>
      </c>
      <c r="AM96" s="17">
        <f t="shared" si="95"/>
        <v>2361582.5</v>
      </c>
      <c r="AN96" s="1">
        <f t="shared" si="96"/>
        <v>36610502617.489326</v>
      </c>
    </row>
    <row r="97" spans="1:50" x14ac:dyDescent="0.15">
      <c r="C97" s="7">
        <v>8</v>
      </c>
      <c r="D97" s="8">
        <v>16.154602730645198</v>
      </c>
      <c r="E97" s="10">
        <f t="shared" si="97"/>
        <v>19.529535556129002</v>
      </c>
      <c r="F97" s="7" t="s">
        <v>83</v>
      </c>
      <c r="G97" s="1">
        <v>9</v>
      </c>
      <c r="H97" s="9">
        <f t="shared" si="81"/>
        <v>16.154602730645198</v>
      </c>
      <c r="I97" s="9">
        <f t="shared" si="82"/>
        <v>289.30460273064517</v>
      </c>
      <c r="J97" s="9">
        <f t="shared" si="83"/>
        <v>0.1275430837153986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20.588753065058658</v>
      </c>
      <c r="P97" s="9">
        <f t="shared" si="86"/>
        <v>2.6259530557724458</v>
      </c>
      <c r="Q97" s="12">
        <f t="shared" si="87"/>
        <v>1.1816788750976006</v>
      </c>
      <c r="R97" s="9">
        <f t="shared" si="88"/>
        <v>2.3873737500000001</v>
      </c>
      <c r="S97" s="13">
        <f t="shared" si="89"/>
        <v>0.49497020527162977</v>
      </c>
      <c r="T97" s="2">
        <f t="shared" si="90"/>
        <v>0.51</v>
      </c>
      <c r="U97" s="14">
        <f t="shared" si="91"/>
        <v>0.25243480468853119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0.12256409361359216</v>
      </c>
      <c r="AK97" s="9">
        <f t="shared" si="93"/>
        <v>10.4025</v>
      </c>
      <c r="AL97" s="1">
        <f t="shared" si="94"/>
        <v>0.45</v>
      </c>
      <c r="AM97" s="17">
        <f t="shared" si="95"/>
        <v>2361582.5</v>
      </c>
      <c r="AN97" s="1">
        <f t="shared" si="96"/>
        <v>30109538865.512142</v>
      </c>
    </row>
    <row r="98" spans="1:50" x14ac:dyDescent="0.15">
      <c r="C98" s="7">
        <v>9</v>
      </c>
      <c r="D98" s="8">
        <v>15.160456842666701</v>
      </c>
      <c r="E98" s="10">
        <f t="shared" si="97"/>
        <v>16.154602730645198</v>
      </c>
      <c r="F98" s="7" t="s">
        <v>83</v>
      </c>
      <c r="G98" s="1">
        <v>10</v>
      </c>
      <c r="H98" s="9">
        <f t="shared" si="81"/>
        <v>15.160456842666701</v>
      </c>
      <c r="I98" s="9">
        <f t="shared" si="82"/>
        <v>288.31045684266667</v>
      </c>
      <c r="J98" s="9">
        <f t="shared" si="83"/>
        <v>0.11356812557337322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23.268075009286211</v>
      </c>
      <c r="P98" s="9">
        <f t="shared" si="86"/>
        <v>2.6425116645052835</v>
      </c>
      <c r="Q98" s="12">
        <f t="shared" si="87"/>
        <v>1.1891302490273776</v>
      </c>
      <c r="R98" s="9">
        <f t="shared" si="88"/>
        <v>2.3873737500000001</v>
      </c>
      <c r="S98" s="13">
        <f t="shared" si="89"/>
        <v>0.49809136463336651</v>
      </c>
      <c r="T98" s="2">
        <f t="shared" si="90"/>
        <v>0.51</v>
      </c>
      <c r="U98" s="14">
        <f t="shared" si="91"/>
        <v>0.25402659596301691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0.1198380186828496</v>
      </c>
      <c r="AK98" s="9">
        <f t="shared" si="93"/>
        <v>10.4025</v>
      </c>
      <c r="AL98" s="1">
        <f t="shared" si="94"/>
        <v>0.45</v>
      </c>
      <c r="AM98" s="17">
        <f t="shared" si="95"/>
        <v>2361582.5</v>
      </c>
      <c r="AN98" s="1">
        <f t="shared" si="96"/>
        <v>29439841430.827332</v>
      </c>
    </row>
    <row r="99" spans="1:50" x14ac:dyDescent="0.15">
      <c r="C99" s="7">
        <v>10</v>
      </c>
      <c r="D99" s="8">
        <v>12.111365957</v>
      </c>
      <c r="E99" s="10">
        <f t="shared" si="97"/>
        <v>15.160456842666701</v>
      </c>
      <c r="F99" s="7" t="s">
        <v>83</v>
      </c>
      <c r="G99" s="1">
        <v>11</v>
      </c>
      <c r="H99" s="9">
        <f t="shared" si="81"/>
        <v>12.111365957</v>
      </c>
      <c r="I99" s="9">
        <f t="shared" si="82"/>
        <v>285.26136595699995</v>
      </c>
      <c r="J99" s="9">
        <f t="shared" si="83"/>
        <v>7.9156205082890299E-2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19.594285177541884</v>
      </c>
      <c r="O99" s="9">
        <f t="shared" si="98"/>
        <v>6.3365531672390389</v>
      </c>
      <c r="P99" s="9">
        <f t="shared" si="86"/>
        <v>0.50157750202461149</v>
      </c>
      <c r="Q99" s="12">
        <f t="shared" si="87"/>
        <v>0.22570987591107516</v>
      </c>
      <c r="R99" s="9">
        <f t="shared" si="88"/>
        <v>2.3873737500000001</v>
      </c>
      <c r="S99" s="13">
        <f t="shared" si="89"/>
        <v>9.4543167323958038E-2</v>
      </c>
      <c r="T99" s="2">
        <f t="shared" si="90"/>
        <v>0.51</v>
      </c>
      <c r="U99" s="14">
        <f t="shared" si="91"/>
        <v>4.8217015335218598E-2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4.4874430123568405E-2</v>
      </c>
      <c r="AK99" s="9">
        <f t="shared" si="93"/>
        <v>10.4025</v>
      </c>
      <c r="AL99" s="1">
        <f t="shared" si="94"/>
        <v>0.45</v>
      </c>
      <c r="AM99" s="17">
        <f t="shared" si="95"/>
        <v>2361582.5</v>
      </c>
      <c r="AN99" s="1">
        <f t="shared" si="96"/>
        <v>11024014929.960299</v>
      </c>
    </row>
    <row r="100" spans="1:50" x14ac:dyDescent="0.15">
      <c r="C100" s="7">
        <v>11</v>
      </c>
      <c r="D100" s="8">
        <v>6.6976994853666696</v>
      </c>
      <c r="E100" s="10">
        <f t="shared" si="97"/>
        <v>12.111365957</v>
      </c>
      <c r="F100" s="7" t="s">
        <v>85</v>
      </c>
      <c r="G100" s="1">
        <v>12</v>
      </c>
      <c r="H100" s="9">
        <f t="shared" si="81"/>
        <v>6.6976994853666696</v>
      </c>
      <c r="I100" s="9">
        <f t="shared" si="82"/>
        <v>279.84769948536666</v>
      </c>
      <c r="J100" s="9">
        <f t="shared" si="83"/>
        <v>4.0899639830647885E-2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11.140250665214428</v>
      </c>
      <c r="P100" s="9">
        <f t="shared" si="86"/>
        <v>0.45563223983040563</v>
      </c>
      <c r="Q100" s="12">
        <f t="shared" si="87"/>
        <v>0.20503450792368252</v>
      </c>
      <c r="R100" s="9">
        <f t="shared" si="88"/>
        <v>2.3873737500000001</v>
      </c>
      <c r="S100" s="13">
        <f t="shared" si="89"/>
        <v>8.5882869376310483E-2</v>
      </c>
      <c r="T100" s="2">
        <f t="shared" si="90"/>
        <v>0.51</v>
      </c>
      <c r="U100" s="14">
        <f t="shared" si="91"/>
        <v>4.380026338191835E-2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4.3542779409648381E-2</v>
      </c>
      <c r="AK100" s="9">
        <f t="shared" si="93"/>
        <v>10.4025</v>
      </c>
      <c r="AL100" s="1">
        <f t="shared" si="94"/>
        <v>0.45</v>
      </c>
      <c r="AM100" s="17">
        <f t="shared" si="95"/>
        <v>2361582.5</v>
      </c>
      <c r="AN100" s="1">
        <f t="shared" si="96"/>
        <v>10696876795.585718</v>
      </c>
      <c r="AO100" s="1">
        <f>SUM(AN89:AN100)</f>
        <v>207753146775.28</v>
      </c>
    </row>
    <row r="101" spans="1:50" x14ac:dyDescent="0.15">
      <c r="C101" s="7">
        <v>12</v>
      </c>
      <c r="D101" s="8">
        <v>2.8912553055161299</v>
      </c>
      <c r="E101" s="10">
        <f t="shared" si="97"/>
        <v>6.6976994853666696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4.1109012549677404</v>
      </c>
      <c r="E105" s="7"/>
      <c r="F105" s="7"/>
      <c r="G105" s="1">
        <v>1</v>
      </c>
      <c r="H105" s="9">
        <f t="shared" ref="H105:H116" si="99">E106</f>
        <v>4.1109012549677404</v>
      </c>
      <c r="I105" s="9">
        <f t="shared" ref="I105:I116" si="100">H105+273.15</f>
        <v>277.26090125496773</v>
      </c>
      <c r="J105" s="9">
        <f t="shared" ref="J105:J116" si="101">EXP(($C$15*(I105-$C$13))/($C$16*I105*$C$13))</f>
        <v>2.9562501953839387E-2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1.9153255549727577E-2</v>
      </c>
      <c r="Q105" s="12">
        <f t="shared" ref="Q105:Q116" si="105">P105*$B$107</f>
        <v>5.7459766649182731E-3</v>
      </c>
      <c r="R105" s="9">
        <f t="shared" ref="R105:R116" si="106">L105*$B$107</f>
        <v>0.19436706250000002</v>
      </c>
      <c r="S105" s="13">
        <f t="shared" ref="S105:S116" si="107">Q105/R105</f>
        <v>2.9562501953839387E-2</v>
      </c>
      <c r="T105" s="2">
        <f t="shared" ref="T105:T116" si="108">$B$106/100</f>
        <v>0.01</v>
      </c>
      <c r="U105" s="14">
        <f t="shared" ref="U105:U116" si="109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5.7856250195383943E-3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31000</v>
      </c>
      <c r="AX105" s="1">
        <f t="shared" ref="AX105:AX116" si="116">AW105*10000*AV105*0.67*AU105*AT105</f>
        <v>23356590.699109782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2.2657535282580601</v>
      </c>
      <c r="E106" s="10">
        <f t="shared" ref="E106:E117" si="117">D105</f>
        <v>4.1109012549677404</v>
      </c>
      <c r="F106" s="7" t="s">
        <v>83</v>
      </c>
      <c r="G106" s="1">
        <v>2</v>
      </c>
      <c r="H106" s="9">
        <f t="shared" si="99"/>
        <v>2.2657535282580601</v>
      </c>
      <c r="I106" s="9">
        <f t="shared" si="100"/>
        <v>275.41575352825805</v>
      </c>
      <c r="J106" s="9">
        <f t="shared" si="101"/>
        <v>2.3364905610636127E-2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1.2766271611169393</v>
      </c>
      <c r="P106" s="9">
        <f t="shared" si="104"/>
        <v>2.9828273119471647E-2</v>
      </c>
      <c r="Q106" s="12">
        <f t="shared" si="105"/>
        <v>8.948481935841494E-3</v>
      </c>
      <c r="R106" s="9">
        <f t="shared" si="106"/>
        <v>0.19436706250000002</v>
      </c>
      <c r="S106" s="13">
        <f t="shared" si="107"/>
        <v>4.6039086153506555E-2</v>
      </c>
      <c r="T106" s="2">
        <f t="shared" si="108"/>
        <v>0.01</v>
      </c>
      <c r="U106" s="14">
        <f t="shared" si="109"/>
        <v>4.6039086153506554E-4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5.9503908615350654E-3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31000</v>
      </c>
      <c r="AX106" s="1">
        <f t="shared" si="116"/>
        <v>24021751.04388053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4.5573196498571402</v>
      </c>
      <c r="E107" s="10">
        <f t="shared" si="117"/>
        <v>2.2657535282580601</v>
      </c>
      <c r="F107" s="7" t="s">
        <v>83</v>
      </c>
      <c r="G107" s="1">
        <v>3</v>
      </c>
      <c r="H107" s="9">
        <f t="shared" si="99"/>
        <v>4.5573196498571402</v>
      </c>
      <c r="I107" s="9">
        <f t="shared" si="100"/>
        <v>277.70731964985714</v>
      </c>
      <c r="J107" s="9">
        <f t="shared" si="101"/>
        <v>3.1279379063724286E-2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1.8946890963308012</v>
      </c>
      <c r="P107" s="9">
        <f t="shared" si="104"/>
        <v>5.926469845203635E-2</v>
      </c>
      <c r="Q107" s="12">
        <f t="shared" si="105"/>
        <v>1.7779409535610906E-2</v>
      </c>
      <c r="R107" s="9">
        <f t="shared" si="106"/>
        <v>0.19436706250000002</v>
      </c>
      <c r="S107" s="13">
        <f t="shared" si="107"/>
        <v>9.1473366458943647E-2</v>
      </c>
      <c r="T107" s="2">
        <f t="shared" si="108"/>
        <v>0.01</v>
      </c>
      <c r="U107" s="14">
        <f t="shared" si="109"/>
        <v>9.1473366458943647E-4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6.4047336645894366E-3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31000</v>
      </c>
      <c r="AX107" s="1">
        <f t="shared" si="116"/>
        <v>25855934.70635264</v>
      </c>
    </row>
    <row r="108" spans="1:50" x14ac:dyDescent="0.15">
      <c r="C108" s="7">
        <v>3</v>
      </c>
      <c r="D108" s="8">
        <v>7.1800973403225798</v>
      </c>
      <c r="E108" s="10">
        <f t="shared" si="117"/>
        <v>4.5573196498571402</v>
      </c>
      <c r="F108" s="7" t="s">
        <v>83</v>
      </c>
      <c r="G108" s="1">
        <v>4</v>
      </c>
      <c r="H108" s="9">
        <f t="shared" si="99"/>
        <v>7.1800973403225798</v>
      </c>
      <c r="I108" s="9">
        <f t="shared" si="100"/>
        <v>280.33009734032254</v>
      </c>
      <c r="J108" s="9">
        <f t="shared" si="101"/>
        <v>4.34232090971668E-2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2.4833146062120983</v>
      </c>
      <c r="P108" s="9">
        <f t="shared" si="104"/>
        <v>0.10783348939959637</v>
      </c>
      <c r="Q108" s="12">
        <f t="shared" si="105"/>
        <v>3.2350046819878908E-2</v>
      </c>
      <c r="R108" s="9">
        <f t="shared" si="106"/>
        <v>0.19436706250000002</v>
      </c>
      <c r="S108" s="13">
        <f t="shared" si="107"/>
        <v>0.16643790570163555</v>
      </c>
      <c r="T108" s="2">
        <f t="shared" si="108"/>
        <v>0.01</v>
      </c>
      <c r="U108" s="14">
        <f t="shared" si="109"/>
        <v>1.6643790570163555E-3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7.1543790570163558E-3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31000</v>
      </c>
      <c r="AX108" s="1">
        <f t="shared" si="116"/>
        <v>28882256.070295103</v>
      </c>
    </row>
    <row r="109" spans="1:50" x14ac:dyDescent="0.15">
      <c r="C109" s="7">
        <v>4</v>
      </c>
      <c r="D109" s="8">
        <v>10.980142757299999</v>
      </c>
      <c r="E109" s="10">
        <f t="shared" si="117"/>
        <v>7.1800973403225798</v>
      </c>
      <c r="F109" s="7" t="s">
        <v>83</v>
      </c>
      <c r="G109" s="1">
        <v>5</v>
      </c>
      <c r="H109" s="9">
        <f t="shared" si="99"/>
        <v>10.980142757299999</v>
      </c>
      <c r="I109" s="9">
        <f t="shared" si="100"/>
        <v>284.13014275729995</v>
      </c>
      <c r="J109" s="9">
        <f t="shared" si="101"/>
        <v>6.9098158368631313E-2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2.2567070609718769</v>
      </c>
      <c r="O109" s="9">
        <f t="shared" si="118"/>
        <v>0.76666426417395872</v>
      </c>
      <c r="P109" s="9">
        <f t="shared" si="104"/>
        <v>5.2975088741462395E-2</v>
      </c>
      <c r="Q109" s="12">
        <f t="shared" si="105"/>
        <v>1.5892526622438719E-2</v>
      </c>
      <c r="R109" s="9">
        <f t="shared" si="106"/>
        <v>0.19436706250000002</v>
      </c>
      <c r="S109" s="13">
        <f t="shared" si="107"/>
        <v>8.1765533820519196E-2</v>
      </c>
      <c r="T109" s="2">
        <f t="shared" si="108"/>
        <v>0.01</v>
      </c>
      <c r="U109" s="14">
        <f t="shared" si="109"/>
        <v>8.1765533820519196E-4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6.3076553382051918E-3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31000</v>
      </c>
      <c r="AX109" s="1">
        <f t="shared" si="116"/>
        <v>25464029.125286773</v>
      </c>
    </row>
    <row r="110" spans="1:50" x14ac:dyDescent="0.15">
      <c r="C110" s="7">
        <v>5</v>
      </c>
      <c r="D110" s="8">
        <v>12.5806204392258</v>
      </c>
      <c r="E110" s="10">
        <f t="shared" si="117"/>
        <v>10.980142757299999</v>
      </c>
      <c r="F110" s="7" t="s">
        <v>85</v>
      </c>
      <c r="G110" s="1">
        <v>6</v>
      </c>
      <c r="H110" s="9">
        <f t="shared" si="99"/>
        <v>12.5806204392258</v>
      </c>
      <c r="I110" s="9">
        <f t="shared" si="100"/>
        <v>285.73062043922579</v>
      </c>
      <c r="J110" s="9">
        <f t="shared" si="101"/>
        <v>8.3720132716254572E-2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1.3615793837658299</v>
      </c>
      <c r="P110" s="9">
        <f t="shared" si="104"/>
        <v>0.1139916067125914</v>
      </c>
      <c r="Q110" s="12">
        <f t="shared" si="105"/>
        <v>3.4197482013777418E-2</v>
      </c>
      <c r="R110" s="9">
        <f t="shared" si="106"/>
        <v>0.19436706250000002</v>
      </c>
      <c r="S110" s="13">
        <f t="shared" si="107"/>
        <v>0.17594278358648041</v>
      </c>
      <c r="T110" s="2">
        <f t="shared" si="108"/>
        <v>0.01</v>
      </c>
      <c r="U110" s="14">
        <f t="shared" si="109"/>
        <v>1.7594278358648041E-3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7.2494278358648046E-3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31000</v>
      </c>
      <c r="AX110" s="1">
        <f t="shared" si="116"/>
        <v>29265968.360067822</v>
      </c>
    </row>
    <row r="111" spans="1:50" x14ac:dyDescent="0.15">
      <c r="C111" s="7">
        <v>6</v>
      </c>
      <c r="D111" s="8">
        <v>16.259880981999999</v>
      </c>
      <c r="E111" s="10">
        <f t="shared" si="117"/>
        <v>12.5806204392258</v>
      </c>
      <c r="F111" s="7" t="s">
        <v>83</v>
      </c>
      <c r="G111" s="1">
        <v>7</v>
      </c>
      <c r="H111" s="9">
        <f t="shared" si="99"/>
        <v>16.259880981999999</v>
      </c>
      <c r="I111" s="9">
        <f t="shared" si="100"/>
        <v>289.409880982</v>
      </c>
      <c r="J111" s="9">
        <f t="shared" si="101"/>
        <v>0.12911418388554108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1.8954779853865718</v>
      </c>
      <c r="P111" s="9">
        <f t="shared" si="104"/>
        <v>0.24473309315619676</v>
      </c>
      <c r="Q111" s="12">
        <f t="shared" si="105"/>
        <v>7.3419927946859032E-2</v>
      </c>
      <c r="R111" s="9">
        <f t="shared" si="106"/>
        <v>0.19436706250000002</v>
      </c>
      <c r="S111" s="13">
        <f t="shared" si="107"/>
        <v>0.37773852731276947</v>
      </c>
      <c r="T111" s="2">
        <f t="shared" si="108"/>
        <v>0.01</v>
      </c>
      <c r="U111" s="14">
        <f t="shared" si="109"/>
        <v>3.7773852731276948E-3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1.3727385273127696E-2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31000</v>
      </c>
      <c r="AX111" s="1">
        <f t="shared" si="116"/>
        <v>55417507.721406378</v>
      </c>
    </row>
    <row r="112" spans="1:50" x14ac:dyDescent="0.15">
      <c r="C112" s="7">
        <v>7</v>
      </c>
      <c r="D112" s="8">
        <v>19.529535556129002</v>
      </c>
      <c r="E112" s="10">
        <f t="shared" si="117"/>
        <v>16.259880981999999</v>
      </c>
      <c r="F112" s="7" t="s">
        <v>83</v>
      </c>
      <c r="G112" s="1">
        <v>8</v>
      </c>
      <c r="H112" s="9">
        <f t="shared" si="99"/>
        <v>19.529535556129002</v>
      </c>
      <c r="I112" s="9">
        <f t="shared" si="100"/>
        <v>292.679535556129</v>
      </c>
      <c r="J112" s="9">
        <f t="shared" si="101"/>
        <v>0.18801935030636893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2.2986351005637085</v>
      </c>
      <c r="P112" s="9">
        <f t="shared" si="104"/>
        <v>0.43218787819940346</v>
      </c>
      <c r="Q112" s="12">
        <f t="shared" si="105"/>
        <v>0.12965636345982104</v>
      </c>
      <c r="R112" s="9">
        <f t="shared" si="106"/>
        <v>0.19436706250000002</v>
      </c>
      <c r="S112" s="13">
        <f t="shared" si="107"/>
        <v>0.66706962482298682</v>
      </c>
      <c r="T112" s="2">
        <f t="shared" si="108"/>
        <v>0.01</v>
      </c>
      <c r="U112" s="14">
        <f t="shared" si="109"/>
        <v>6.6706962482298683E-3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1.6620696248229868E-2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31000</v>
      </c>
      <c r="AX112" s="1">
        <f t="shared" si="116"/>
        <v>67097815.377448589</v>
      </c>
    </row>
    <row r="113" spans="1:53" x14ac:dyDescent="0.15">
      <c r="C113" s="7">
        <v>8</v>
      </c>
      <c r="D113" s="8">
        <v>16.154602730645198</v>
      </c>
      <c r="E113" s="10">
        <f t="shared" si="117"/>
        <v>19.529535556129002</v>
      </c>
      <c r="F113" s="7" t="s">
        <v>83</v>
      </c>
      <c r="G113" s="1">
        <v>9</v>
      </c>
      <c r="H113" s="9">
        <f t="shared" si="99"/>
        <v>16.154602730645198</v>
      </c>
      <c r="I113" s="9">
        <f t="shared" si="100"/>
        <v>289.30460273064517</v>
      </c>
      <c r="J113" s="9">
        <f t="shared" si="101"/>
        <v>0.1275430837153986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2.5143374306976387</v>
      </c>
      <c r="P113" s="9">
        <f t="shared" si="104"/>
        <v>0.32068634941222918</v>
      </c>
      <c r="Q113" s="12">
        <f t="shared" si="105"/>
        <v>9.6205904823668753E-2</v>
      </c>
      <c r="R113" s="9">
        <f t="shared" si="106"/>
        <v>0.19436706250000002</v>
      </c>
      <c r="S113" s="13">
        <f t="shared" si="107"/>
        <v>0.49497020527163005</v>
      </c>
      <c r="T113" s="2">
        <f t="shared" si="108"/>
        <v>0.01</v>
      </c>
      <c r="U113" s="14">
        <f t="shared" si="109"/>
        <v>4.9497020527163003E-3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1.4899702052716301E-2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31000</v>
      </c>
      <c r="AX113" s="1">
        <f t="shared" si="116"/>
        <v>60150155.118719757</v>
      </c>
    </row>
    <row r="114" spans="1:53" x14ac:dyDescent="0.15">
      <c r="C114" s="7">
        <v>9</v>
      </c>
      <c r="D114" s="8">
        <v>15.160456842666701</v>
      </c>
      <c r="E114" s="10">
        <f t="shared" si="117"/>
        <v>16.154602730645198</v>
      </c>
      <c r="F114" s="7" t="s">
        <v>83</v>
      </c>
      <c r="G114" s="1">
        <v>10</v>
      </c>
      <c r="H114" s="9">
        <f t="shared" si="99"/>
        <v>15.160456842666701</v>
      </c>
      <c r="I114" s="9">
        <f t="shared" si="100"/>
        <v>288.31045684266667</v>
      </c>
      <c r="J114" s="9">
        <f t="shared" si="101"/>
        <v>0.11356812557337322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2.8415412896187431</v>
      </c>
      <c r="P114" s="9">
        <f t="shared" si="104"/>
        <v>0.32270851800134631</v>
      </c>
      <c r="Q114" s="12">
        <f t="shared" si="105"/>
        <v>9.6812555400403885E-2</v>
      </c>
      <c r="R114" s="9">
        <f t="shared" si="106"/>
        <v>0.19436706250000002</v>
      </c>
      <c r="S114" s="13">
        <f t="shared" si="107"/>
        <v>0.49809136463336667</v>
      </c>
      <c r="T114" s="2">
        <f t="shared" si="108"/>
        <v>0.01</v>
      </c>
      <c r="U114" s="14">
        <f t="shared" si="109"/>
        <v>4.9809136463336671E-3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1.4930913646333668E-2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31000</v>
      </c>
      <c r="AX114" s="1">
        <f t="shared" si="116"/>
        <v>60276156.443507642</v>
      </c>
    </row>
    <row r="115" spans="1:53" x14ac:dyDescent="0.15">
      <c r="C115" s="7">
        <v>10</v>
      </c>
      <c r="D115" s="8">
        <v>12.111365957</v>
      </c>
      <c r="E115" s="10">
        <f t="shared" si="117"/>
        <v>15.160456842666701</v>
      </c>
      <c r="F115" s="7" t="s">
        <v>83</v>
      </c>
      <c r="G115" s="1">
        <v>11</v>
      </c>
      <c r="H115" s="9">
        <f t="shared" si="99"/>
        <v>12.111365957</v>
      </c>
      <c r="I115" s="9">
        <f t="shared" si="100"/>
        <v>285.26136595699995</v>
      </c>
      <c r="J115" s="9">
        <f t="shared" si="101"/>
        <v>7.9156205082890299E-2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2.3928911330365268</v>
      </c>
      <c r="O115" s="9">
        <f t="shared" si="118"/>
        <v>0.77383184691420359</v>
      </c>
      <c r="P115" s="9">
        <f t="shared" si="104"/>
        <v>6.1253592374012469E-2</v>
      </c>
      <c r="Q115" s="12">
        <f t="shared" si="105"/>
        <v>1.8376077712203742E-2</v>
      </c>
      <c r="R115" s="9">
        <f t="shared" si="106"/>
        <v>0.19436706250000002</v>
      </c>
      <c r="S115" s="13">
        <f t="shared" si="107"/>
        <v>9.4543167323958191E-2</v>
      </c>
      <c r="T115" s="2">
        <f t="shared" si="108"/>
        <v>0.01</v>
      </c>
      <c r="U115" s="14">
        <f t="shared" si="109"/>
        <v>9.4543167323958197E-4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6.4354316732395823E-3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31000</v>
      </c>
      <c r="AX115" s="1">
        <f t="shared" si="116"/>
        <v>25979862.686630972</v>
      </c>
    </row>
    <row r="116" spans="1:53" x14ac:dyDescent="0.15">
      <c r="C116" s="7">
        <v>11</v>
      </c>
      <c r="D116" s="8">
        <v>6.6976994853666696</v>
      </c>
      <c r="E116" s="10">
        <f t="shared" si="117"/>
        <v>12.111365957</v>
      </c>
      <c r="F116" s="7" t="s">
        <v>85</v>
      </c>
      <c r="G116" s="1">
        <v>12</v>
      </c>
      <c r="H116" s="9">
        <f t="shared" si="99"/>
        <v>6.6976994853666696</v>
      </c>
      <c r="I116" s="9">
        <f t="shared" si="100"/>
        <v>279.84769948536666</v>
      </c>
      <c r="J116" s="9">
        <f t="shared" si="101"/>
        <v>4.0899639830647885E-2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1.3604684628735246</v>
      </c>
      <c r="P116" s="9">
        <f t="shared" si="104"/>
        <v>5.5642670132482315E-2</v>
      </c>
      <c r="Q116" s="12">
        <f t="shared" si="105"/>
        <v>1.6692801039744694E-2</v>
      </c>
      <c r="R116" s="9">
        <f t="shared" si="106"/>
        <v>0.19436706250000002</v>
      </c>
      <c r="S116" s="13">
        <f t="shared" si="107"/>
        <v>8.5882869376310567E-2</v>
      </c>
      <c r="T116" s="2">
        <f t="shared" si="108"/>
        <v>0.01</v>
      </c>
      <c r="U116" s="14">
        <f t="shared" si="109"/>
        <v>8.5882869376310573E-4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6.3488286937631059E-3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31000</v>
      </c>
      <c r="AX116" s="1">
        <f t="shared" si="116"/>
        <v>25630246.121761225</v>
      </c>
      <c r="AY116" s="1">
        <f>SUM(AX105:AX116)</f>
        <v>451398273.47446716</v>
      </c>
    </row>
    <row r="117" spans="1:53" x14ac:dyDescent="0.15">
      <c r="C117" s="7">
        <v>12</v>
      </c>
      <c r="D117" s="8">
        <v>2.8912553055161299</v>
      </c>
      <c r="E117" s="10">
        <f t="shared" si="117"/>
        <v>6.6976994853666696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4.1109012549677404</v>
      </c>
      <c r="E121" s="7"/>
      <c r="F121" s="7"/>
      <c r="G121" s="1">
        <v>1</v>
      </c>
      <c r="H121" s="9">
        <f t="shared" ref="H121:H132" si="119">E122</f>
        <v>4.1109012549677404</v>
      </c>
      <c r="I121" s="9">
        <f t="shared" ref="I121:I132" si="120">H121+273.15</f>
        <v>277.26090125496773</v>
      </c>
      <c r="J121" s="9">
        <f t="shared" ref="J121:J132" si="121">EXP(($C$15*(I121-$C$13))/($C$16*I121*$C$13))</f>
        <v>2.9562501953839387E-2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8.4164443062580731E-3</v>
      </c>
      <c r="Q121" s="12">
        <f t="shared" ref="Q121:Q132" si="125">P121*$B$123</f>
        <v>2.7774266210651641E-3</v>
      </c>
      <c r="R121" s="9">
        <f t="shared" ref="R121:R132" si="126">L121*$B$123</f>
        <v>9.3951000000000007E-2</v>
      </c>
      <c r="S121" s="13">
        <f t="shared" ref="S121:S132" si="127">Q121/R121</f>
        <v>2.9562501953839384E-2</v>
      </c>
      <c r="T121" s="2">
        <f t="shared" ref="T121:T132" si="128">$B$122/100</f>
        <v>0.01</v>
      </c>
      <c r="U121" s="14">
        <f t="shared" ref="U121:U132" si="129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5.7856250195383943E-3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2.2657535282580601</v>
      </c>
      <c r="E122" s="10">
        <f t="shared" ref="E122:E133" si="139">D121</f>
        <v>4.1109012549677404</v>
      </c>
      <c r="F122" s="7" t="s">
        <v>83</v>
      </c>
      <c r="G122" s="1">
        <v>2</v>
      </c>
      <c r="H122" s="9">
        <f t="shared" si="119"/>
        <v>2.2657535282580601</v>
      </c>
      <c r="I122" s="9">
        <f t="shared" si="120"/>
        <v>275.41575352825805</v>
      </c>
      <c r="J122" s="9">
        <f t="shared" si="121"/>
        <v>2.3364905610636127E-2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0.56098355569374192</v>
      </c>
      <c r="P122" s="9">
        <f t="shared" si="124"/>
        <v>1.3107327827903314E-2</v>
      </c>
      <c r="Q122" s="12">
        <f t="shared" si="125"/>
        <v>4.3254181832080938E-3</v>
      </c>
      <c r="R122" s="9">
        <f t="shared" si="126"/>
        <v>9.3951000000000007E-2</v>
      </c>
      <c r="S122" s="13">
        <f t="shared" si="127"/>
        <v>4.6039086153506548E-2</v>
      </c>
      <c r="T122" s="2">
        <f t="shared" si="128"/>
        <v>0.01</v>
      </c>
      <c r="U122" s="14">
        <f t="shared" si="129"/>
        <v>4.6039086153506549E-4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5.9503908615350654E-3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4.5573196498571402</v>
      </c>
      <c r="E123" s="10">
        <f t="shared" si="139"/>
        <v>2.2657535282580601</v>
      </c>
      <c r="F123" s="7" t="s">
        <v>83</v>
      </c>
      <c r="G123" s="1">
        <v>3</v>
      </c>
      <c r="H123" s="9">
        <f t="shared" si="119"/>
        <v>4.5573196498571402</v>
      </c>
      <c r="I123" s="9">
        <f t="shared" si="120"/>
        <v>277.70731964985714</v>
      </c>
      <c r="J123" s="9">
        <f t="shared" si="121"/>
        <v>3.1279379063724286E-2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0.83257622786583851</v>
      </c>
      <c r="P123" s="9">
        <f t="shared" si="124"/>
        <v>2.6042467430861249E-2</v>
      </c>
      <c r="Q123" s="12">
        <f t="shared" si="125"/>
        <v>8.5940142521842133E-3</v>
      </c>
      <c r="R123" s="9">
        <f t="shared" si="126"/>
        <v>9.3951000000000007E-2</v>
      </c>
      <c r="S123" s="13">
        <f t="shared" si="127"/>
        <v>9.147336645894362E-2</v>
      </c>
      <c r="T123" s="2">
        <f t="shared" si="128"/>
        <v>0.01</v>
      </c>
      <c r="U123" s="14">
        <f t="shared" si="129"/>
        <v>9.1473366458943626E-4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6.4047336645894366E-3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7.1800973403225798</v>
      </c>
      <c r="E124" s="10">
        <f t="shared" si="139"/>
        <v>4.5573196498571402</v>
      </c>
      <c r="F124" s="7" t="s">
        <v>83</v>
      </c>
      <c r="G124" s="1">
        <v>4</v>
      </c>
      <c r="H124" s="9">
        <f t="shared" si="119"/>
        <v>7.1800973403225798</v>
      </c>
      <c r="I124" s="9">
        <f t="shared" si="120"/>
        <v>280.33009734032254</v>
      </c>
      <c r="J124" s="9">
        <f t="shared" si="121"/>
        <v>4.34232090971668E-2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1.0912337604349773</v>
      </c>
      <c r="P124" s="9">
        <f t="shared" si="124"/>
        <v>4.738487175325564E-2</v>
      </c>
      <c r="Q124" s="12">
        <f t="shared" si="125"/>
        <v>1.5637007678574361E-2</v>
      </c>
      <c r="R124" s="9">
        <f t="shared" si="126"/>
        <v>9.3951000000000007E-2</v>
      </c>
      <c r="S124" s="13">
        <f t="shared" si="127"/>
        <v>0.16643790570163552</v>
      </c>
      <c r="T124" s="2">
        <f t="shared" si="128"/>
        <v>0.01</v>
      </c>
      <c r="U124" s="14">
        <f t="shared" si="129"/>
        <v>1.6643790570163553E-3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7.154379057016355E-3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10.980142757299999</v>
      </c>
      <c r="E125" s="10">
        <f t="shared" si="139"/>
        <v>7.1800973403225798</v>
      </c>
      <c r="F125" s="7" t="s">
        <v>83</v>
      </c>
      <c r="G125" s="1">
        <v>5</v>
      </c>
      <c r="H125" s="9">
        <f t="shared" si="119"/>
        <v>10.980142757299999</v>
      </c>
      <c r="I125" s="9">
        <f t="shared" si="120"/>
        <v>284.13014275729995</v>
      </c>
      <c r="J125" s="9">
        <f t="shared" si="121"/>
        <v>6.9098158368631313E-2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0.99165644424763555</v>
      </c>
      <c r="O125" s="9">
        <f t="shared" si="140"/>
        <v>0.33689244443408606</v>
      </c>
      <c r="P125" s="9">
        <f t="shared" si="124"/>
        <v>2.3278647478701803E-2</v>
      </c>
      <c r="Q125" s="12">
        <f t="shared" si="125"/>
        <v>7.6819536679715956E-3</v>
      </c>
      <c r="R125" s="9">
        <f t="shared" si="126"/>
        <v>9.3951000000000007E-2</v>
      </c>
      <c r="S125" s="13">
        <f t="shared" si="127"/>
        <v>8.1765533820519154E-2</v>
      </c>
      <c r="T125" s="2">
        <f t="shared" si="128"/>
        <v>0.01</v>
      </c>
      <c r="U125" s="14">
        <f t="shared" si="129"/>
        <v>8.1765533820519153E-4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6.3076553382051918E-3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12.5806204392258</v>
      </c>
      <c r="E126" s="10">
        <f t="shared" si="139"/>
        <v>10.980142757299999</v>
      </c>
      <c r="F126" s="7" t="s">
        <v>85</v>
      </c>
      <c r="G126" s="1">
        <v>6</v>
      </c>
      <c r="H126" s="9">
        <f t="shared" si="119"/>
        <v>12.5806204392258</v>
      </c>
      <c r="I126" s="9">
        <f t="shared" si="120"/>
        <v>285.73062043922579</v>
      </c>
      <c r="J126" s="9">
        <f t="shared" si="121"/>
        <v>8.3720132716254572E-2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0.59831379695538434</v>
      </c>
      <c r="P126" s="9">
        <f t="shared" si="124"/>
        <v>5.0090910487070969E-2</v>
      </c>
      <c r="Q126" s="12">
        <f t="shared" si="125"/>
        <v>1.653000046073342E-2</v>
      </c>
      <c r="R126" s="9">
        <f t="shared" si="126"/>
        <v>9.3951000000000007E-2</v>
      </c>
      <c r="S126" s="13">
        <f t="shared" si="127"/>
        <v>0.17594278358648038</v>
      </c>
      <c r="T126" s="2">
        <f t="shared" si="128"/>
        <v>0.01</v>
      </c>
      <c r="U126" s="14">
        <f t="shared" si="129"/>
        <v>1.7594278358648038E-3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7.2494278358648037E-3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16.259880981999999</v>
      </c>
      <c r="E127" s="10">
        <f t="shared" si="139"/>
        <v>12.5806204392258</v>
      </c>
      <c r="F127" s="7" t="s">
        <v>83</v>
      </c>
      <c r="G127" s="1">
        <v>7</v>
      </c>
      <c r="H127" s="9">
        <f t="shared" si="119"/>
        <v>16.259880981999999</v>
      </c>
      <c r="I127" s="9">
        <f t="shared" si="120"/>
        <v>289.409880982</v>
      </c>
      <c r="J127" s="9">
        <f t="shared" si="121"/>
        <v>0.12911418388554108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0.83292288646831347</v>
      </c>
      <c r="P127" s="9">
        <f t="shared" si="124"/>
        <v>0.10754215872594548</v>
      </c>
      <c r="Q127" s="12">
        <f t="shared" si="125"/>
        <v>3.5488912379562011E-2</v>
      </c>
      <c r="R127" s="9">
        <f t="shared" si="126"/>
        <v>9.3951000000000007E-2</v>
      </c>
      <c r="S127" s="13">
        <f t="shared" si="127"/>
        <v>0.37773852731276952</v>
      </c>
      <c r="T127" s="2">
        <f t="shared" si="128"/>
        <v>0.01</v>
      </c>
      <c r="U127" s="14">
        <f t="shared" si="129"/>
        <v>3.7773852731276952E-3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1.3727385273127696E-2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19.529535556129002</v>
      </c>
      <c r="E128" s="10">
        <f t="shared" si="139"/>
        <v>16.259880981999999</v>
      </c>
      <c r="F128" s="7" t="s">
        <v>83</v>
      </c>
      <c r="G128" s="1">
        <v>8</v>
      </c>
      <c r="H128" s="9">
        <f t="shared" si="119"/>
        <v>19.529535556129002</v>
      </c>
      <c r="I128" s="9">
        <f t="shared" si="120"/>
        <v>292.679535556129</v>
      </c>
      <c r="J128" s="9">
        <f t="shared" si="121"/>
        <v>0.18801935030636893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1.010080727742368</v>
      </c>
      <c r="P128" s="9">
        <f t="shared" si="124"/>
        <v>0.18991472218710437</v>
      </c>
      <c r="Q128" s="12">
        <f t="shared" si="125"/>
        <v>6.2671858321744447E-2</v>
      </c>
      <c r="R128" s="9">
        <f t="shared" si="126"/>
        <v>9.3951000000000007E-2</v>
      </c>
      <c r="S128" s="13">
        <f t="shared" si="127"/>
        <v>0.66706962482298693</v>
      </c>
      <c r="T128" s="2">
        <f t="shared" si="128"/>
        <v>0.01</v>
      </c>
      <c r="U128" s="14">
        <f t="shared" si="129"/>
        <v>6.6706962482298692E-3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1.6620696248229868E-2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16.154602730645198</v>
      </c>
      <c r="E129" s="10">
        <f t="shared" si="139"/>
        <v>19.529535556129002</v>
      </c>
      <c r="F129" s="7" t="s">
        <v>83</v>
      </c>
      <c r="G129" s="1">
        <v>9</v>
      </c>
      <c r="H129" s="9">
        <f t="shared" si="119"/>
        <v>16.154602730645198</v>
      </c>
      <c r="I129" s="9">
        <f t="shared" si="120"/>
        <v>289.30460273064517</v>
      </c>
      <c r="J129" s="9">
        <f t="shared" si="121"/>
        <v>0.1275430837153986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1.1048660055552637</v>
      </c>
      <c r="P129" s="9">
        <f t="shared" si="124"/>
        <v>0.14091801744083304</v>
      </c>
      <c r="Q129" s="12">
        <f t="shared" si="125"/>
        <v>4.6502945755474909E-2</v>
      </c>
      <c r="R129" s="9">
        <f t="shared" si="126"/>
        <v>9.3951000000000007E-2</v>
      </c>
      <c r="S129" s="13">
        <f t="shared" si="127"/>
        <v>0.49497020527162994</v>
      </c>
      <c r="T129" s="2">
        <f t="shared" si="128"/>
        <v>0.01</v>
      </c>
      <c r="U129" s="14">
        <f t="shared" si="129"/>
        <v>4.9497020527162995E-3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1.4899702052716301E-2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15.160456842666701</v>
      </c>
      <c r="E130" s="10">
        <f t="shared" si="139"/>
        <v>16.154602730645198</v>
      </c>
      <c r="F130" s="7" t="s">
        <v>83</v>
      </c>
      <c r="G130" s="1">
        <v>10</v>
      </c>
      <c r="H130" s="9">
        <f t="shared" si="119"/>
        <v>15.160456842666701</v>
      </c>
      <c r="I130" s="9">
        <f t="shared" si="120"/>
        <v>288.31045684266667</v>
      </c>
      <c r="J130" s="9">
        <f t="shared" si="121"/>
        <v>0.11356812557337322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1.2486479881144306</v>
      </c>
      <c r="P130" s="9">
        <f t="shared" si="124"/>
        <v>0.14180661151111948</v>
      </c>
      <c r="Q130" s="12">
        <f t="shared" si="125"/>
        <v>4.6796181798669428E-2</v>
      </c>
      <c r="R130" s="9">
        <f t="shared" si="126"/>
        <v>9.3951000000000007E-2</v>
      </c>
      <c r="S130" s="13">
        <f t="shared" si="127"/>
        <v>0.49809136463336662</v>
      </c>
      <c r="T130" s="2">
        <f t="shared" si="128"/>
        <v>0.01</v>
      </c>
      <c r="U130" s="14">
        <f t="shared" si="129"/>
        <v>4.9809136463336663E-3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1.4930913646333668E-2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12.111365957</v>
      </c>
      <c r="E131" s="10">
        <f t="shared" si="139"/>
        <v>15.160456842666701</v>
      </c>
      <c r="F131" s="7" t="s">
        <v>83</v>
      </c>
      <c r="G131" s="1">
        <v>11</v>
      </c>
      <c r="H131" s="9">
        <f t="shared" si="119"/>
        <v>12.111365957</v>
      </c>
      <c r="I131" s="9">
        <f t="shared" si="120"/>
        <v>285.26136595699995</v>
      </c>
      <c r="J131" s="9">
        <f t="shared" si="121"/>
        <v>7.9156205082890299E-2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1.0514993077731456</v>
      </c>
      <c r="O131" s="9">
        <f t="shared" si="140"/>
        <v>0.34004206883016552</v>
      </c>
      <c r="P131" s="9">
        <f t="shared" si="124"/>
        <v>2.6916439737130881E-2</v>
      </c>
      <c r="Q131" s="12">
        <f t="shared" si="125"/>
        <v>8.8824251132531909E-3</v>
      </c>
      <c r="R131" s="9">
        <f t="shared" si="126"/>
        <v>9.3951000000000007E-2</v>
      </c>
      <c r="S131" s="13">
        <f t="shared" si="127"/>
        <v>9.4543167323958135E-2</v>
      </c>
      <c r="T131" s="2">
        <f t="shared" si="128"/>
        <v>0.01</v>
      </c>
      <c r="U131" s="14">
        <f t="shared" si="129"/>
        <v>9.4543167323958143E-4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6.4354316732395814E-3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6.6976994853666696</v>
      </c>
      <c r="E132" s="10">
        <f t="shared" si="139"/>
        <v>12.111365957</v>
      </c>
      <c r="F132" s="7" t="s">
        <v>85</v>
      </c>
      <c r="G132" s="1">
        <v>12</v>
      </c>
      <c r="H132" s="9">
        <f t="shared" si="119"/>
        <v>6.6976994853666696</v>
      </c>
      <c r="I132" s="9">
        <f t="shared" si="120"/>
        <v>279.84769948536666</v>
      </c>
      <c r="J132" s="9">
        <f t="shared" si="121"/>
        <v>4.0899639830647885E-2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0.59782562909303461</v>
      </c>
      <c r="P132" s="9">
        <f t="shared" si="124"/>
        <v>2.4450852911435606E-2</v>
      </c>
      <c r="Q132" s="12">
        <f t="shared" si="125"/>
        <v>8.0687814607737496E-3</v>
      </c>
      <c r="R132" s="9">
        <f t="shared" si="126"/>
        <v>9.3951000000000007E-2</v>
      </c>
      <c r="S132" s="13">
        <f t="shared" si="127"/>
        <v>8.5882869376310511E-2</v>
      </c>
      <c r="T132" s="2">
        <f t="shared" si="128"/>
        <v>0.01</v>
      </c>
      <c r="U132" s="14">
        <f t="shared" si="129"/>
        <v>8.5882869376310508E-4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6.3488286937631051E-3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2.8912553055161299</v>
      </c>
      <c r="E133" s="10">
        <f t="shared" si="139"/>
        <v>6.6976994853666696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4.1109012549677404</v>
      </c>
      <c r="E136" s="7"/>
      <c r="F136" s="7"/>
      <c r="G136" s="1">
        <v>1</v>
      </c>
      <c r="H136" s="9">
        <f t="shared" ref="H136:H147" si="141">E137</f>
        <v>4.1109012549677404</v>
      </c>
      <c r="I136" s="9">
        <f t="shared" ref="I136:I147" si="142">H136+273.15</f>
        <v>277.26090125496773</v>
      </c>
      <c r="J136" s="9">
        <f t="shared" ref="J136:J147" si="143">EXP(($C$15*(I136-$C$13))/($C$16*I136*$C$13))</f>
        <v>2.9562501953839387E-2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2.2439355519516053E-2</v>
      </c>
      <c r="Q136" s="12">
        <f t="shared" ref="Q136:Q147" si="147">P136*$B$138</f>
        <v>5.8342324350741737E-3</v>
      </c>
      <c r="R136" s="9">
        <f t="shared" ref="R136:R147" si="148">L136*$B$138</f>
        <v>0.19735245833333334</v>
      </c>
      <c r="S136" s="13">
        <f t="shared" ref="S136:S147" si="149">Q136/R136</f>
        <v>2.9562501953839391E-2</v>
      </c>
      <c r="T136" s="2">
        <f t="shared" ref="T136:T147" si="150">$B$137/100</f>
        <v>0.01</v>
      </c>
      <c r="U136" s="14">
        <f t="shared" ref="U136:U147" si="151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5.7856250195383943E-3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2.2657535282580601</v>
      </c>
      <c r="E137" s="10">
        <f t="shared" ref="E137:E148" si="159">D136</f>
        <v>4.1109012549677404</v>
      </c>
      <c r="F137" s="7" t="s">
        <v>83</v>
      </c>
      <c r="G137" s="1">
        <v>2</v>
      </c>
      <c r="H137" s="9">
        <f t="shared" si="141"/>
        <v>2.2657535282580601</v>
      </c>
      <c r="I137" s="9">
        <f t="shared" si="142"/>
        <v>275.41575352825805</v>
      </c>
      <c r="J137" s="9">
        <f t="shared" si="143"/>
        <v>2.3364905610636127E-2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1.4956564778138173</v>
      </c>
      <c r="P137" s="9">
        <f t="shared" si="146"/>
        <v>3.4945872430056327E-2</v>
      </c>
      <c r="Q137" s="12">
        <f t="shared" si="147"/>
        <v>9.0859268318146461E-3</v>
      </c>
      <c r="R137" s="9">
        <f t="shared" si="148"/>
        <v>0.19735245833333334</v>
      </c>
      <c r="S137" s="13">
        <f t="shared" si="149"/>
        <v>4.6039086153506555E-2</v>
      </c>
      <c r="T137" s="2">
        <f t="shared" si="150"/>
        <v>0.01</v>
      </c>
      <c r="U137" s="14">
        <f t="shared" si="151"/>
        <v>4.6039086153506554E-4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5.9503908615350654E-3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4.5573196498571402</v>
      </c>
      <c r="E138" s="10">
        <f t="shared" si="159"/>
        <v>2.2657535282580601</v>
      </c>
      <c r="F138" s="7" t="s">
        <v>83</v>
      </c>
      <c r="G138" s="1">
        <v>3</v>
      </c>
      <c r="H138" s="9">
        <f t="shared" si="141"/>
        <v>4.5573196498571402</v>
      </c>
      <c r="I138" s="9">
        <f t="shared" si="142"/>
        <v>277.70731964985714</v>
      </c>
      <c r="J138" s="9">
        <f t="shared" si="143"/>
        <v>3.1279379063724286E-2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2.2197585220504279</v>
      </c>
      <c r="P138" s="9">
        <f t="shared" si="146"/>
        <v>6.9432668241147716E-2</v>
      </c>
      <c r="Q138" s="12">
        <f t="shared" si="147"/>
        <v>1.8052493742698406E-2</v>
      </c>
      <c r="R138" s="9">
        <f t="shared" si="148"/>
        <v>0.19735245833333334</v>
      </c>
      <c r="S138" s="13">
        <f t="shared" si="149"/>
        <v>9.1473366458943633E-2</v>
      </c>
      <c r="T138" s="2">
        <f t="shared" si="150"/>
        <v>0.01</v>
      </c>
      <c r="U138" s="14">
        <f t="shared" si="151"/>
        <v>9.1473366458943637E-4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6.4047336645894366E-3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7.1800973403225798</v>
      </c>
      <c r="E139" s="10">
        <f t="shared" si="159"/>
        <v>4.5573196498571402</v>
      </c>
      <c r="F139" s="7" t="s">
        <v>83</v>
      </c>
      <c r="G139" s="1">
        <v>4</v>
      </c>
      <c r="H139" s="9">
        <f t="shared" si="141"/>
        <v>7.1800973403225798</v>
      </c>
      <c r="I139" s="9">
        <f t="shared" si="142"/>
        <v>280.33009734032254</v>
      </c>
      <c r="J139" s="9">
        <f t="shared" si="143"/>
        <v>4.34232090971668E-2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2.909373770475947</v>
      </c>
      <c r="P139" s="9">
        <f t="shared" si="146"/>
        <v>0.12633434557718962</v>
      </c>
      <c r="Q139" s="12">
        <f t="shared" si="147"/>
        <v>3.2846929850069304E-2</v>
      </c>
      <c r="R139" s="9">
        <f t="shared" si="148"/>
        <v>0.19735245833333334</v>
      </c>
      <c r="S139" s="13">
        <f t="shared" si="149"/>
        <v>0.16643790570163561</v>
      </c>
      <c r="T139" s="2">
        <f t="shared" si="150"/>
        <v>0.01</v>
      </c>
      <c r="U139" s="14">
        <f t="shared" si="151"/>
        <v>1.6643790570163562E-3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7.1543790570163567E-3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10.980142757299999</v>
      </c>
      <c r="E140" s="10">
        <f t="shared" si="159"/>
        <v>7.1800973403225798</v>
      </c>
      <c r="F140" s="7" t="s">
        <v>83</v>
      </c>
      <c r="G140" s="1">
        <v>5</v>
      </c>
      <c r="H140" s="9">
        <f t="shared" si="141"/>
        <v>10.980142757299999</v>
      </c>
      <c r="I140" s="9">
        <f t="shared" si="142"/>
        <v>284.13014275729995</v>
      </c>
      <c r="J140" s="9">
        <f t="shared" si="143"/>
        <v>6.9098158368631313E-2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3.5420873415654244</v>
      </c>
      <c r="P140" s="9">
        <f t="shared" si="146"/>
        <v>0.24475171208301197</v>
      </c>
      <c r="Q140" s="12">
        <f t="shared" si="147"/>
        <v>6.3635445141583119E-2</v>
      </c>
      <c r="R140" s="9">
        <f t="shared" si="148"/>
        <v>0.19735245833333334</v>
      </c>
      <c r="S140" s="13">
        <f t="shared" si="149"/>
        <v>0.32244566740638836</v>
      </c>
      <c r="T140" s="2">
        <f t="shared" si="150"/>
        <v>0.01</v>
      </c>
      <c r="U140" s="14">
        <f t="shared" si="151"/>
        <v>3.2244566740638838E-3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8.7144566740638835E-3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12.5806204392258</v>
      </c>
      <c r="E141" s="10">
        <f t="shared" si="159"/>
        <v>10.980142757299999</v>
      </c>
      <c r="F141" s="7" t="s">
        <v>85</v>
      </c>
      <c r="G141" s="1">
        <v>6</v>
      </c>
      <c r="H141" s="9">
        <f t="shared" si="141"/>
        <v>12.5806204392258</v>
      </c>
      <c r="I141" s="9">
        <f t="shared" si="142"/>
        <v>285.73062043922579</v>
      </c>
      <c r="J141" s="9">
        <f t="shared" si="143"/>
        <v>8.3720132716254572E-2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4.0563835461490791</v>
      </c>
      <c r="P141" s="9">
        <f t="shared" si="146"/>
        <v>0.33960096883163227</v>
      </c>
      <c r="Q141" s="12">
        <f t="shared" si="147"/>
        <v>8.8296251896224393E-2</v>
      </c>
      <c r="R141" s="9">
        <f t="shared" si="148"/>
        <v>0.19735245833333334</v>
      </c>
      <c r="S141" s="13">
        <f t="shared" si="149"/>
        <v>0.44740386130427506</v>
      </c>
      <c r="T141" s="2">
        <f t="shared" si="150"/>
        <v>0.01</v>
      </c>
      <c r="U141" s="14">
        <f t="shared" si="151"/>
        <v>4.4740386130427507E-3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9.96403861304275E-3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16.259880981999999</v>
      </c>
      <c r="E142" s="10">
        <f t="shared" si="159"/>
        <v>12.5806204392258</v>
      </c>
      <c r="F142" s="7" t="s">
        <v>83</v>
      </c>
      <c r="G142" s="1">
        <v>7</v>
      </c>
      <c r="H142" s="9">
        <f t="shared" si="141"/>
        <v>16.259880981999999</v>
      </c>
      <c r="I142" s="9">
        <f t="shared" si="142"/>
        <v>289.409880982</v>
      </c>
      <c r="J142" s="9">
        <f t="shared" si="143"/>
        <v>0.12911418388554108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4.4758304939841134</v>
      </c>
      <c r="P142" s="9">
        <f t="shared" si="146"/>
        <v>0.57789320144077694</v>
      </c>
      <c r="Q142" s="12">
        <f t="shared" si="147"/>
        <v>0.150252232374602</v>
      </c>
      <c r="R142" s="9">
        <f t="shared" si="148"/>
        <v>0.19735245833333334</v>
      </c>
      <c r="S142" s="13">
        <f t="shared" si="149"/>
        <v>0.76133955281581622</v>
      </c>
      <c r="T142" s="2">
        <f t="shared" si="150"/>
        <v>0.01</v>
      </c>
      <c r="U142" s="14">
        <f t="shared" si="151"/>
        <v>7.6133955281581624E-3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1.7563395528158162E-2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19.529535556129002</v>
      </c>
      <c r="E143" s="10">
        <f t="shared" si="159"/>
        <v>16.259880981999999</v>
      </c>
      <c r="F143" s="7" t="s">
        <v>83</v>
      </c>
      <c r="G143" s="1">
        <v>8</v>
      </c>
      <c r="H143" s="9">
        <f t="shared" si="141"/>
        <v>19.529535556129002</v>
      </c>
      <c r="I143" s="9">
        <f t="shared" si="142"/>
        <v>292.679535556129</v>
      </c>
      <c r="J143" s="9">
        <f t="shared" si="143"/>
        <v>0.18801935030636893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4.6569852092100028</v>
      </c>
      <c r="P143" s="9">
        <f t="shared" si="146"/>
        <v>0.87560333342203434</v>
      </c>
      <c r="Q143" s="12">
        <f t="shared" si="147"/>
        <v>0.22765686668972893</v>
      </c>
      <c r="R143" s="9">
        <f t="shared" si="148"/>
        <v>0.19735245833333334</v>
      </c>
      <c r="S143" s="13">
        <f t="shared" si="149"/>
        <v>1.1535547548397429</v>
      </c>
      <c r="T143" s="2">
        <f t="shared" si="150"/>
        <v>0.01</v>
      </c>
      <c r="U143" s="14">
        <f t="shared" si="151"/>
        <v>1.153554754839743E-2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2.1485547548397432E-2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16.154602730645198</v>
      </c>
      <c r="E144" s="10">
        <f t="shared" si="159"/>
        <v>19.529535556129002</v>
      </c>
      <c r="F144" s="7" t="s">
        <v>83</v>
      </c>
      <c r="G144" s="1">
        <v>9</v>
      </c>
      <c r="H144" s="9">
        <f t="shared" si="141"/>
        <v>16.154602730645198</v>
      </c>
      <c r="I144" s="9">
        <f t="shared" si="142"/>
        <v>289.30460273064517</v>
      </c>
      <c r="J144" s="9">
        <f t="shared" si="143"/>
        <v>0.1275430837153986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4.5404297924546348</v>
      </c>
      <c r="P144" s="9">
        <f t="shared" si="146"/>
        <v>0.57910041712293137</v>
      </c>
      <c r="Q144" s="12">
        <f t="shared" si="147"/>
        <v>0.15056610845196217</v>
      </c>
      <c r="R144" s="9">
        <f t="shared" si="148"/>
        <v>0.19735245833333334</v>
      </c>
      <c r="S144" s="13">
        <f t="shared" si="149"/>
        <v>0.76292998690521585</v>
      </c>
      <c r="T144" s="2">
        <f t="shared" si="150"/>
        <v>0.01</v>
      </c>
      <c r="U144" s="14">
        <f t="shared" si="151"/>
        <v>7.6292998690521583E-3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1.757929986905216E-2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15.160456842666701</v>
      </c>
      <c r="E145" s="10">
        <f t="shared" si="159"/>
        <v>16.154602730645198</v>
      </c>
      <c r="F145" s="7" t="s">
        <v>83</v>
      </c>
      <c r="G145" s="1">
        <v>10</v>
      </c>
      <c r="H145" s="9">
        <f t="shared" si="141"/>
        <v>15.160456842666701</v>
      </c>
      <c r="I145" s="9">
        <f t="shared" si="142"/>
        <v>288.31045684266667</v>
      </c>
      <c r="J145" s="9">
        <f t="shared" si="143"/>
        <v>0.11356812557337322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4.7203772919983704</v>
      </c>
      <c r="P145" s="9">
        <f t="shared" si="146"/>
        <v>0.53608440105137034</v>
      </c>
      <c r="Q145" s="12">
        <f t="shared" si="147"/>
        <v>0.13938194427335629</v>
      </c>
      <c r="R145" s="9">
        <f t="shared" si="148"/>
        <v>0.19735245833333334</v>
      </c>
      <c r="S145" s="13">
        <f t="shared" si="149"/>
        <v>0.70625897164116713</v>
      </c>
      <c r="T145" s="2">
        <f t="shared" si="150"/>
        <v>0.01</v>
      </c>
      <c r="U145" s="14">
        <f t="shared" si="151"/>
        <v>7.0625897164116715E-3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1.7012589716411671E-2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12.111365957</v>
      </c>
      <c r="E146" s="10">
        <f t="shared" si="159"/>
        <v>15.160456842666701</v>
      </c>
      <c r="F146" s="7" t="s">
        <v>83</v>
      </c>
      <c r="G146" s="1">
        <v>11</v>
      </c>
      <c r="H146" s="9">
        <f t="shared" si="141"/>
        <v>12.111365957</v>
      </c>
      <c r="I146" s="9">
        <f t="shared" si="142"/>
        <v>285.26136595699995</v>
      </c>
      <c r="J146" s="9">
        <f t="shared" si="143"/>
        <v>7.9156205082890299E-2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4.9433408076136667</v>
      </c>
      <c r="P146" s="9">
        <f t="shared" si="146"/>
        <v>0.39129609876208798</v>
      </c>
      <c r="Q146" s="12">
        <f t="shared" si="147"/>
        <v>0.10173698567814288</v>
      </c>
      <c r="R146" s="9">
        <f t="shared" si="148"/>
        <v>0.19735245833333334</v>
      </c>
      <c r="S146" s="13">
        <f t="shared" si="149"/>
        <v>0.51550908733199818</v>
      </c>
      <c r="T146" s="2">
        <f t="shared" si="150"/>
        <v>0.01</v>
      </c>
      <c r="U146" s="14">
        <f t="shared" si="151"/>
        <v>5.1550908733199816E-3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1.0645090873319982E-2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6.6976994853666696</v>
      </c>
      <c r="E147" s="10">
        <f t="shared" si="159"/>
        <v>12.111365957</v>
      </c>
      <c r="F147" s="7" t="s">
        <v>85</v>
      </c>
      <c r="G147" s="1">
        <v>12</v>
      </c>
      <c r="H147" s="9">
        <f t="shared" si="141"/>
        <v>6.6976994853666696</v>
      </c>
      <c r="I147" s="9">
        <f t="shared" si="142"/>
        <v>279.84769948536666</v>
      </c>
      <c r="J147" s="9">
        <f t="shared" si="143"/>
        <v>4.0899639830647885E-2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5.3110926255182456</v>
      </c>
      <c r="P147" s="9">
        <f t="shared" si="146"/>
        <v>0.21722177549090629</v>
      </c>
      <c r="Q147" s="12">
        <f t="shared" si="147"/>
        <v>5.6477661627635636E-2</v>
      </c>
      <c r="R147" s="9">
        <f t="shared" si="148"/>
        <v>0.19735245833333334</v>
      </c>
      <c r="S147" s="13">
        <f t="shared" si="149"/>
        <v>0.28617663090998047</v>
      </c>
      <c r="T147" s="2">
        <f t="shared" si="150"/>
        <v>0.01</v>
      </c>
      <c r="U147" s="14">
        <f t="shared" si="151"/>
        <v>2.8617663090998047E-3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8.3517663090998048E-3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2.8912553055161299</v>
      </c>
      <c r="E148" s="10">
        <f t="shared" si="159"/>
        <v>6.6976994853666696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1563535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153482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12331707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48684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12629747.004469061</v>
      </c>
      <c r="J13" s="6" t="s">
        <v>37</v>
      </c>
      <c r="K13" s="6">
        <f>I13/(10000*1000)</f>
        <v>1.2629747004469061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2.0547231719354802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2.0547231719354802</v>
      </c>
      <c r="I27" s="9">
        <f t="shared" si="1"/>
        <v>275.20472317193548</v>
      </c>
      <c r="J27" s="9">
        <f t="shared" si="2"/>
        <v>2.2740011133739201E-2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1.8143764912124176</v>
      </c>
      <c r="Q27" s="12">
        <f t="shared" si="6"/>
        <v>0.18143764912124177</v>
      </c>
      <c r="R27" s="9">
        <f t="shared" si="7"/>
        <v>4.0532094166666672</v>
      </c>
      <c r="S27" s="13">
        <f t="shared" si="8"/>
        <v>4.4763946411250297E-2</v>
      </c>
      <c r="T27" s="2">
        <f t="shared" si="9"/>
        <v>0.34</v>
      </c>
      <c r="U27" s="14">
        <f t="shared" si="10"/>
        <v>1.5219741779825102E-2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2.8119741779825104E-2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4.28679171875</v>
      </c>
      <c r="E28" s="10">
        <f t="shared" si="18"/>
        <v>2.0547231719354802</v>
      </c>
      <c r="F28" s="7" t="s">
        <v>83</v>
      </c>
      <c r="G28" s="1">
        <v>3</v>
      </c>
      <c r="H28" s="9">
        <f t="shared" si="0"/>
        <v>4.28679171875</v>
      </c>
      <c r="I28" s="9">
        <f t="shared" si="1"/>
        <v>277.43679171874999</v>
      </c>
      <c r="J28" s="9">
        <f t="shared" si="2"/>
        <v>3.0228066410833497E-2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118.50556300858338</v>
      </c>
      <c r="P28" s="9">
        <f t="shared" si="5"/>
        <v>3.582194028676672</v>
      </c>
      <c r="Q28" s="12">
        <f t="shared" si="6"/>
        <v>0.35821940286766724</v>
      </c>
      <c r="R28" s="9">
        <f t="shared" si="7"/>
        <v>4.0532094166666672</v>
      </c>
      <c r="S28" s="13">
        <f t="shared" si="8"/>
        <v>8.8379199306771697E-2</v>
      </c>
      <c r="T28" s="2">
        <f t="shared" si="9"/>
        <v>0.34</v>
      </c>
      <c r="U28" s="14">
        <f t="shared" si="10"/>
        <v>3.0048927764302378E-2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4.2948927764302376E-2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5.8859097512903196</v>
      </c>
      <c r="E29" s="10">
        <f t="shared" si="18"/>
        <v>4.28679171875</v>
      </c>
      <c r="F29" s="7" t="s">
        <v>83</v>
      </c>
      <c r="G29" s="1">
        <v>4</v>
      </c>
      <c r="H29" s="9">
        <f t="shared" si="0"/>
        <v>5.8859097512903196</v>
      </c>
      <c r="I29" s="9">
        <f t="shared" si="1"/>
        <v>279.03590975129032</v>
      </c>
      <c r="J29" s="9">
        <f t="shared" si="2"/>
        <v>3.6962306812950735E-2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155.45546314657338</v>
      </c>
      <c r="P29" s="9">
        <f t="shared" si="5"/>
        <v>5.7459925245730012</v>
      </c>
      <c r="Q29" s="12">
        <f t="shared" si="6"/>
        <v>0.57459925245730015</v>
      </c>
      <c r="R29" s="9">
        <f t="shared" si="7"/>
        <v>4.0532094166666672</v>
      </c>
      <c r="S29" s="13">
        <f t="shared" si="8"/>
        <v>0.14176401793960272</v>
      </c>
      <c r="T29" s="2">
        <f t="shared" si="9"/>
        <v>0.34</v>
      </c>
      <c r="U29" s="14">
        <f t="shared" si="10"/>
        <v>4.8199766099464927E-2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6.1099766099464929E-2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8.6786128609666697</v>
      </c>
      <c r="E30" s="10">
        <f t="shared" si="18"/>
        <v>5.8859097512903196</v>
      </c>
      <c r="F30" s="7" t="s">
        <v>83</v>
      </c>
      <c r="G30" s="1">
        <v>5</v>
      </c>
      <c r="H30" s="9">
        <f t="shared" si="0"/>
        <v>8.6786128609666697</v>
      </c>
      <c r="I30" s="9">
        <f t="shared" si="1"/>
        <v>281.82861286096664</v>
      </c>
      <c r="J30" s="9">
        <f t="shared" si="2"/>
        <v>5.2230941178437726E-2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142.22399709090035</v>
      </c>
      <c r="O30" s="9">
        <f t="shared" si="19"/>
        <v>48.01756769776668</v>
      </c>
      <c r="P30" s="9">
        <f t="shared" si="5"/>
        <v>2.5080027539537029</v>
      </c>
      <c r="Q30" s="12">
        <f t="shared" si="6"/>
        <v>0.25080027539537031</v>
      </c>
      <c r="R30" s="9">
        <f t="shared" si="7"/>
        <v>4.0532094166666672</v>
      </c>
      <c r="S30" s="13">
        <f t="shared" si="8"/>
        <v>6.1876959617257282E-2</v>
      </c>
      <c r="T30" s="2">
        <f t="shared" si="9"/>
        <v>0.34</v>
      </c>
      <c r="U30" s="14">
        <f t="shared" si="10"/>
        <v>2.1038166269867476E-2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3.3938166269867474E-2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11.7369240179677</v>
      </c>
      <c r="E31" s="10">
        <f t="shared" si="18"/>
        <v>8.6786128609666697</v>
      </c>
      <c r="F31" s="7" t="s">
        <v>85</v>
      </c>
      <c r="G31" s="1">
        <v>6</v>
      </c>
      <c r="H31" s="9">
        <f t="shared" si="0"/>
        <v>11.7369240179677</v>
      </c>
      <c r="I31" s="9">
        <f t="shared" si="1"/>
        <v>284.88692401796766</v>
      </c>
      <c r="J31" s="9">
        <f t="shared" si="2"/>
        <v>7.5683528297578295E-2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86.041659110479642</v>
      </c>
      <c r="P31" s="9">
        <f t="shared" si="5"/>
        <v>6.5119363420585712</v>
      </c>
      <c r="Q31" s="12">
        <f t="shared" si="6"/>
        <v>0.65119363420585719</v>
      </c>
      <c r="R31" s="9">
        <f t="shared" si="7"/>
        <v>4.0532094166666672</v>
      </c>
      <c r="S31" s="13">
        <f t="shared" si="8"/>
        <v>0.16066123589079059</v>
      </c>
      <c r="T31" s="2">
        <f t="shared" si="9"/>
        <v>0.34</v>
      </c>
      <c r="U31" s="14">
        <f t="shared" si="10"/>
        <v>5.4624820202868803E-2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6.7524820202868804E-2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14.978718177333301</v>
      </c>
      <c r="E32" s="10">
        <f t="shared" si="18"/>
        <v>11.7369240179677</v>
      </c>
      <c r="F32" s="7" t="s">
        <v>83</v>
      </c>
      <c r="G32" s="1">
        <v>7</v>
      </c>
      <c r="H32" s="9">
        <f t="shared" si="0"/>
        <v>14.978718177333301</v>
      </c>
      <c r="I32" s="9">
        <f t="shared" si="1"/>
        <v>288.12871817733327</v>
      </c>
      <c r="J32" s="9">
        <f t="shared" si="2"/>
        <v>0.1111745055956944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120.06181693508773</v>
      </c>
      <c r="P32" s="9">
        <f t="shared" si="5"/>
        <v>13.347813138679149</v>
      </c>
      <c r="Q32" s="12">
        <f t="shared" si="6"/>
        <v>1.334781313867915</v>
      </c>
      <c r="R32" s="9">
        <f t="shared" si="7"/>
        <v>4.0532094166666672</v>
      </c>
      <c r="S32" s="13">
        <f t="shared" si="8"/>
        <v>0.32931466811937649</v>
      </c>
      <c r="T32" s="2">
        <f t="shared" si="9"/>
        <v>0.34</v>
      </c>
      <c r="U32" s="14">
        <f t="shared" si="10"/>
        <v>0.11196698716058802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0.13761698716058801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19.427420343870999</v>
      </c>
      <c r="E33" s="10">
        <f t="shared" si="18"/>
        <v>14.978718177333301</v>
      </c>
      <c r="F33" s="7" t="s">
        <v>83</v>
      </c>
      <c r="G33" s="1">
        <v>8</v>
      </c>
      <c r="H33" s="9">
        <f t="shared" si="0"/>
        <v>19.427420343870999</v>
      </c>
      <c r="I33" s="9">
        <f t="shared" si="1"/>
        <v>292.57742034387098</v>
      </c>
      <c r="J33" s="9">
        <f t="shared" si="2"/>
        <v>0.18584886566959127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147.24609796307524</v>
      </c>
      <c r="P33" s="9">
        <f t="shared" si="5"/>
        <v>27.365520280711049</v>
      </c>
      <c r="Q33" s="12">
        <f t="shared" si="6"/>
        <v>2.7365520280711051</v>
      </c>
      <c r="R33" s="9">
        <f t="shared" si="7"/>
        <v>4.0532094166666672</v>
      </c>
      <c r="S33" s="13">
        <f t="shared" si="8"/>
        <v>0.6751568317241371</v>
      </c>
      <c r="T33" s="2">
        <f t="shared" si="9"/>
        <v>0.34</v>
      </c>
      <c r="U33" s="14">
        <f t="shared" si="10"/>
        <v>0.22955332278620663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0.25520332278620661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16.1774810012903</v>
      </c>
      <c r="E34" s="10">
        <f t="shared" si="18"/>
        <v>19.427420343870999</v>
      </c>
      <c r="F34" s="7" t="s">
        <v>83</v>
      </c>
      <c r="G34" s="1">
        <v>9</v>
      </c>
      <c r="H34" s="9">
        <f t="shared" si="0"/>
        <v>16.1774810012903</v>
      </c>
      <c r="I34" s="9">
        <f t="shared" si="1"/>
        <v>289.32748100129027</v>
      </c>
      <c r="J34" s="9">
        <f t="shared" si="2"/>
        <v>0.12788296626238921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160.41267184903086</v>
      </c>
      <c r="P34" s="9">
        <f t="shared" si="5"/>
        <v>20.514048302129325</v>
      </c>
      <c r="Q34" s="12">
        <f t="shared" si="6"/>
        <v>2.0514048302129324</v>
      </c>
      <c r="R34" s="9">
        <f t="shared" si="7"/>
        <v>4.0532094166666672</v>
      </c>
      <c r="S34" s="13">
        <f t="shared" si="8"/>
        <v>0.50611863817784042</v>
      </c>
      <c r="T34" s="2">
        <f t="shared" si="9"/>
        <v>0.34</v>
      </c>
      <c r="U34" s="14">
        <f t="shared" si="10"/>
        <v>0.17208033698046576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0.19773033698046577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14.8019002183333</v>
      </c>
      <c r="E35" s="10">
        <f t="shared" si="18"/>
        <v>16.1774810012903</v>
      </c>
      <c r="F35" s="7" t="s">
        <v>83</v>
      </c>
      <c r="G35" s="1">
        <v>10</v>
      </c>
      <c r="H35" s="9">
        <f t="shared" si="0"/>
        <v>14.8019002183333</v>
      </c>
      <c r="I35" s="9">
        <f t="shared" si="1"/>
        <v>287.95190021833326</v>
      </c>
      <c r="J35" s="9">
        <f t="shared" si="2"/>
        <v>0.10889131244351918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180.43071771356819</v>
      </c>
      <c r="P35" s="9">
        <f t="shared" si="5"/>
        <v>19.647337656956566</v>
      </c>
      <c r="Q35" s="12">
        <f t="shared" si="6"/>
        <v>1.9647337656956567</v>
      </c>
      <c r="R35" s="9">
        <f t="shared" si="7"/>
        <v>4.0532094166666672</v>
      </c>
      <c r="S35" s="13">
        <f t="shared" si="8"/>
        <v>0.48473532051335283</v>
      </c>
      <c r="T35" s="2">
        <f t="shared" si="9"/>
        <v>0.34</v>
      </c>
      <c r="U35" s="14">
        <f t="shared" si="10"/>
        <v>0.16481000897453998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0.19046000897453999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12.3237820360968</v>
      </c>
      <c r="E36" s="10">
        <f t="shared" si="18"/>
        <v>14.8019002183333</v>
      </c>
      <c r="F36" s="7" t="s">
        <v>83</v>
      </c>
      <c r="G36" s="1">
        <v>11</v>
      </c>
      <c r="H36" s="9">
        <f t="shared" si="0"/>
        <v>12.3237820360968</v>
      </c>
      <c r="I36" s="9">
        <f t="shared" si="1"/>
        <v>285.47378203609679</v>
      </c>
      <c r="J36" s="9">
        <f t="shared" si="2"/>
        <v>8.1192335721372466E-2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152.74421105378104</v>
      </c>
      <c r="O36" s="9">
        <f t="shared" si="19"/>
        <v>48.571263169497229</v>
      </c>
      <c r="P36" s="9">
        <f t="shared" si="5"/>
        <v>3.9436143056689525</v>
      </c>
      <c r="Q36" s="12">
        <f t="shared" si="6"/>
        <v>0.39436143056689527</v>
      </c>
      <c r="R36" s="9">
        <f t="shared" si="7"/>
        <v>4.0532094166666672</v>
      </c>
      <c r="S36" s="13">
        <f t="shared" si="8"/>
        <v>9.729609058572046E-2</v>
      </c>
      <c r="T36" s="2">
        <f t="shared" si="9"/>
        <v>0.34</v>
      </c>
      <c r="U36" s="14">
        <f t="shared" si="10"/>
        <v>3.3080670799144958E-2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4.598067079914496E-2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7.8281013241666697</v>
      </c>
      <c r="E37" s="10">
        <f t="shared" si="18"/>
        <v>12.3237820360968</v>
      </c>
      <c r="F37" s="7" t="s">
        <v>85</v>
      </c>
      <c r="G37" s="1">
        <v>12</v>
      </c>
      <c r="H37" s="9">
        <f t="shared" si="0"/>
        <v>7.8281013241666697</v>
      </c>
      <c r="I37" s="9">
        <f t="shared" si="1"/>
        <v>280.97810132416663</v>
      </c>
      <c r="J37" s="9">
        <f t="shared" si="2"/>
        <v>4.7044667525953689E-2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85.159743030494937</v>
      </c>
      <c r="P37" s="9">
        <f t="shared" si="5"/>
        <v>4.006311797465286</v>
      </c>
      <c r="Q37" s="12">
        <f t="shared" si="6"/>
        <v>0.40063117974652862</v>
      </c>
      <c r="R37" s="9">
        <f t="shared" si="7"/>
        <v>4.0532094166666672</v>
      </c>
      <c r="S37" s="13">
        <f t="shared" si="8"/>
        <v>9.8842950995610065E-2</v>
      </c>
      <c r="T37" s="2">
        <f t="shared" si="9"/>
        <v>0.34</v>
      </c>
      <c r="U37" s="14">
        <f t="shared" si="10"/>
        <v>3.3606603338507422E-2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4.6506603338507424E-2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3.7621468737419401</v>
      </c>
      <c r="E38" s="10">
        <f t="shared" si="18"/>
        <v>7.8281013241666697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130294.58333333333</v>
      </c>
      <c r="AU42" s="1">
        <f t="shared" ref="AU42:AU53" si="38">AT42*10000*AS42*0.67*AR42*AQ42</f>
        <v>629767238.53547919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2.0547231719354802</v>
      </c>
      <c r="E43" s="10">
        <f t="shared" ref="E43:E54" si="39">D42</f>
        <v>4.6104063366128996</v>
      </c>
      <c r="F43" s="7" t="s">
        <v>83</v>
      </c>
      <c r="G43" s="1">
        <v>2</v>
      </c>
      <c r="H43" s="9">
        <f t="shared" si="20"/>
        <v>2.0547231719354802</v>
      </c>
      <c r="I43" s="9">
        <f t="shared" si="21"/>
        <v>275.20472317193548</v>
      </c>
      <c r="J43" s="9">
        <f t="shared" si="22"/>
        <v>2.2740011133739201E-2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115.85913504932969</v>
      </c>
      <c r="P43" s="9">
        <f t="shared" si="25"/>
        <v>2.6346380209671509</v>
      </c>
      <c r="Q43" s="12">
        <f t="shared" si="26"/>
        <v>0.63231312503211623</v>
      </c>
      <c r="R43" s="9">
        <f t="shared" si="27"/>
        <v>14.125500000000001</v>
      </c>
      <c r="S43" s="13">
        <f t="shared" si="28"/>
        <v>4.4763946411250304E-2</v>
      </c>
      <c r="T43" s="2">
        <f t="shared" si="29"/>
        <v>0.43</v>
      </c>
      <c r="U43" s="14">
        <f t="shared" si="30"/>
        <v>1.924849695683763E-2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2.7668496956837631E-2</v>
      </c>
      <c r="AR43" s="9">
        <f t="shared" si="35"/>
        <v>136.875</v>
      </c>
      <c r="AS43" s="1">
        <f t="shared" si="36"/>
        <v>0.24</v>
      </c>
      <c r="AT43" s="1">
        <f t="shared" si="37"/>
        <v>130294.58333333333</v>
      </c>
      <c r="AU43" s="1">
        <f t="shared" si="38"/>
        <v>793454642.39100003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4.28679171875</v>
      </c>
      <c r="E44" s="10">
        <f t="shared" si="39"/>
        <v>2.0547231719354802</v>
      </c>
      <c r="F44" s="7" t="s">
        <v>83</v>
      </c>
      <c r="G44" s="1">
        <v>3</v>
      </c>
      <c r="H44" s="9">
        <f t="shared" si="20"/>
        <v>4.28679171875</v>
      </c>
      <c r="I44" s="9">
        <f t="shared" si="21"/>
        <v>277.43679171874999</v>
      </c>
      <c r="J44" s="9">
        <f t="shared" si="22"/>
        <v>3.0228066410833497E-2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172.08074702836257</v>
      </c>
      <c r="P44" s="9">
        <f t="shared" si="25"/>
        <v>5.2016682491991828</v>
      </c>
      <c r="Q44" s="12">
        <f t="shared" si="26"/>
        <v>1.2484003798078038</v>
      </c>
      <c r="R44" s="9">
        <f t="shared" si="27"/>
        <v>14.125500000000001</v>
      </c>
      <c r="S44" s="13">
        <f t="shared" si="28"/>
        <v>8.8379199306771711E-2</v>
      </c>
      <c r="T44" s="2">
        <f t="shared" si="29"/>
        <v>0.43</v>
      </c>
      <c r="U44" s="14">
        <f t="shared" si="30"/>
        <v>3.8003055701911835E-2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4.6423055701911832E-2</v>
      </c>
      <c r="AR44" s="9">
        <f t="shared" si="35"/>
        <v>136.875</v>
      </c>
      <c r="AS44" s="1">
        <f t="shared" si="36"/>
        <v>0.24</v>
      </c>
      <c r="AT44" s="1">
        <f t="shared" si="37"/>
        <v>130294.58333333333</v>
      </c>
      <c r="AU44" s="1">
        <f t="shared" si="38"/>
        <v>1331282617.8494351</v>
      </c>
    </row>
    <row r="45" spans="1:48" x14ac:dyDescent="0.15">
      <c r="C45" s="7">
        <v>3</v>
      </c>
      <c r="D45" s="8">
        <v>5.8859097512903196</v>
      </c>
      <c r="E45" s="10">
        <f t="shared" si="39"/>
        <v>4.28679171875</v>
      </c>
      <c r="F45" s="7" t="s">
        <v>83</v>
      </c>
      <c r="G45" s="1">
        <v>4</v>
      </c>
      <c r="H45" s="9">
        <f t="shared" si="20"/>
        <v>5.8859097512903196</v>
      </c>
      <c r="I45" s="9">
        <f t="shared" si="21"/>
        <v>279.03590975129032</v>
      </c>
      <c r="J45" s="9">
        <f t="shared" si="22"/>
        <v>3.6962306812950735E-2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225.73532877916338</v>
      </c>
      <c r="P45" s="9">
        <f t="shared" si="25"/>
        <v>8.3436984808577446</v>
      </c>
      <c r="Q45" s="12">
        <f t="shared" si="26"/>
        <v>2.0024876354058585</v>
      </c>
      <c r="R45" s="9">
        <f t="shared" si="27"/>
        <v>14.125500000000001</v>
      </c>
      <c r="S45" s="13">
        <f t="shared" si="28"/>
        <v>0.14176401793960272</v>
      </c>
      <c r="T45" s="2">
        <f t="shared" si="29"/>
        <v>0.43</v>
      </c>
      <c r="U45" s="14">
        <f t="shared" si="30"/>
        <v>6.0958527714029168E-2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6.9378527714029178E-2</v>
      </c>
      <c r="AR45" s="9">
        <f t="shared" si="35"/>
        <v>136.875</v>
      </c>
      <c r="AS45" s="1">
        <f t="shared" si="36"/>
        <v>0.24</v>
      </c>
      <c r="AT45" s="1">
        <f t="shared" si="37"/>
        <v>130294.58333333333</v>
      </c>
      <c r="AU45" s="1">
        <f t="shared" si="38"/>
        <v>1989580965.775775</v>
      </c>
    </row>
    <row r="46" spans="1:48" x14ac:dyDescent="0.15">
      <c r="C46" s="7">
        <v>4</v>
      </c>
      <c r="D46" s="8">
        <v>8.6786128609666697</v>
      </c>
      <c r="E46" s="10">
        <f t="shared" si="39"/>
        <v>5.8859097512903196</v>
      </c>
      <c r="F46" s="7" t="s">
        <v>83</v>
      </c>
      <c r="G46" s="1">
        <v>5</v>
      </c>
      <c r="H46" s="9">
        <f t="shared" si="20"/>
        <v>8.6786128609666697</v>
      </c>
      <c r="I46" s="9">
        <f t="shared" si="21"/>
        <v>281.82861286096664</v>
      </c>
      <c r="J46" s="9">
        <f t="shared" si="22"/>
        <v>5.2230941178437726E-2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206.52204878339035</v>
      </c>
      <c r="O46" s="9">
        <f t="shared" si="40"/>
        <v>69.725831514915285</v>
      </c>
      <c r="P46" s="9">
        <f t="shared" si="25"/>
        <v>3.6418458044731996</v>
      </c>
      <c r="Q46" s="12">
        <f t="shared" si="26"/>
        <v>0.87404299307356792</v>
      </c>
      <c r="R46" s="9">
        <f t="shared" si="27"/>
        <v>14.125500000000001</v>
      </c>
      <c r="S46" s="13">
        <f t="shared" si="28"/>
        <v>6.1876959617257289E-2</v>
      </c>
      <c r="T46" s="2">
        <f t="shared" si="29"/>
        <v>0.43</v>
      </c>
      <c r="U46" s="14">
        <f t="shared" si="30"/>
        <v>2.6607092635420635E-2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3.5027092635420636E-2</v>
      </c>
      <c r="AR46" s="9">
        <f t="shared" si="35"/>
        <v>136.875</v>
      </c>
      <c r="AS46" s="1">
        <f t="shared" si="36"/>
        <v>0.24</v>
      </c>
      <c r="AT46" s="1">
        <f t="shared" si="37"/>
        <v>130294.58333333333</v>
      </c>
      <c r="AU46" s="1">
        <f t="shared" si="38"/>
        <v>1004478461.7100734</v>
      </c>
    </row>
    <row r="47" spans="1:48" x14ac:dyDescent="0.15">
      <c r="C47" s="7">
        <v>5</v>
      </c>
      <c r="D47" s="8">
        <v>11.7369240179677</v>
      </c>
      <c r="E47" s="10">
        <f t="shared" si="39"/>
        <v>8.6786128609666697</v>
      </c>
      <c r="F47" s="7" t="s">
        <v>85</v>
      </c>
      <c r="G47" s="1">
        <v>6</v>
      </c>
      <c r="H47" s="9">
        <f t="shared" si="20"/>
        <v>11.7369240179677</v>
      </c>
      <c r="I47" s="9">
        <f t="shared" si="21"/>
        <v>284.88692401796766</v>
      </c>
      <c r="J47" s="9">
        <f t="shared" si="22"/>
        <v>7.5683528297578295E-2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124.94023571044207</v>
      </c>
      <c r="P47" s="9">
        <f t="shared" si="25"/>
        <v>9.4559178648973443</v>
      </c>
      <c r="Q47" s="12">
        <f t="shared" si="26"/>
        <v>2.2694202875753624</v>
      </c>
      <c r="R47" s="9">
        <f t="shared" si="27"/>
        <v>14.125500000000001</v>
      </c>
      <c r="S47" s="13">
        <f t="shared" si="28"/>
        <v>0.16066123589079057</v>
      </c>
      <c r="T47" s="2">
        <f t="shared" si="29"/>
        <v>0.43</v>
      </c>
      <c r="U47" s="14">
        <f t="shared" si="30"/>
        <v>6.9084331433039936E-2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7.7504331433039947E-2</v>
      </c>
      <c r="AR47" s="9">
        <f t="shared" si="35"/>
        <v>136.875</v>
      </c>
      <c r="AS47" s="1">
        <f t="shared" si="36"/>
        <v>0.24</v>
      </c>
      <c r="AT47" s="1">
        <f t="shared" si="37"/>
        <v>130294.58333333333</v>
      </c>
      <c r="AU47" s="1">
        <f t="shared" si="38"/>
        <v>2222606153.0154386</v>
      </c>
    </row>
    <row r="48" spans="1:48" x14ac:dyDescent="0.15">
      <c r="C48" s="7">
        <v>6</v>
      </c>
      <c r="D48" s="8">
        <v>14.978718177333301</v>
      </c>
      <c r="E48" s="10">
        <f t="shared" si="39"/>
        <v>11.7369240179677</v>
      </c>
      <c r="F48" s="7" t="s">
        <v>83</v>
      </c>
      <c r="G48" s="1">
        <v>7</v>
      </c>
      <c r="H48" s="9">
        <f t="shared" si="20"/>
        <v>14.978718177333301</v>
      </c>
      <c r="I48" s="9">
        <f t="shared" si="21"/>
        <v>288.12871817733327</v>
      </c>
      <c r="J48" s="9">
        <f t="shared" si="22"/>
        <v>0.1111745055956944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174.34056784554474</v>
      </c>
      <c r="P48" s="9">
        <f t="shared" si="25"/>
        <v>19.382226435501053</v>
      </c>
      <c r="Q48" s="12">
        <f t="shared" si="26"/>
        <v>4.6517343445202526</v>
      </c>
      <c r="R48" s="9">
        <f t="shared" si="27"/>
        <v>14.125500000000001</v>
      </c>
      <c r="S48" s="13">
        <f t="shared" si="28"/>
        <v>0.32931466811937649</v>
      </c>
      <c r="T48" s="2">
        <f t="shared" si="29"/>
        <v>0.43</v>
      </c>
      <c r="U48" s="14">
        <f t="shared" si="30"/>
        <v>0.14160530729133189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0.15720530729133186</v>
      </c>
      <c r="AR48" s="9">
        <f t="shared" si="35"/>
        <v>136.875</v>
      </c>
      <c r="AS48" s="1">
        <f t="shared" si="36"/>
        <v>0.24</v>
      </c>
      <c r="AT48" s="1">
        <f t="shared" si="37"/>
        <v>130294.58333333333</v>
      </c>
      <c r="AU48" s="1">
        <f t="shared" si="38"/>
        <v>4508205887.489871</v>
      </c>
    </row>
    <row r="49" spans="1:48" x14ac:dyDescent="0.15">
      <c r="C49" s="7">
        <v>7</v>
      </c>
      <c r="D49" s="8">
        <v>19.427420343870999</v>
      </c>
      <c r="E49" s="10">
        <f t="shared" si="39"/>
        <v>14.978718177333301</v>
      </c>
      <c r="F49" s="7" t="s">
        <v>83</v>
      </c>
      <c r="G49" s="1">
        <v>8</v>
      </c>
      <c r="H49" s="9">
        <f t="shared" si="20"/>
        <v>19.427420343870999</v>
      </c>
      <c r="I49" s="9">
        <f t="shared" si="21"/>
        <v>292.57742034387098</v>
      </c>
      <c r="J49" s="9">
        <f t="shared" si="22"/>
        <v>0.18584886566959127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213.81459141004368</v>
      </c>
      <c r="P49" s="9">
        <f t="shared" si="25"/>
        <v>39.737199277163754</v>
      </c>
      <c r="Q49" s="12">
        <f t="shared" si="26"/>
        <v>9.5369278265193014</v>
      </c>
      <c r="R49" s="9">
        <f t="shared" si="27"/>
        <v>14.125500000000001</v>
      </c>
      <c r="S49" s="13">
        <f t="shared" si="28"/>
        <v>0.67515683172413732</v>
      </c>
      <c r="T49" s="2">
        <f t="shared" si="29"/>
        <v>0.43</v>
      </c>
      <c r="U49" s="14">
        <f t="shared" si="30"/>
        <v>0.29031743764137902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0.30591743764137902</v>
      </c>
      <c r="AR49" s="9">
        <f t="shared" si="35"/>
        <v>136.875</v>
      </c>
      <c r="AS49" s="1">
        <f t="shared" si="36"/>
        <v>0.24</v>
      </c>
      <c r="AT49" s="1">
        <f t="shared" si="37"/>
        <v>130294.58333333333</v>
      </c>
      <c r="AU49" s="1">
        <f t="shared" si="38"/>
        <v>8772851357.39641</v>
      </c>
    </row>
    <row r="50" spans="1:48" x14ac:dyDescent="0.15">
      <c r="C50" s="7">
        <v>8</v>
      </c>
      <c r="D50" s="8">
        <v>16.1774810012903</v>
      </c>
      <c r="E50" s="10">
        <f t="shared" si="39"/>
        <v>19.427420343870999</v>
      </c>
      <c r="F50" s="7" t="s">
        <v>83</v>
      </c>
      <c r="G50" s="1">
        <v>9</v>
      </c>
      <c r="H50" s="9">
        <f t="shared" si="20"/>
        <v>16.1774810012903</v>
      </c>
      <c r="I50" s="9">
        <f t="shared" si="21"/>
        <v>289.32748100129027</v>
      </c>
      <c r="J50" s="9">
        <f t="shared" si="22"/>
        <v>0.12788296626238921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232.93364213287992</v>
      </c>
      <c r="P50" s="9">
        <f t="shared" si="25"/>
        <v>29.788245098254524</v>
      </c>
      <c r="Q50" s="12">
        <f t="shared" si="26"/>
        <v>7.149178823581086</v>
      </c>
      <c r="R50" s="9">
        <f t="shared" si="27"/>
        <v>14.125500000000001</v>
      </c>
      <c r="S50" s="13">
        <f t="shared" si="28"/>
        <v>0.50611863817784053</v>
      </c>
      <c r="T50" s="2">
        <f t="shared" si="29"/>
        <v>0.43</v>
      </c>
      <c r="U50" s="14">
        <f t="shared" si="30"/>
        <v>0.21763101441647142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0.23323101441647143</v>
      </c>
      <c r="AR50" s="9">
        <f t="shared" si="35"/>
        <v>136.875</v>
      </c>
      <c r="AS50" s="1">
        <f t="shared" si="36"/>
        <v>0.24</v>
      </c>
      <c r="AT50" s="1">
        <f t="shared" si="37"/>
        <v>130294.58333333333</v>
      </c>
      <c r="AU50" s="1">
        <f t="shared" si="38"/>
        <v>6688409255.7322178</v>
      </c>
    </row>
    <row r="51" spans="1:48" x14ac:dyDescent="0.15">
      <c r="C51" s="7">
        <v>9</v>
      </c>
      <c r="D51" s="8">
        <v>14.8019002183333</v>
      </c>
      <c r="E51" s="10">
        <f t="shared" si="39"/>
        <v>16.1774810012903</v>
      </c>
      <c r="F51" s="7" t="s">
        <v>83</v>
      </c>
      <c r="G51" s="1">
        <v>10</v>
      </c>
      <c r="H51" s="9">
        <f t="shared" si="20"/>
        <v>14.8019002183333</v>
      </c>
      <c r="I51" s="9">
        <f t="shared" si="21"/>
        <v>287.95190021833326</v>
      </c>
      <c r="J51" s="9">
        <f t="shared" si="22"/>
        <v>0.10889131244351918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262.00164703462536</v>
      </c>
      <c r="P51" s="9">
        <f t="shared" si="25"/>
        <v>28.529703207964022</v>
      </c>
      <c r="Q51" s="12">
        <f t="shared" si="26"/>
        <v>6.8471287699113654</v>
      </c>
      <c r="R51" s="9">
        <f t="shared" si="27"/>
        <v>14.125500000000001</v>
      </c>
      <c r="S51" s="13">
        <f t="shared" si="28"/>
        <v>0.48473532051335283</v>
      </c>
      <c r="T51" s="2">
        <f t="shared" si="29"/>
        <v>0.43</v>
      </c>
      <c r="U51" s="14">
        <f t="shared" si="30"/>
        <v>0.20843618782074172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0.22403618782074169</v>
      </c>
      <c r="AR51" s="9">
        <f t="shared" si="35"/>
        <v>136.875</v>
      </c>
      <c r="AS51" s="1">
        <f t="shared" si="36"/>
        <v>0.24</v>
      </c>
      <c r="AT51" s="1">
        <f t="shared" si="37"/>
        <v>130294.58333333333</v>
      </c>
      <c r="AU51" s="1">
        <f t="shared" si="38"/>
        <v>6424727500.2778778</v>
      </c>
    </row>
    <row r="52" spans="1:48" x14ac:dyDescent="0.15">
      <c r="C52" s="7">
        <v>10</v>
      </c>
      <c r="D52" s="8">
        <v>12.3237820360968</v>
      </c>
      <c r="E52" s="10">
        <f t="shared" si="39"/>
        <v>14.8019002183333</v>
      </c>
      <c r="F52" s="7" t="s">
        <v>83</v>
      </c>
      <c r="G52" s="1">
        <v>11</v>
      </c>
      <c r="H52" s="9">
        <f t="shared" si="20"/>
        <v>12.3237820360968</v>
      </c>
      <c r="I52" s="9">
        <f t="shared" si="21"/>
        <v>285.47378203609679</v>
      </c>
      <c r="J52" s="9">
        <f t="shared" si="22"/>
        <v>8.1192335721372466E-2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221.79834663532827</v>
      </c>
      <c r="O52" s="9">
        <f t="shared" si="40"/>
        <v>70.529847191333062</v>
      </c>
      <c r="P52" s="9">
        <f t="shared" si="25"/>
        <v>5.7264830315358131</v>
      </c>
      <c r="Q52" s="12">
        <f t="shared" si="26"/>
        <v>1.374355927568595</v>
      </c>
      <c r="R52" s="9">
        <f t="shared" si="27"/>
        <v>14.125500000000001</v>
      </c>
      <c r="S52" s="13">
        <f t="shared" si="28"/>
        <v>9.7296090585720502E-2</v>
      </c>
      <c r="T52" s="2">
        <f t="shared" si="29"/>
        <v>0.43</v>
      </c>
      <c r="U52" s="14">
        <f t="shared" si="30"/>
        <v>4.1837318951859818E-2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5.0257318951859815E-2</v>
      </c>
      <c r="AR52" s="9">
        <f t="shared" si="35"/>
        <v>136.875</v>
      </c>
      <c r="AS52" s="1">
        <f t="shared" si="36"/>
        <v>0.24</v>
      </c>
      <c r="AT52" s="1">
        <f t="shared" si="37"/>
        <v>130294.58333333333</v>
      </c>
      <c r="AU52" s="1">
        <f t="shared" si="38"/>
        <v>1441238499.4633293</v>
      </c>
    </row>
    <row r="53" spans="1:48" x14ac:dyDescent="0.15">
      <c r="C53" s="7">
        <v>11</v>
      </c>
      <c r="D53" s="8">
        <v>7.8281013241666697</v>
      </c>
      <c r="E53" s="10">
        <f t="shared" si="39"/>
        <v>12.3237820360968</v>
      </c>
      <c r="F53" s="7" t="s">
        <v>85</v>
      </c>
      <c r="G53" s="1">
        <v>12</v>
      </c>
      <c r="H53" s="9">
        <f t="shared" si="20"/>
        <v>7.8281013241666697</v>
      </c>
      <c r="I53" s="9">
        <f t="shared" si="21"/>
        <v>280.97810132416663</v>
      </c>
      <c r="J53" s="9">
        <f t="shared" si="22"/>
        <v>4.7044667525953689E-2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123.65961415979727</v>
      </c>
      <c r="P53" s="9">
        <f t="shared" si="25"/>
        <v>5.8175254345353773</v>
      </c>
      <c r="Q53" s="12">
        <f t="shared" si="26"/>
        <v>1.3962061042884906</v>
      </c>
      <c r="R53" s="9">
        <f t="shared" si="27"/>
        <v>14.125500000000001</v>
      </c>
      <c r="S53" s="13">
        <f t="shared" si="28"/>
        <v>9.8842950995610107E-2</v>
      </c>
      <c r="T53" s="2">
        <f t="shared" si="29"/>
        <v>0.43</v>
      </c>
      <c r="U53" s="14">
        <f t="shared" si="30"/>
        <v>4.2502468928112346E-2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5.0922468928112342E-2</v>
      </c>
      <c r="AR53" s="9">
        <f t="shared" si="35"/>
        <v>136.875</v>
      </c>
      <c r="AS53" s="1">
        <f t="shared" si="36"/>
        <v>0.24</v>
      </c>
      <c r="AT53" s="1">
        <f t="shared" si="37"/>
        <v>130294.58333333333</v>
      </c>
      <c r="AU53" s="1">
        <f t="shared" si="38"/>
        <v>1460313129.2622352</v>
      </c>
      <c r="AV53" s="1">
        <f>SUM(AU42:AU53)</f>
        <v>37266915708.899139</v>
      </c>
    </row>
    <row r="54" spans="1:48" x14ac:dyDescent="0.15">
      <c r="C54" s="7">
        <v>12</v>
      </c>
      <c r="D54" s="8">
        <v>3.7621468737419401</v>
      </c>
      <c r="E54" s="10">
        <f t="shared" si="39"/>
        <v>7.8281013241666697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4.6104063366128996</v>
      </c>
      <c r="E58" s="7"/>
      <c r="F58" s="7"/>
      <c r="G58" s="1">
        <v>1</v>
      </c>
      <c r="H58" s="9">
        <f t="shared" ref="H58:H69" si="41">E59</f>
        <v>4.6104063366128996</v>
      </c>
      <c r="I58" s="9">
        <f t="shared" ref="I58:I69" si="42">H58+273.15</f>
        <v>277.7604063366129</v>
      </c>
      <c r="J58" s="9">
        <f t="shared" ref="J58:J69" si="43">EXP(($C$15*(I58-$C$13))/($C$16*I58*$C$13))</f>
        <v>3.1489688022432766E-2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3.1416212083713755E-3</v>
      </c>
      <c r="Q58" s="12">
        <f t="shared" ref="Q58:Q69" si="47">P58*$B$60</f>
        <v>5.9690802959056139E-4</v>
      </c>
      <c r="R58" s="9">
        <f t="shared" ref="R58:R69" si="48">L58*$B$60</f>
        <v>1.8955666666666669E-2</v>
      </c>
      <c r="S58" s="13">
        <f t="shared" ref="S58:S69" si="49">Q58/R58</f>
        <v>3.1489688022432766E-2</v>
      </c>
      <c r="T58" s="2">
        <f t="shared" ref="T58:T69" si="50">$B$59/100</f>
        <v>0.01</v>
      </c>
      <c r="U58" s="14">
        <f t="shared" ref="U58:U69" si="51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1.2314896880224328E-2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12790.166666666666</v>
      </c>
      <c r="AU58" s="1">
        <f t="shared" ref="AU58:AU69" si="58">AT58*10000*AS58*0.67*AR58*AQ58</f>
        <v>2000418.439320337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2.0547231719354802</v>
      </c>
      <c r="E59" s="10">
        <f t="shared" ref="E59:E70" si="59">D58</f>
        <v>4.6104063366128996</v>
      </c>
      <c r="F59" s="7" t="s">
        <v>83</v>
      </c>
      <c r="G59" s="1">
        <v>2</v>
      </c>
      <c r="H59" s="9">
        <f t="shared" si="41"/>
        <v>2.0547231719354802</v>
      </c>
      <c r="I59" s="9">
        <f t="shared" si="42"/>
        <v>275.20472317193548</v>
      </c>
      <c r="J59" s="9">
        <f t="shared" si="43"/>
        <v>2.2740011133739201E-2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0.19639171212496195</v>
      </c>
      <c r="P59" s="9">
        <f t="shared" si="46"/>
        <v>4.4659497202957392E-3</v>
      </c>
      <c r="Q59" s="12">
        <f t="shared" si="47"/>
        <v>8.4853044685619041E-4</v>
      </c>
      <c r="R59" s="9">
        <f t="shared" si="48"/>
        <v>1.8955666666666669E-2</v>
      </c>
      <c r="S59" s="13">
        <f t="shared" si="49"/>
        <v>4.4763946411250304E-2</v>
      </c>
      <c r="T59" s="2">
        <f t="shared" si="50"/>
        <v>0.01</v>
      </c>
      <c r="U59" s="14">
        <f t="shared" si="51"/>
        <v>4.4763946411250304E-4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1.2447639464112504E-2</v>
      </c>
      <c r="AR59" s="9">
        <f t="shared" si="55"/>
        <v>9.9766666666666666</v>
      </c>
      <c r="AS59" s="1">
        <f t="shared" si="56"/>
        <v>0.19</v>
      </c>
      <c r="AT59" s="1">
        <f t="shared" si="57"/>
        <v>12790.166666666666</v>
      </c>
      <c r="AU59" s="1">
        <f t="shared" si="58"/>
        <v>2021981.0001014464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4.28679171875</v>
      </c>
      <c r="E60" s="10">
        <f t="shared" si="59"/>
        <v>2.0547231719354802</v>
      </c>
      <c r="F60" s="7" t="s">
        <v>83</v>
      </c>
      <c r="G60" s="1">
        <v>3</v>
      </c>
      <c r="H60" s="9">
        <f t="shared" si="41"/>
        <v>4.28679171875</v>
      </c>
      <c r="I60" s="9">
        <f t="shared" si="42"/>
        <v>277.43679171874999</v>
      </c>
      <c r="J60" s="9">
        <f t="shared" si="43"/>
        <v>3.0228066410833497E-2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0.29169242907133291</v>
      </c>
      <c r="P60" s="9">
        <f t="shared" si="46"/>
        <v>8.8172981175055915E-3</v>
      </c>
      <c r="Q60" s="12">
        <f t="shared" si="47"/>
        <v>1.6752866423260624E-3</v>
      </c>
      <c r="R60" s="9">
        <f t="shared" si="48"/>
        <v>1.8955666666666669E-2</v>
      </c>
      <c r="S60" s="13">
        <f t="shared" si="49"/>
        <v>8.8379199306771697E-2</v>
      </c>
      <c r="T60" s="2">
        <f t="shared" si="50"/>
        <v>0.01</v>
      </c>
      <c r="U60" s="14">
        <f t="shared" si="51"/>
        <v>8.8379199306771702E-4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1.2883791993067717E-2</v>
      </c>
      <c r="AR60" s="9">
        <f t="shared" si="55"/>
        <v>9.9766666666666666</v>
      </c>
      <c r="AS60" s="1">
        <f t="shared" si="56"/>
        <v>0.19</v>
      </c>
      <c r="AT60" s="1">
        <f t="shared" si="57"/>
        <v>12790.166666666666</v>
      </c>
      <c r="AU60" s="1">
        <f t="shared" si="58"/>
        <v>2092829.1419709311</v>
      </c>
    </row>
    <row r="61" spans="1:48" x14ac:dyDescent="0.15">
      <c r="C61" s="7">
        <v>3</v>
      </c>
      <c r="D61" s="8">
        <v>5.8859097512903196</v>
      </c>
      <c r="E61" s="10">
        <f t="shared" si="59"/>
        <v>4.28679171875</v>
      </c>
      <c r="F61" s="7" t="s">
        <v>83</v>
      </c>
      <c r="G61" s="1">
        <v>4</v>
      </c>
      <c r="H61" s="9">
        <f t="shared" si="41"/>
        <v>5.8859097512903196</v>
      </c>
      <c r="I61" s="9">
        <f t="shared" si="42"/>
        <v>279.03590975129032</v>
      </c>
      <c r="J61" s="9">
        <f t="shared" si="43"/>
        <v>3.6962306812950735E-2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0.382641797620494</v>
      </c>
      <c r="P61" s="9">
        <f t="shared" si="46"/>
        <v>1.4143323523107702E-2</v>
      </c>
      <c r="Q61" s="12">
        <f t="shared" si="47"/>
        <v>2.6872314693904636E-3</v>
      </c>
      <c r="R61" s="9">
        <f t="shared" si="48"/>
        <v>1.8955666666666669E-2</v>
      </c>
      <c r="S61" s="13">
        <f t="shared" si="49"/>
        <v>0.14176401793960275</v>
      </c>
      <c r="T61" s="2">
        <f t="shared" si="50"/>
        <v>0.01</v>
      </c>
      <c r="U61" s="14">
        <f t="shared" si="51"/>
        <v>1.4176401793960275E-3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1.3417640179396027E-2</v>
      </c>
      <c r="AR61" s="9">
        <f t="shared" si="55"/>
        <v>9.9766666666666666</v>
      </c>
      <c r="AS61" s="1">
        <f t="shared" si="56"/>
        <v>0.19</v>
      </c>
      <c r="AT61" s="1">
        <f t="shared" si="57"/>
        <v>12790.166666666666</v>
      </c>
      <c r="AU61" s="1">
        <f t="shared" si="58"/>
        <v>2179546.8600416174</v>
      </c>
    </row>
    <row r="62" spans="1:48" x14ac:dyDescent="0.15">
      <c r="C62" s="7">
        <v>4</v>
      </c>
      <c r="D62" s="8">
        <v>8.6786128609666697</v>
      </c>
      <c r="E62" s="10">
        <f t="shared" si="59"/>
        <v>5.8859097512903196</v>
      </c>
      <c r="F62" s="7" t="s">
        <v>83</v>
      </c>
      <c r="G62" s="1">
        <v>5</v>
      </c>
      <c r="H62" s="9">
        <f t="shared" si="41"/>
        <v>8.6786128609666697</v>
      </c>
      <c r="I62" s="9">
        <f t="shared" si="42"/>
        <v>281.82861286096664</v>
      </c>
      <c r="J62" s="9">
        <f t="shared" si="43"/>
        <v>5.2230941178437726E-2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0.35007355039251697</v>
      </c>
      <c r="O62" s="9">
        <f t="shared" si="60"/>
        <v>0.11819159037153598</v>
      </c>
      <c r="P62" s="9">
        <f t="shared" si="46"/>
        <v>6.1732580044817024E-3</v>
      </c>
      <c r="Q62" s="12">
        <f t="shared" si="47"/>
        <v>1.1729190208515235E-3</v>
      </c>
      <c r="R62" s="9">
        <f t="shared" si="48"/>
        <v>1.8955666666666669E-2</v>
      </c>
      <c r="S62" s="13">
        <f t="shared" si="49"/>
        <v>6.1876959617257289E-2</v>
      </c>
      <c r="T62" s="2">
        <f t="shared" si="50"/>
        <v>0.01</v>
      </c>
      <c r="U62" s="14">
        <f t="shared" si="51"/>
        <v>6.1876959617257292E-4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1.2618769596172573E-2</v>
      </c>
      <c r="AR62" s="9">
        <f t="shared" si="55"/>
        <v>9.9766666666666666</v>
      </c>
      <c r="AS62" s="1">
        <f t="shared" si="56"/>
        <v>0.19</v>
      </c>
      <c r="AT62" s="1">
        <f t="shared" si="57"/>
        <v>12790.166666666666</v>
      </c>
      <c r="AU62" s="1">
        <f t="shared" si="58"/>
        <v>2049779.1924067361</v>
      </c>
    </row>
    <row r="63" spans="1:48" x14ac:dyDescent="0.15">
      <c r="C63" s="7">
        <v>5</v>
      </c>
      <c r="D63" s="8">
        <v>11.7369240179677</v>
      </c>
      <c r="E63" s="10">
        <f t="shared" si="59"/>
        <v>8.6786128609666697</v>
      </c>
      <c r="F63" s="7" t="s">
        <v>85</v>
      </c>
      <c r="G63" s="1">
        <v>6</v>
      </c>
      <c r="H63" s="9">
        <f t="shared" si="41"/>
        <v>11.7369240179677</v>
      </c>
      <c r="I63" s="9">
        <f t="shared" si="42"/>
        <v>284.88692401796766</v>
      </c>
      <c r="J63" s="9">
        <f t="shared" si="43"/>
        <v>7.5683528297578295E-2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0.21178499903372094</v>
      </c>
      <c r="P63" s="9">
        <f t="shared" si="46"/>
        <v>1.602863596737121E-2</v>
      </c>
      <c r="Q63" s="12">
        <f t="shared" si="47"/>
        <v>3.0454408338005299E-3</v>
      </c>
      <c r="R63" s="9">
        <f t="shared" si="48"/>
        <v>1.8955666666666669E-2</v>
      </c>
      <c r="S63" s="13">
        <f t="shared" si="49"/>
        <v>0.16066123589079059</v>
      </c>
      <c r="T63" s="2">
        <f t="shared" si="50"/>
        <v>0.01</v>
      </c>
      <c r="U63" s="14">
        <f t="shared" si="51"/>
        <v>1.6066123589079059E-3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1.3606612358907906E-2</v>
      </c>
      <c r="AR63" s="9">
        <f t="shared" si="55"/>
        <v>9.9766666666666666</v>
      </c>
      <c r="AS63" s="1">
        <f t="shared" si="56"/>
        <v>0.19</v>
      </c>
      <c r="AT63" s="1">
        <f t="shared" si="57"/>
        <v>12790.166666666666</v>
      </c>
      <c r="AU63" s="1">
        <f t="shared" si="58"/>
        <v>2210243.2951064664</v>
      </c>
    </row>
    <row r="64" spans="1:48" x14ac:dyDescent="0.15">
      <c r="C64" s="7">
        <v>6</v>
      </c>
      <c r="D64" s="8">
        <v>14.978718177333301</v>
      </c>
      <c r="E64" s="10">
        <f t="shared" si="59"/>
        <v>11.7369240179677</v>
      </c>
      <c r="F64" s="7" t="s">
        <v>83</v>
      </c>
      <c r="G64" s="1">
        <v>7</v>
      </c>
      <c r="H64" s="9">
        <f t="shared" si="41"/>
        <v>14.978718177333301</v>
      </c>
      <c r="I64" s="9">
        <f t="shared" si="42"/>
        <v>288.12871817733327</v>
      </c>
      <c r="J64" s="9">
        <f t="shared" si="43"/>
        <v>0.1111745055956944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0.29552302973301642</v>
      </c>
      <c r="P64" s="9">
        <f t="shared" si="46"/>
        <v>3.28546267227098E-2</v>
      </c>
      <c r="Q64" s="12">
        <f t="shared" si="47"/>
        <v>6.2423790773148621E-3</v>
      </c>
      <c r="R64" s="9">
        <f t="shared" si="48"/>
        <v>1.8955666666666669E-2</v>
      </c>
      <c r="S64" s="13">
        <f t="shared" si="49"/>
        <v>0.32931466811937649</v>
      </c>
      <c r="T64" s="2">
        <f t="shared" si="50"/>
        <v>0.01</v>
      </c>
      <c r="U64" s="14">
        <f t="shared" si="51"/>
        <v>3.2931466811937649E-3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2.3393146681193765E-2</v>
      </c>
      <c r="AR64" s="9">
        <f t="shared" si="55"/>
        <v>9.9766666666666666</v>
      </c>
      <c r="AS64" s="1">
        <f t="shared" si="56"/>
        <v>0.19</v>
      </c>
      <c r="AT64" s="1">
        <f t="shared" si="57"/>
        <v>12790.166666666666</v>
      </c>
      <c r="AU64" s="1">
        <f t="shared" si="58"/>
        <v>3799957.2736928118</v>
      </c>
    </row>
    <row r="65" spans="1:48" x14ac:dyDescent="0.15">
      <c r="C65" s="7">
        <v>7</v>
      </c>
      <c r="D65" s="8">
        <v>19.427420343870999</v>
      </c>
      <c r="E65" s="10">
        <f t="shared" si="59"/>
        <v>14.978718177333301</v>
      </c>
      <c r="F65" s="7" t="s">
        <v>83</v>
      </c>
      <c r="G65" s="1">
        <v>8</v>
      </c>
      <c r="H65" s="9">
        <f t="shared" si="41"/>
        <v>19.427420343870999</v>
      </c>
      <c r="I65" s="9">
        <f t="shared" si="42"/>
        <v>292.57742034387098</v>
      </c>
      <c r="J65" s="9">
        <f t="shared" si="43"/>
        <v>0.18584886566959127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0.36243506967697331</v>
      </c>
      <c r="P65" s="9">
        <f t="shared" si="46"/>
        <v>6.7358146578344769E-2</v>
      </c>
      <c r="Q65" s="12">
        <f t="shared" si="47"/>
        <v>1.2798047849885506E-2</v>
      </c>
      <c r="R65" s="9">
        <f t="shared" si="48"/>
        <v>1.8955666666666669E-2</v>
      </c>
      <c r="S65" s="13">
        <f t="shared" si="49"/>
        <v>0.67515683172413721</v>
      </c>
      <c r="T65" s="2">
        <f t="shared" si="50"/>
        <v>0.01</v>
      </c>
      <c r="U65" s="14">
        <f t="shared" si="51"/>
        <v>6.7515683172413724E-3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2.6851568317241371E-2</v>
      </c>
      <c r="AR65" s="9">
        <f t="shared" si="55"/>
        <v>9.9766666666666666</v>
      </c>
      <c r="AS65" s="1">
        <f t="shared" si="56"/>
        <v>0.19</v>
      </c>
      <c r="AT65" s="1">
        <f t="shared" si="57"/>
        <v>12790.166666666666</v>
      </c>
      <c r="AU65" s="1">
        <f t="shared" si="58"/>
        <v>4361739.5183175039</v>
      </c>
    </row>
    <row r="66" spans="1:48" x14ac:dyDescent="0.15">
      <c r="C66" s="7">
        <v>8</v>
      </c>
      <c r="D66" s="8">
        <v>16.1774810012903</v>
      </c>
      <c r="E66" s="10">
        <f t="shared" si="59"/>
        <v>19.427420343870999</v>
      </c>
      <c r="F66" s="7" t="s">
        <v>83</v>
      </c>
      <c r="G66" s="1">
        <v>9</v>
      </c>
      <c r="H66" s="9">
        <f t="shared" si="41"/>
        <v>16.1774810012903</v>
      </c>
      <c r="I66" s="9">
        <f t="shared" si="42"/>
        <v>289.32748100129027</v>
      </c>
      <c r="J66" s="9">
        <f t="shared" si="43"/>
        <v>0.12788296626238921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0.39484358976529521</v>
      </c>
      <c r="P66" s="9">
        <f t="shared" si="46"/>
        <v>5.049376946887589E-2</v>
      </c>
      <c r="Q66" s="12">
        <f t="shared" si="47"/>
        <v>9.593816199086419E-3</v>
      </c>
      <c r="R66" s="9">
        <f t="shared" si="48"/>
        <v>1.8955666666666669E-2</v>
      </c>
      <c r="S66" s="13">
        <f t="shared" si="49"/>
        <v>0.50611863817784042</v>
      </c>
      <c r="T66" s="2">
        <f t="shared" si="50"/>
        <v>0.01</v>
      </c>
      <c r="U66" s="14">
        <f t="shared" si="51"/>
        <v>5.0611863817784045E-3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2.5161186381778403E-2</v>
      </c>
      <c r="AR66" s="9">
        <f t="shared" si="55"/>
        <v>9.9766666666666666</v>
      </c>
      <c r="AS66" s="1">
        <f t="shared" si="56"/>
        <v>0.19</v>
      </c>
      <c r="AT66" s="1">
        <f t="shared" si="57"/>
        <v>12790.166666666666</v>
      </c>
      <c r="AU66" s="1">
        <f t="shared" si="58"/>
        <v>4087155.7174069006</v>
      </c>
    </row>
    <row r="67" spans="1:48" x14ac:dyDescent="0.15">
      <c r="C67" s="7">
        <v>9</v>
      </c>
      <c r="D67" s="8">
        <v>14.8019002183333</v>
      </c>
      <c r="E67" s="10">
        <f t="shared" si="59"/>
        <v>16.1774810012903</v>
      </c>
      <c r="F67" s="7" t="s">
        <v>83</v>
      </c>
      <c r="G67" s="1">
        <v>10</v>
      </c>
      <c r="H67" s="9">
        <f t="shared" si="41"/>
        <v>14.8019002183333</v>
      </c>
      <c r="I67" s="9">
        <f t="shared" si="42"/>
        <v>287.95190021833326</v>
      </c>
      <c r="J67" s="9">
        <f t="shared" si="43"/>
        <v>0.10889131244351918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0.44411648696308598</v>
      </c>
      <c r="P67" s="9">
        <f t="shared" si="46"/>
        <v>4.8360427143215506E-2</v>
      </c>
      <c r="Q67" s="12">
        <f t="shared" si="47"/>
        <v>9.1884811572109457E-3</v>
      </c>
      <c r="R67" s="9">
        <f t="shared" si="48"/>
        <v>1.8955666666666669E-2</v>
      </c>
      <c r="S67" s="13">
        <f t="shared" si="49"/>
        <v>0.48473532051335277</v>
      </c>
      <c r="T67" s="2">
        <f t="shared" si="50"/>
        <v>0.01</v>
      </c>
      <c r="U67" s="14">
        <f t="shared" si="51"/>
        <v>4.8473532051335278E-3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2.4947353205133527E-2</v>
      </c>
      <c r="AR67" s="9">
        <f t="shared" si="55"/>
        <v>9.9766666666666666</v>
      </c>
      <c r="AS67" s="1">
        <f t="shared" si="56"/>
        <v>0.19</v>
      </c>
      <c r="AT67" s="1">
        <f t="shared" si="57"/>
        <v>12790.166666666666</v>
      </c>
      <c r="AU67" s="1">
        <f t="shared" si="58"/>
        <v>4052420.8890393358</v>
      </c>
    </row>
    <row r="68" spans="1:48" x14ac:dyDescent="0.15">
      <c r="C68" s="7">
        <v>10</v>
      </c>
      <c r="D68" s="8">
        <v>12.3237820360968</v>
      </c>
      <c r="E68" s="10">
        <f t="shared" si="59"/>
        <v>14.8019002183333</v>
      </c>
      <c r="F68" s="7" t="s">
        <v>83</v>
      </c>
      <c r="G68" s="1">
        <v>11</v>
      </c>
      <c r="H68" s="9">
        <f t="shared" si="41"/>
        <v>12.3237820360968</v>
      </c>
      <c r="I68" s="9">
        <f t="shared" si="42"/>
        <v>285.47378203609679</v>
      </c>
      <c r="J68" s="9">
        <f t="shared" si="43"/>
        <v>8.1192335721372466E-2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0.37596825682887697</v>
      </c>
      <c r="O68" s="9">
        <f t="shared" si="60"/>
        <v>0.11955446965766009</v>
      </c>
      <c r="P68" s="9">
        <f t="shared" si="46"/>
        <v>9.7069066374353766E-3</v>
      </c>
      <c r="Q68" s="12">
        <f t="shared" si="47"/>
        <v>1.8443122611127216E-3</v>
      </c>
      <c r="R68" s="9">
        <f t="shared" si="48"/>
        <v>1.8955666666666669E-2</v>
      </c>
      <c r="S68" s="13">
        <f t="shared" si="49"/>
        <v>9.7296090585720432E-2</v>
      </c>
      <c r="T68" s="2">
        <f t="shared" si="50"/>
        <v>0.01</v>
      </c>
      <c r="U68" s="14">
        <f t="shared" si="51"/>
        <v>9.7296090585720439E-4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1.2972960905857204E-2</v>
      </c>
      <c r="AR68" s="9">
        <f t="shared" si="55"/>
        <v>9.9766666666666666</v>
      </c>
      <c r="AS68" s="1">
        <f t="shared" si="56"/>
        <v>0.19</v>
      </c>
      <c r="AT68" s="1">
        <f t="shared" si="57"/>
        <v>12790.166666666666</v>
      </c>
      <c r="AU68" s="1">
        <f t="shared" si="58"/>
        <v>2107313.6430668905</v>
      </c>
    </row>
    <row r="69" spans="1:48" x14ac:dyDescent="0.15">
      <c r="C69" s="7">
        <v>11</v>
      </c>
      <c r="D69" s="8">
        <v>7.8281013241666697</v>
      </c>
      <c r="E69" s="10">
        <f t="shared" si="59"/>
        <v>12.3237820360968</v>
      </c>
      <c r="F69" s="7" t="s">
        <v>85</v>
      </c>
      <c r="G69" s="1">
        <v>12</v>
      </c>
      <c r="H69" s="9">
        <f t="shared" si="41"/>
        <v>7.8281013241666697</v>
      </c>
      <c r="I69" s="9">
        <f t="shared" si="42"/>
        <v>280.97810132416663</v>
      </c>
      <c r="J69" s="9">
        <f t="shared" si="43"/>
        <v>4.7044667525953689E-2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0.20961422968689139</v>
      </c>
      <c r="P69" s="9">
        <f t="shared" si="46"/>
        <v>9.8612317443286975E-3</v>
      </c>
      <c r="Q69" s="12">
        <f t="shared" si="47"/>
        <v>1.8736340314224526E-3</v>
      </c>
      <c r="R69" s="9">
        <f t="shared" si="48"/>
        <v>1.8955666666666669E-2</v>
      </c>
      <c r="S69" s="13">
        <f t="shared" si="49"/>
        <v>9.8842950995610052E-2</v>
      </c>
      <c r="T69" s="2">
        <f t="shared" si="50"/>
        <v>0.01</v>
      </c>
      <c r="U69" s="14">
        <f t="shared" si="51"/>
        <v>9.8842950995610044E-4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1.2988429509956101E-2</v>
      </c>
      <c r="AR69" s="9">
        <f t="shared" si="55"/>
        <v>9.9766666666666666</v>
      </c>
      <c r="AS69" s="1">
        <f t="shared" si="56"/>
        <v>0.19</v>
      </c>
      <c r="AT69" s="1">
        <f t="shared" si="57"/>
        <v>12790.166666666666</v>
      </c>
      <c r="AU69" s="1">
        <f t="shared" si="58"/>
        <v>2109826.346272686</v>
      </c>
      <c r="AV69" s="1">
        <f>SUM(AU58:AU69)</f>
        <v>33073211.316743664</v>
      </c>
    </row>
    <row r="70" spans="1:48" x14ac:dyDescent="0.15">
      <c r="C70" s="7">
        <v>12</v>
      </c>
      <c r="D70" s="8">
        <v>3.7621468737419401</v>
      </c>
      <c r="E70" s="10">
        <f t="shared" si="59"/>
        <v>7.8281013241666697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4.6104063366128996</v>
      </c>
      <c r="E73" s="7"/>
      <c r="F73" s="7"/>
      <c r="G73" s="1">
        <v>1</v>
      </c>
      <c r="H73" s="9">
        <f t="shared" ref="H73:H84" si="61">E74</f>
        <v>4.6104063366128996</v>
      </c>
      <c r="I73" s="9">
        <f t="shared" ref="I73:I84" si="62">H73+273.15</f>
        <v>277.7604063366129</v>
      </c>
      <c r="J73" s="9">
        <f t="shared" ref="J73:J84" si="63">EXP(($C$15*(I73-$C$13))/($C$16*I73*$C$13))</f>
        <v>3.1489688022432766E-2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3.4481208384563884E-3</v>
      </c>
      <c r="Q73" s="12">
        <f t="shared" ref="Q73:Q84" si="67">P73*$B$75</f>
        <v>6.2066175092214987E-4</v>
      </c>
      <c r="R73" s="9">
        <f t="shared" ref="R73:R84" si="68">L73*$B$75</f>
        <v>1.9710000000000002E-2</v>
      </c>
      <c r="S73" s="13">
        <f t="shared" ref="S73:S84" si="69">Q73/R73</f>
        <v>3.1489688022432766E-2</v>
      </c>
      <c r="T73" s="2">
        <f t="shared" ref="T73:T84" si="70">$B$74/100</f>
        <v>0.01</v>
      </c>
      <c r="U73" s="14">
        <f t="shared" ref="U73:U84" si="71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1.2914896880224328E-2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2.0547231719354802</v>
      </c>
      <c r="E74" s="10">
        <f t="shared" ref="E74:E85" si="79">D73</f>
        <v>4.6104063366128996</v>
      </c>
      <c r="F74" s="7" t="s">
        <v>83</v>
      </c>
      <c r="G74" s="1">
        <v>2</v>
      </c>
      <c r="H74" s="9">
        <f t="shared" si="61"/>
        <v>2.0547231719354802</v>
      </c>
      <c r="I74" s="9">
        <f t="shared" si="62"/>
        <v>275.20472317193548</v>
      </c>
      <c r="J74" s="9">
        <f t="shared" si="63"/>
        <v>2.2740011133739201E-2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0.21555187916154364</v>
      </c>
      <c r="P74" s="9">
        <f t="shared" si="66"/>
        <v>4.9016521320319091E-3</v>
      </c>
      <c r="Q74" s="12">
        <f t="shared" si="67"/>
        <v>8.8229738376574356E-4</v>
      </c>
      <c r="R74" s="9">
        <f t="shared" si="68"/>
        <v>1.9710000000000002E-2</v>
      </c>
      <c r="S74" s="13">
        <f t="shared" si="69"/>
        <v>4.4763946411250304E-2</v>
      </c>
      <c r="T74" s="2">
        <f t="shared" si="70"/>
        <v>0.01</v>
      </c>
      <c r="U74" s="14">
        <f t="shared" si="71"/>
        <v>4.4763946411250304E-4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1.3047639464112503E-2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4.28679171875</v>
      </c>
      <c r="E75" s="10">
        <f t="shared" si="79"/>
        <v>2.0547231719354802</v>
      </c>
      <c r="F75" s="7" t="s">
        <v>83</v>
      </c>
      <c r="G75" s="1">
        <v>3</v>
      </c>
      <c r="H75" s="9">
        <f t="shared" si="61"/>
        <v>4.28679171875</v>
      </c>
      <c r="I75" s="9">
        <f t="shared" si="62"/>
        <v>277.43679171874999</v>
      </c>
      <c r="J75" s="9">
        <f t="shared" si="63"/>
        <v>3.0228066410833497E-2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0.32015022702951174</v>
      </c>
      <c r="P75" s="9">
        <f t="shared" si="66"/>
        <v>9.6775223240915028E-3</v>
      </c>
      <c r="Q75" s="12">
        <f t="shared" si="67"/>
        <v>1.7419540183364703E-3</v>
      </c>
      <c r="R75" s="9">
        <f t="shared" si="68"/>
        <v>1.9710000000000002E-2</v>
      </c>
      <c r="S75" s="13">
        <f t="shared" si="69"/>
        <v>8.8379199306771697E-2</v>
      </c>
      <c r="T75" s="2">
        <f t="shared" si="70"/>
        <v>0.01</v>
      </c>
      <c r="U75" s="14">
        <f t="shared" si="71"/>
        <v>8.8379199306771702E-4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1.3483791993067717E-2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5.8859097512903196</v>
      </c>
      <c r="E76" s="10">
        <f t="shared" si="79"/>
        <v>4.28679171875</v>
      </c>
      <c r="F76" s="7" t="s">
        <v>83</v>
      </c>
      <c r="G76" s="1">
        <v>4</v>
      </c>
      <c r="H76" s="9">
        <f t="shared" si="61"/>
        <v>5.8859097512903196</v>
      </c>
      <c r="I76" s="9">
        <f t="shared" si="62"/>
        <v>279.03590975129032</v>
      </c>
      <c r="J76" s="9">
        <f t="shared" si="63"/>
        <v>3.6962306812950735E-2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0.4199727047054202</v>
      </c>
      <c r="P76" s="9">
        <f t="shared" si="66"/>
        <v>1.5523159964386499E-2</v>
      </c>
      <c r="Q76" s="12">
        <f t="shared" si="67"/>
        <v>2.7941687935895696E-3</v>
      </c>
      <c r="R76" s="9">
        <f t="shared" si="68"/>
        <v>1.9710000000000002E-2</v>
      </c>
      <c r="S76" s="13">
        <f t="shared" si="69"/>
        <v>0.14176401793960269</v>
      </c>
      <c r="T76" s="2">
        <f t="shared" si="70"/>
        <v>0.01</v>
      </c>
      <c r="U76" s="14">
        <f t="shared" si="71"/>
        <v>1.4176401793960269E-3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1.4017640179396027E-2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8.6786128609666697</v>
      </c>
      <c r="E77" s="10">
        <f t="shared" si="79"/>
        <v>5.8859097512903196</v>
      </c>
      <c r="F77" s="7" t="s">
        <v>83</v>
      </c>
      <c r="G77" s="1">
        <v>5</v>
      </c>
      <c r="H77" s="9">
        <f t="shared" si="61"/>
        <v>8.6786128609666697</v>
      </c>
      <c r="I77" s="9">
        <f t="shared" si="62"/>
        <v>281.82861286096664</v>
      </c>
      <c r="J77" s="9">
        <f t="shared" si="63"/>
        <v>5.2230941178437726E-2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0.384227067503982</v>
      </c>
      <c r="O77" s="9">
        <f t="shared" si="80"/>
        <v>0.12972247723705171</v>
      </c>
      <c r="P77" s="9">
        <f t="shared" si="66"/>
        <v>6.7755270780896753E-3</v>
      </c>
      <c r="Q77" s="12">
        <f t="shared" si="67"/>
        <v>1.2195948740561415E-3</v>
      </c>
      <c r="R77" s="9">
        <f t="shared" si="68"/>
        <v>1.9710000000000002E-2</v>
      </c>
      <c r="S77" s="13">
        <f t="shared" si="69"/>
        <v>6.1876959617257303E-2</v>
      </c>
      <c r="T77" s="2">
        <f t="shared" si="70"/>
        <v>0.01</v>
      </c>
      <c r="U77" s="14">
        <f t="shared" si="71"/>
        <v>6.1876959617257303E-4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1.3218769596172573E-2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11.7369240179677</v>
      </c>
      <c r="E78" s="10">
        <f t="shared" si="79"/>
        <v>8.6786128609666697</v>
      </c>
      <c r="F78" s="7" t="s">
        <v>85</v>
      </c>
      <c r="G78" s="1">
        <v>6</v>
      </c>
      <c r="H78" s="9">
        <f t="shared" si="61"/>
        <v>11.7369240179677</v>
      </c>
      <c r="I78" s="9">
        <f t="shared" si="62"/>
        <v>284.88692401796766</v>
      </c>
      <c r="J78" s="9">
        <f t="shared" si="63"/>
        <v>7.5683528297578295E-2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0.23244695015896205</v>
      </c>
      <c r="P78" s="9">
        <f t="shared" si="66"/>
        <v>1.7592405330041576E-2</v>
      </c>
      <c r="Q78" s="12">
        <f t="shared" si="67"/>
        <v>3.1666329594074835E-3</v>
      </c>
      <c r="R78" s="9">
        <f t="shared" si="68"/>
        <v>1.9710000000000002E-2</v>
      </c>
      <c r="S78" s="13">
        <f t="shared" si="69"/>
        <v>0.16066123589079062</v>
      </c>
      <c r="T78" s="2">
        <f t="shared" si="70"/>
        <v>0.01</v>
      </c>
      <c r="U78" s="14">
        <f t="shared" si="71"/>
        <v>1.6066123589079063E-3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1.4206612358907907E-2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14.978718177333301</v>
      </c>
      <c r="E79" s="10">
        <f t="shared" si="79"/>
        <v>11.7369240179677</v>
      </c>
      <c r="F79" s="7" t="s">
        <v>83</v>
      </c>
      <c r="G79" s="1">
        <v>7</v>
      </c>
      <c r="H79" s="9">
        <f t="shared" si="61"/>
        <v>14.978718177333301</v>
      </c>
      <c r="I79" s="9">
        <f t="shared" si="62"/>
        <v>288.12871817733327</v>
      </c>
      <c r="J79" s="9">
        <f t="shared" si="63"/>
        <v>0.1111745055956944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0.32435454482892045</v>
      </c>
      <c r="P79" s="9">
        <f t="shared" si="66"/>
        <v>3.6059956159071725E-2</v>
      </c>
      <c r="Q79" s="12">
        <f t="shared" si="67"/>
        <v>6.4907921086329104E-3</v>
      </c>
      <c r="R79" s="9">
        <f t="shared" si="68"/>
        <v>1.9710000000000002E-2</v>
      </c>
      <c r="S79" s="13">
        <f t="shared" si="69"/>
        <v>0.32931466811937643</v>
      </c>
      <c r="T79" s="2">
        <f t="shared" si="70"/>
        <v>0.01</v>
      </c>
      <c r="U79" s="14">
        <f t="shared" si="71"/>
        <v>3.2931466811937644E-3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2.4893146681193766E-2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19.427420343870999</v>
      </c>
      <c r="E80" s="10">
        <f t="shared" si="79"/>
        <v>14.978718177333301</v>
      </c>
      <c r="F80" s="7" t="s">
        <v>83</v>
      </c>
      <c r="G80" s="1">
        <v>8</v>
      </c>
      <c r="H80" s="9">
        <f t="shared" si="61"/>
        <v>19.427420343870999</v>
      </c>
      <c r="I80" s="9">
        <f t="shared" si="62"/>
        <v>292.57742034387098</v>
      </c>
      <c r="J80" s="9">
        <f t="shared" si="63"/>
        <v>0.18584886566959127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0.39779458866984879</v>
      </c>
      <c r="P80" s="9">
        <f t="shared" si="66"/>
        <v>7.3929673073793042E-2</v>
      </c>
      <c r="Q80" s="12">
        <f t="shared" si="67"/>
        <v>1.3307341153282748E-2</v>
      </c>
      <c r="R80" s="9">
        <f t="shared" si="68"/>
        <v>1.9710000000000002E-2</v>
      </c>
      <c r="S80" s="13">
        <f t="shared" si="69"/>
        <v>0.67515683172413732</v>
      </c>
      <c r="T80" s="2">
        <f t="shared" si="70"/>
        <v>0.01</v>
      </c>
      <c r="U80" s="14">
        <f t="shared" si="71"/>
        <v>6.7515683172413733E-3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2.8351568317241373E-2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16.1774810012903</v>
      </c>
      <c r="E81" s="10">
        <f t="shared" si="79"/>
        <v>19.427420343870999</v>
      </c>
      <c r="F81" s="7" t="s">
        <v>83</v>
      </c>
      <c r="G81" s="1">
        <v>9</v>
      </c>
      <c r="H81" s="9">
        <f t="shared" si="61"/>
        <v>16.1774810012903</v>
      </c>
      <c r="I81" s="9">
        <f t="shared" si="62"/>
        <v>289.32748100129027</v>
      </c>
      <c r="J81" s="9">
        <f t="shared" si="63"/>
        <v>0.12788296626238921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0.43336491559605572</v>
      </c>
      <c r="P81" s="9">
        <f t="shared" si="66"/>
        <v>5.5419990880473544E-2</v>
      </c>
      <c r="Q81" s="12">
        <f t="shared" si="67"/>
        <v>9.9755983584852367E-3</v>
      </c>
      <c r="R81" s="9">
        <f t="shared" si="68"/>
        <v>1.9710000000000002E-2</v>
      </c>
      <c r="S81" s="13">
        <f t="shared" si="69"/>
        <v>0.50611863817784053</v>
      </c>
      <c r="T81" s="2">
        <f t="shared" si="70"/>
        <v>0.01</v>
      </c>
      <c r="U81" s="14">
        <f t="shared" si="71"/>
        <v>5.0611863817784054E-3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2.6661186381778407E-2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14.8019002183333</v>
      </c>
      <c r="E82" s="10">
        <f t="shared" si="79"/>
        <v>16.1774810012903</v>
      </c>
      <c r="F82" s="7" t="s">
        <v>83</v>
      </c>
      <c r="G82" s="1">
        <v>10</v>
      </c>
      <c r="H82" s="9">
        <f t="shared" si="61"/>
        <v>14.8019002183333</v>
      </c>
      <c r="I82" s="9">
        <f t="shared" si="62"/>
        <v>287.95190021833326</v>
      </c>
      <c r="J82" s="9">
        <f t="shared" si="63"/>
        <v>0.10889131244351918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0.48744492471558221</v>
      </c>
      <c r="P82" s="9">
        <f t="shared" si="66"/>
        <v>5.3078517596212148E-2</v>
      </c>
      <c r="Q82" s="12">
        <f t="shared" si="67"/>
        <v>9.5541331673181865E-3</v>
      </c>
      <c r="R82" s="9">
        <f t="shared" si="68"/>
        <v>1.9710000000000002E-2</v>
      </c>
      <c r="S82" s="13">
        <f t="shared" si="69"/>
        <v>0.48473532051335289</v>
      </c>
      <c r="T82" s="2">
        <f t="shared" si="70"/>
        <v>0.01</v>
      </c>
      <c r="U82" s="14">
        <f t="shared" si="71"/>
        <v>4.8473532051335286E-3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2.6447353205133528E-2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12.3237820360968</v>
      </c>
      <c r="E83" s="10">
        <f t="shared" si="79"/>
        <v>14.8019002183333</v>
      </c>
      <c r="F83" s="7" t="s">
        <v>83</v>
      </c>
      <c r="G83" s="1">
        <v>11</v>
      </c>
      <c r="H83" s="9">
        <f t="shared" si="61"/>
        <v>12.3237820360968</v>
      </c>
      <c r="I83" s="9">
        <f t="shared" si="62"/>
        <v>285.47378203609679</v>
      </c>
      <c r="J83" s="9">
        <f t="shared" si="63"/>
        <v>8.1192335721372466E-2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0.41264808676340159</v>
      </c>
      <c r="O83" s="9">
        <f t="shared" si="80"/>
        <v>0.13121832035596848</v>
      </c>
      <c r="P83" s="9">
        <f t="shared" si="66"/>
        <v>1.0653921919136396E-2</v>
      </c>
      <c r="Q83" s="12">
        <f t="shared" si="67"/>
        <v>1.9177059454445512E-3</v>
      </c>
      <c r="R83" s="9">
        <f t="shared" si="68"/>
        <v>1.9710000000000002E-2</v>
      </c>
      <c r="S83" s="13">
        <f t="shared" si="69"/>
        <v>9.7296090585720502E-2</v>
      </c>
      <c r="T83" s="2">
        <f t="shared" si="70"/>
        <v>0.01</v>
      </c>
      <c r="U83" s="14">
        <f t="shared" si="71"/>
        <v>9.7296090585720504E-4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1.3572960905857205E-2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7.8281013241666697</v>
      </c>
      <c r="E84" s="10">
        <f t="shared" si="79"/>
        <v>12.3237820360968</v>
      </c>
      <c r="F84" s="7" t="s">
        <v>85</v>
      </c>
      <c r="G84" s="1">
        <v>12</v>
      </c>
      <c r="H84" s="9">
        <f t="shared" si="61"/>
        <v>7.8281013241666697</v>
      </c>
      <c r="I84" s="9">
        <f t="shared" si="62"/>
        <v>280.97810132416663</v>
      </c>
      <c r="J84" s="9">
        <f t="shared" si="63"/>
        <v>4.7044667525953689E-2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0.2300643984368321</v>
      </c>
      <c r="P84" s="9">
        <f t="shared" si="66"/>
        <v>1.0823303134019305E-2</v>
      </c>
      <c r="Q84" s="12">
        <f t="shared" si="67"/>
        <v>1.9481945641234748E-3</v>
      </c>
      <c r="R84" s="9">
        <f t="shared" si="68"/>
        <v>1.9710000000000002E-2</v>
      </c>
      <c r="S84" s="13">
        <f t="shared" si="69"/>
        <v>9.8842950995610079E-2</v>
      </c>
      <c r="T84" s="2">
        <f t="shared" si="70"/>
        <v>0.01</v>
      </c>
      <c r="U84" s="14">
        <f t="shared" si="71"/>
        <v>9.8842950995610087E-4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1.3588429509956101E-2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3.7621468737419401</v>
      </c>
      <c r="E85" s="10">
        <f t="shared" si="79"/>
        <v>7.8281013241666697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4.6104063366128996</v>
      </c>
      <c r="E89" s="7"/>
      <c r="F89" s="7"/>
      <c r="G89" s="1">
        <v>1</v>
      </c>
      <c r="H89" s="9">
        <f t="shared" ref="H89:H100" si="81">E90</f>
        <v>4.6104063366128996</v>
      </c>
      <c r="I89" s="9">
        <f t="shared" ref="I89:I100" si="82">H89+273.15</f>
        <v>277.7604063366129</v>
      </c>
      <c r="J89" s="9">
        <f t="shared" ref="J89:J100" si="83">EXP(($C$15*(I89-$C$13))/($C$16*I89*$C$13))</f>
        <v>3.1489688022432766E-2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0.16706145462321198</v>
      </c>
      <c r="Q89" s="12">
        <f t="shared" ref="Q89:Q100" si="87">P89*$B$91</f>
        <v>7.5177654580445397E-2</v>
      </c>
      <c r="R89" s="9">
        <f t="shared" ref="R89:R100" si="88">L89*$B$91</f>
        <v>2.3873737500000001</v>
      </c>
      <c r="S89" s="13">
        <f t="shared" ref="S89:S100" si="89">Q89/R89</f>
        <v>3.1489688022432766E-2</v>
      </c>
      <c r="T89" s="2">
        <f t="shared" ref="T89:T100" si="90">$B$90/100</f>
        <v>0.51</v>
      </c>
      <c r="U89" s="14">
        <f t="shared" ref="U89:U100" si="91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3.5179011878769373E-2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1027642.25</v>
      </c>
      <c r="AN89" s="1">
        <f t="shared" ref="AN89:AN100" si="96">AM89*10000*AK89*AJ89</f>
        <v>3760653433.6400266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2.0547231719354802</v>
      </c>
      <c r="E90" s="10">
        <f t="shared" ref="E90:E101" si="97">D89</f>
        <v>4.6104063366128996</v>
      </c>
      <c r="F90" s="7" t="s">
        <v>83</v>
      </c>
      <c r="G90" s="1">
        <v>2</v>
      </c>
      <c r="H90" s="9">
        <f t="shared" si="81"/>
        <v>2.0547231719354802</v>
      </c>
      <c r="I90" s="9">
        <f t="shared" si="82"/>
        <v>275.20472317193548</v>
      </c>
      <c r="J90" s="9">
        <f t="shared" si="83"/>
        <v>2.2740011133739201E-2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10.443488545376788</v>
      </c>
      <c r="P90" s="9">
        <f t="shared" si="86"/>
        <v>0.23748504579694596</v>
      </c>
      <c r="Q90" s="12">
        <f t="shared" si="87"/>
        <v>0.10686827060862568</v>
      </c>
      <c r="R90" s="9">
        <f t="shared" si="88"/>
        <v>2.3873737500000001</v>
      </c>
      <c r="S90" s="13">
        <f t="shared" si="89"/>
        <v>4.4763946411250304E-2</v>
      </c>
      <c r="T90" s="2">
        <f t="shared" si="90"/>
        <v>0.51</v>
      </c>
      <c r="U90" s="14">
        <f t="shared" si="91"/>
        <v>2.2829612669737657E-2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3.7220128219925902E-2</v>
      </c>
      <c r="AK90" s="9">
        <f t="shared" si="93"/>
        <v>10.4025</v>
      </c>
      <c r="AL90" s="1">
        <f t="shared" si="94"/>
        <v>0.45</v>
      </c>
      <c r="AM90" s="17">
        <f t="shared" si="95"/>
        <v>1027642.25</v>
      </c>
      <c r="AN90" s="1">
        <f t="shared" si="96"/>
        <v>3978849760.5658979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4.28679171875</v>
      </c>
      <c r="E91" s="10">
        <f t="shared" si="97"/>
        <v>2.0547231719354802</v>
      </c>
      <c r="F91" s="7" t="s">
        <v>83</v>
      </c>
      <c r="G91" s="1">
        <v>3</v>
      </c>
      <c r="H91" s="9">
        <f t="shared" si="81"/>
        <v>4.28679171875</v>
      </c>
      <c r="I91" s="9">
        <f t="shared" si="82"/>
        <v>277.43679171874999</v>
      </c>
      <c r="J91" s="9">
        <f t="shared" si="83"/>
        <v>3.0228066410833497E-2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15.511278499579841</v>
      </c>
      <c r="P91" s="9">
        <f t="shared" si="86"/>
        <v>0.46887595660223319</v>
      </c>
      <c r="Q91" s="12">
        <f t="shared" si="87"/>
        <v>0.21099418047100493</v>
      </c>
      <c r="R91" s="9">
        <f t="shared" si="88"/>
        <v>2.3873737500000001</v>
      </c>
      <c r="S91" s="13">
        <f t="shared" si="89"/>
        <v>8.8379199306771683E-2</v>
      </c>
      <c r="T91" s="2">
        <f t="shared" si="90"/>
        <v>0.51</v>
      </c>
      <c r="U91" s="14">
        <f t="shared" si="91"/>
        <v>4.5073391646453562E-2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4.3926627581405753E-2</v>
      </c>
      <c r="AK91" s="9">
        <f t="shared" si="93"/>
        <v>10.4025</v>
      </c>
      <c r="AL91" s="1">
        <f t="shared" si="94"/>
        <v>0.45</v>
      </c>
      <c r="AM91" s="17">
        <f t="shared" si="95"/>
        <v>1027642.25</v>
      </c>
      <c r="AN91" s="1">
        <f t="shared" si="96"/>
        <v>4695777795.3375244</v>
      </c>
    </row>
    <row r="92" spans="1:48" x14ac:dyDescent="0.15">
      <c r="C92" s="7">
        <v>3</v>
      </c>
      <c r="D92" s="8">
        <v>5.8859097512903196</v>
      </c>
      <c r="E92" s="10">
        <f t="shared" si="97"/>
        <v>4.28679171875</v>
      </c>
      <c r="F92" s="7" t="s">
        <v>83</v>
      </c>
      <c r="G92" s="1">
        <v>4</v>
      </c>
      <c r="H92" s="9">
        <f t="shared" si="81"/>
        <v>5.8859097512903196</v>
      </c>
      <c r="I92" s="9">
        <f t="shared" si="82"/>
        <v>279.03590975129032</v>
      </c>
      <c r="J92" s="9">
        <f t="shared" si="83"/>
        <v>3.6962306812950735E-2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20.347677542977607</v>
      </c>
      <c r="P92" s="9">
        <f t="shared" si="86"/>
        <v>0.75209710027452592</v>
      </c>
      <c r="Q92" s="12">
        <f t="shared" si="87"/>
        <v>0.33844369512353667</v>
      </c>
      <c r="R92" s="9">
        <f t="shared" si="88"/>
        <v>2.3873737500000001</v>
      </c>
      <c r="S92" s="13">
        <f t="shared" si="89"/>
        <v>0.14176401793960275</v>
      </c>
      <c r="T92" s="2">
        <f t="shared" si="90"/>
        <v>0.51</v>
      </c>
      <c r="U92" s="14">
        <f t="shared" si="91"/>
        <v>7.2299649149197398E-2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5.2135344218483017E-2</v>
      </c>
      <c r="AK92" s="9">
        <f t="shared" si="93"/>
        <v>10.4025</v>
      </c>
      <c r="AL92" s="1">
        <f t="shared" si="94"/>
        <v>0.45</v>
      </c>
      <c r="AM92" s="17">
        <f t="shared" si="95"/>
        <v>1027642.25</v>
      </c>
      <c r="AN92" s="1">
        <f t="shared" si="96"/>
        <v>5573293585.5303936</v>
      </c>
    </row>
    <row r="93" spans="1:48" x14ac:dyDescent="0.15">
      <c r="C93" s="7">
        <v>4</v>
      </c>
      <c r="D93" s="8">
        <v>8.6786128609666697</v>
      </c>
      <c r="E93" s="10">
        <f t="shared" si="97"/>
        <v>5.8859097512903196</v>
      </c>
      <c r="F93" s="7" t="s">
        <v>83</v>
      </c>
      <c r="G93" s="1">
        <v>5</v>
      </c>
      <c r="H93" s="9">
        <f t="shared" si="81"/>
        <v>8.6786128609666697</v>
      </c>
      <c r="I93" s="9">
        <f t="shared" si="82"/>
        <v>281.82861286096664</v>
      </c>
      <c r="J93" s="9">
        <f t="shared" si="83"/>
        <v>5.2230941178437726E-2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18.615801420567927</v>
      </c>
      <c r="O93" s="9">
        <f t="shared" si="98"/>
        <v>6.2850540221351565</v>
      </c>
      <c r="P93" s="9">
        <f t="shared" si="86"/>
        <v>0.32827428693344479</v>
      </c>
      <c r="Q93" s="12">
        <f t="shared" si="87"/>
        <v>0.14772342912005015</v>
      </c>
      <c r="R93" s="9">
        <f t="shared" si="88"/>
        <v>2.3873737500000001</v>
      </c>
      <c r="S93" s="13">
        <f t="shared" si="89"/>
        <v>6.187695961725731E-2</v>
      </c>
      <c r="T93" s="2">
        <f t="shared" si="90"/>
        <v>0.51</v>
      </c>
      <c r="U93" s="14">
        <f t="shared" si="91"/>
        <v>3.155724940480123E-2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3.2425510695547569E-2</v>
      </c>
      <c r="AK93" s="9">
        <f t="shared" si="93"/>
        <v>10.4025</v>
      </c>
      <c r="AL93" s="1">
        <f t="shared" si="94"/>
        <v>0.45</v>
      </c>
      <c r="AM93" s="17">
        <f t="shared" si="95"/>
        <v>1027642.25</v>
      </c>
      <c r="AN93" s="1">
        <f t="shared" si="96"/>
        <v>3466302821.5506573</v>
      </c>
    </row>
    <row r="94" spans="1:48" x14ac:dyDescent="0.15">
      <c r="C94" s="7">
        <v>5</v>
      </c>
      <c r="D94" s="8">
        <v>11.7369240179677</v>
      </c>
      <c r="E94" s="10">
        <f t="shared" si="97"/>
        <v>8.6786128609666697</v>
      </c>
      <c r="F94" s="7" t="s">
        <v>85</v>
      </c>
      <c r="G94" s="1">
        <v>6</v>
      </c>
      <c r="H94" s="9">
        <f t="shared" si="81"/>
        <v>11.7369240179677</v>
      </c>
      <c r="I94" s="9">
        <f t="shared" si="82"/>
        <v>284.88692401796766</v>
      </c>
      <c r="J94" s="9">
        <f t="shared" si="83"/>
        <v>7.5683528297578295E-2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11.262054735201712</v>
      </c>
      <c r="P94" s="9">
        <f t="shared" si="86"/>
        <v>0.85235203824051442</v>
      </c>
      <c r="Q94" s="12">
        <f t="shared" si="87"/>
        <v>0.38355841720823147</v>
      </c>
      <c r="R94" s="9">
        <f t="shared" si="88"/>
        <v>2.3873737500000001</v>
      </c>
      <c r="S94" s="13">
        <f t="shared" si="89"/>
        <v>0.16066123589079065</v>
      </c>
      <c r="T94" s="2">
        <f t="shared" si="90"/>
        <v>0.51</v>
      </c>
      <c r="U94" s="14">
        <f t="shared" si="91"/>
        <v>8.1937230304303235E-2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5.0833074936747435E-2</v>
      </c>
      <c r="AK94" s="9">
        <f t="shared" si="93"/>
        <v>10.4025</v>
      </c>
      <c r="AL94" s="1">
        <f t="shared" si="94"/>
        <v>0.45</v>
      </c>
      <c r="AM94" s="17">
        <f t="shared" si="95"/>
        <v>1027642.25</v>
      </c>
      <c r="AN94" s="1">
        <f t="shared" si="96"/>
        <v>5434080367.6390057</v>
      </c>
    </row>
    <row r="95" spans="1:48" x14ac:dyDescent="0.15">
      <c r="C95" s="7">
        <v>6</v>
      </c>
      <c r="D95" s="8">
        <v>14.978718177333301</v>
      </c>
      <c r="E95" s="10">
        <f t="shared" si="97"/>
        <v>11.7369240179677</v>
      </c>
      <c r="F95" s="7" t="s">
        <v>83</v>
      </c>
      <c r="G95" s="1">
        <v>7</v>
      </c>
      <c r="H95" s="9">
        <f t="shared" si="81"/>
        <v>14.978718177333301</v>
      </c>
      <c r="I95" s="9">
        <f t="shared" si="82"/>
        <v>288.12871817733327</v>
      </c>
      <c r="J95" s="9">
        <f t="shared" si="83"/>
        <v>0.1111745055956944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15.714977696961196</v>
      </c>
      <c r="P95" s="9">
        <f t="shared" si="86"/>
        <v>1.7471048759070251</v>
      </c>
      <c r="Q95" s="12">
        <f t="shared" si="87"/>
        <v>0.78619719415816136</v>
      </c>
      <c r="R95" s="9">
        <f t="shared" si="88"/>
        <v>2.3873737500000001</v>
      </c>
      <c r="S95" s="13">
        <f t="shared" si="89"/>
        <v>0.32931466811937649</v>
      </c>
      <c r="T95" s="2">
        <f t="shared" si="90"/>
        <v>0.51</v>
      </c>
      <c r="U95" s="14">
        <f t="shared" si="91"/>
        <v>0.16795048074088201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9.7092069943375922E-2</v>
      </c>
      <c r="AK95" s="9">
        <f t="shared" si="93"/>
        <v>10.4025</v>
      </c>
      <c r="AL95" s="1">
        <f t="shared" si="94"/>
        <v>0.45</v>
      </c>
      <c r="AM95" s="17">
        <f t="shared" si="95"/>
        <v>1027642.25</v>
      </c>
      <c r="AN95" s="1">
        <f t="shared" si="96"/>
        <v>10379189372.062237</v>
      </c>
    </row>
    <row r="96" spans="1:48" x14ac:dyDescent="0.15">
      <c r="C96" s="7">
        <v>7</v>
      </c>
      <c r="D96" s="8">
        <v>19.427420343870999</v>
      </c>
      <c r="E96" s="10">
        <f t="shared" si="97"/>
        <v>14.978718177333301</v>
      </c>
      <c r="F96" s="7" t="s">
        <v>83</v>
      </c>
      <c r="G96" s="1">
        <v>8</v>
      </c>
      <c r="H96" s="9">
        <f t="shared" si="81"/>
        <v>19.427420343870999</v>
      </c>
      <c r="I96" s="9">
        <f t="shared" si="82"/>
        <v>292.57742034387098</v>
      </c>
      <c r="J96" s="9">
        <f t="shared" si="83"/>
        <v>0.18584886566959127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19.27314782105417</v>
      </c>
      <c r="P96" s="9">
        <f t="shared" si="86"/>
        <v>3.5818926604252721</v>
      </c>
      <c r="Q96" s="12">
        <f t="shared" si="87"/>
        <v>1.6118516971913726</v>
      </c>
      <c r="R96" s="9">
        <f t="shared" si="88"/>
        <v>2.3873737500000001</v>
      </c>
      <c r="S96" s="13">
        <f t="shared" si="89"/>
        <v>0.67515683172413721</v>
      </c>
      <c r="T96" s="2">
        <f t="shared" si="90"/>
        <v>0.51</v>
      </c>
      <c r="U96" s="14">
        <f t="shared" si="91"/>
        <v>0.34432998417930999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0.15027049023006195</v>
      </c>
      <c r="AK96" s="9">
        <f t="shared" si="93"/>
        <v>10.4025</v>
      </c>
      <c r="AL96" s="1">
        <f t="shared" si="94"/>
        <v>0.45</v>
      </c>
      <c r="AM96" s="17">
        <f t="shared" si="95"/>
        <v>1027642.25</v>
      </c>
      <c r="AN96" s="1">
        <f t="shared" si="96"/>
        <v>16063988295.234098</v>
      </c>
    </row>
    <row r="97" spans="1:50" x14ac:dyDescent="0.15">
      <c r="C97" s="7">
        <v>8</v>
      </c>
      <c r="D97" s="8">
        <v>16.1774810012903</v>
      </c>
      <c r="E97" s="10">
        <f t="shared" si="97"/>
        <v>19.427420343870999</v>
      </c>
      <c r="F97" s="7" t="s">
        <v>83</v>
      </c>
      <c r="G97" s="1">
        <v>9</v>
      </c>
      <c r="H97" s="9">
        <f t="shared" si="81"/>
        <v>16.1774810012903</v>
      </c>
      <c r="I97" s="9">
        <f t="shared" si="82"/>
        <v>289.32748100129027</v>
      </c>
      <c r="J97" s="9">
        <f t="shared" si="83"/>
        <v>0.12788296626238921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20.996530160628897</v>
      </c>
      <c r="P97" s="9">
        <f t="shared" si="86"/>
        <v>2.6850985581589426</v>
      </c>
      <c r="Q97" s="12">
        <f t="shared" si="87"/>
        <v>1.2082943511715243</v>
      </c>
      <c r="R97" s="9">
        <f t="shared" si="88"/>
        <v>2.3873737500000001</v>
      </c>
      <c r="S97" s="13">
        <f t="shared" si="89"/>
        <v>0.50611863817784053</v>
      </c>
      <c r="T97" s="2">
        <f t="shared" si="90"/>
        <v>0.51</v>
      </c>
      <c r="U97" s="14">
        <f t="shared" si="91"/>
        <v>0.2581205054706987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0.12427833239941566</v>
      </c>
      <c r="AK97" s="9">
        <f t="shared" si="93"/>
        <v>10.4025</v>
      </c>
      <c r="AL97" s="1">
        <f t="shared" si="94"/>
        <v>0.45</v>
      </c>
      <c r="AM97" s="17">
        <f t="shared" si="95"/>
        <v>1027642.25</v>
      </c>
      <c r="AN97" s="1">
        <f t="shared" si="96"/>
        <v>13285414015.479404</v>
      </c>
    </row>
    <row r="98" spans="1:50" x14ac:dyDescent="0.15">
      <c r="C98" s="7">
        <v>9</v>
      </c>
      <c r="D98" s="8">
        <v>14.8019002183333</v>
      </c>
      <c r="E98" s="10">
        <f t="shared" si="97"/>
        <v>16.1774810012903</v>
      </c>
      <c r="F98" s="7" t="s">
        <v>83</v>
      </c>
      <c r="G98" s="1">
        <v>10</v>
      </c>
      <c r="H98" s="9">
        <f t="shared" si="81"/>
        <v>14.8019002183333</v>
      </c>
      <c r="I98" s="9">
        <f t="shared" si="82"/>
        <v>287.95190021833326</v>
      </c>
      <c r="J98" s="9">
        <f t="shared" si="83"/>
        <v>0.10889131244351918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23.616706602469954</v>
      </c>
      <c r="P98" s="9">
        <f t="shared" si="86"/>
        <v>2.5716541775364781</v>
      </c>
      <c r="Q98" s="12">
        <f t="shared" si="87"/>
        <v>1.1572443798914152</v>
      </c>
      <c r="R98" s="9">
        <f t="shared" si="88"/>
        <v>2.3873737500000001</v>
      </c>
      <c r="S98" s="13">
        <f t="shared" si="89"/>
        <v>0.48473532051335283</v>
      </c>
      <c r="T98" s="2">
        <f t="shared" si="90"/>
        <v>0.51</v>
      </c>
      <c r="U98" s="14">
        <f t="shared" si="91"/>
        <v>0.24721501346180993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0.11778432655873569</v>
      </c>
      <c r="AK98" s="9">
        <f t="shared" si="93"/>
        <v>10.4025</v>
      </c>
      <c r="AL98" s="1">
        <f t="shared" si="94"/>
        <v>0.45</v>
      </c>
      <c r="AM98" s="17">
        <f t="shared" si="95"/>
        <v>1027642.25</v>
      </c>
      <c r="AN98" s="1">
        <f t="shared" si="96"/>
        <v>12591201641.152596</v>
      </c>
    </row>
    <row r="99" spans="1:50" x14ac:dyDescent="0.15">
      <c r="C99" s="7">
        <v>10</v>
      </c>
      <c r="D99" s="8">
        <v>12.3237820360968</v>
      </c>
      <c r="E99" s="10">
        <f t="shared" si="97"/>
        <v>14.8019002183333</v>
      </c>
      <c r="F99" s="7" t="s">
        <v>83</v>
      </c>
      <c r="G99" s="1">
        <v>11</v>
      </c>
      <c r="H99" s="9">
        <f t="shared" si="81"/>
        <v>12.3237820360968</v>
      </c>
      <c r="I99" s="9">
        <f t="shared" si="82"/>
        <v>285.47378203609679</v>
      </c>
      <c r="J99" s="9">
        <f t="shared" si="83"/>
        <v>8.1192335721372466E-2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19.992799803686804</v>
      </c>
      <c r="O99" s="9">
        <f t="shared" si="98"/>
        <v>6.3575276212466747</v>
      </c>
      <c r="P99" s="9">
        <f t="shared" si="86"/>
        <v>0.51618251698215856</v>
      </c>
      <c r="Q99" s="12">
        <f t="shared" si="87"/>
        <v>0.23228213264197137</v>
      </c>
      <c r="R99" s="9">
        <f t="shared" si="88"/>
        <v>2.3873737500000001</v>
      </c>
      <c r="S99" s="13">
        <f t="shared" si="89"/>
        <v>9.7296090585720543E-2</v>
      </c>
      <c r="T99" s="2">
        <f t="shared" si="90"/>
        <v>0.51</v>
      </c>
      <c r="U99" s="14">
        <f t="shared" si="91"/>
        <v>4.9621006198717475E-2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4.5297733368913316E-2</v>
      </c>
      <c r="AK99" s="9">
        <f t="shared" si="93"/>
        <v>10.4025</v>
      </c>
      <c r="AL99" s="1">
        <f t="shared" si="94"/>
        <v>0.45</v>
      </c>
      <c r="AM99" s="17">
        <f t="shared" si="95"/>
        <v>1027642.25</v>
      </c>
      <c r="AN99" s="1">
        <f t="shared" si="96"/>
        <v>4842349669.085515</v>
      </c>
    </row>
    <row r="100" spans="1:50" x14ac:dyDescent="0.15">
      <c r="C100" s="7">
        <v>11</v>
      </c>
      <c r="D100" s="8">
        <v>7.8281013241666697</v>
      </c>
      <c r="E100" s="10">
        <f t="shared" si="97"/>
        <v>12.3237820360968</v>
      </c>
      <c r="F100" s="7" t="s">
        <v>85</v>
      </c>
      <c r="G100" s="1">
        <v>12</v>
      </c>
      <c r="H100" s="9">
        <f t="shared" si="81"/>
        <v>7.8281013241666697</v>
      </c>
      <c r="I100" s="9">
        <f t="shared" si="82"/>
        <v>280.97810132416663</v>
      </c>
      <c r="J100" s="9">
        <f t="shared" si="83"/>
        <v>4.7044667525953689E-2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11.146620104264516</v>
      </c>
      <c r="P100" s="9">
        <f t="shared" si="86"/>
        <v>0.52438903684323535</v>
      </c>
      <c r="Q100" s="12">
        <f t="shared" si="87"/>
        <v>0.23597506657945591</v>
      </c>
      <c r="R100" s="9">
        <f t="shared" si="88"/>
        <v>2.3873737500000001</v>
      </c>
      <c r="S100" s="13">
        <f t="shared" si="89"/>
        <v>9.8842950995610093E-2</v>
      </c>
      <c r="T100" s="2">
        <f t="shared" si="90"/>
        <v>0.51</v>
      </c>
      <c r="U100" s="14">
        <f t="shared" si="91"/>
        <v>5.0409905007761151E-2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4.5535586359839987E-2</v>
      </c>
      <c r="AK100" s="9">
        <f t="shared" si="93"/>
        <v>10.4025</v>
      </c>
      <c r="AL100" s="1">
        <f t="shared" si="94"/>
        <v>0.45</v>
      </c>
      <c r="AM100" s="17">
        <f t="shared" si="95"/>
        <v>1027642.25</v>
      </c>
      <c r="AN100" s="1">
        <f t="shared" si="96"/>
        <v>4867776269.1876554</v>
      </c>
      <c r="AO100" s="1">
        <f>SUM(AN89:AN100)</f>
        <v>88938877026.464996</v>
      </c>
    </row>
    <row r="101" spans="1:50" x14ac:dyDescent="0.15">
      <c r="C101" s="7">
        <v>12</v>
      </c>
      <c r="D101" s="8">
        <v>3.7621468737419401</v>
      </c>
      <c r="E101" s="10">
        <f t="shared" si="97"/>
        <v>7.8281013241666697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4.6104063366128996</v>
      </c>
      <c r="E105" s="7"/>
      <c r="F105" s="7"/>
      <c r="G105" s="1">
        <v>1</v>
      </c>
      <c r="H105" s="9">
        <f t="shared" ref="H105:H116" si="99">E106</f>
        <v>4.6104063366128996</v>
      </c>
      <c r="I105" s="9">
        <f t="shared" ref="I105:I116" si="100">H105+273.15</f>
        <v>277.7604063366129</v>
      </c>
      <c r="J105" s="9">
        <f t="shared" ref="J105:J116" si="101">EXP(($C$15*(I105-$C$13))/($C$16*I105*$C$13))</f>
        <v>3.1489688022432766E-2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2.040186053320564E-2</v>
      </c>
      <c r="Q105" s="12">
        <f t="shared" ref="Q105:Q116" si="105">P105*$B$107</f>
        <v>6.1205581599616922E-3</v>
      </c>
      <c r="R105" s="9">
        <f t="shared" ref="R105:R116" si="106">L105*$B$107</f>
        <v>0.19436706250000002</v>
      </c>
      <c r="S105" s="13">
        <f t="shared" ref="S105:S116" si="107">Q105/R105</f>
        <v>3.1489688022432773E-2</v>
      </c>
      <c r="T105" s="2">
        <f t="shared" ref="T105:T116" si="108">$B$106/100</f>
        <v>0.01</v>
      </c>
      <c r="U105" s="14">
        <f t="shared" ref="U105:U116" si="109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5.8048968802243278E-3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4057</v>
      </c>
      <c r="AX105" s="1">
        <f t="shared" ref="AX105:AX116" si="116">AW105*10000*AV105*0.67*AU105*AT105</f>
        <v>3066881.4646849073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2.0547231719354802</v>
      </c>
      <c r="E106" s="10">
        <f t="shared" ref="E106:E117" si="117">D105</f>
        <v>4.6104063366128996</v>
      </c>
      <c r="F106" s="7" t="s">
        <v>83</v>
      </c>
      <c r="G106" s="1">
        <v>2</v>
      </c>
      <c r="H106" s="9">
        <f t="shared" si="99"/>
        <v>2.0547231719354802</v>
      </c>
      <c r="I106" s="9">
        <f t="shared" si="100"/>
        <v>275.20472317193548</v>
      </c>
      <c r="J106" s="9">
        <f t="shared" si="101"/>
        <v>2.2740011133739201E-2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1.2753785561334612</v>
      </c>
      <c r="P106" s="9">
        <f t="shared" si="104"/>
        <v>2.9002122566207135E-2</v>
      </c>
      <c r="Q106" s="12">
        <f t="shared" si="105"/>
        <v>8.7006367698621405E-3</v>
      </c>
      <c r="R106" s="9">
        <f t="shared" si="106"/>
        <v>0.19436706250000002</v>
      </c>
      <c r="S106" s="13">
        <f t="shared" si="107"/>
        <v>4.476394641125031E-2</v>
      </c>
      <c r="T106" s="2">
        <f t="shared" si="108"/>
        <v>0.01</v>
      </c>
      <c r="U106" s="14">
        <f t="shared" si="109"/>
        <v>4.476394641125031E-4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5.9376394641125034E-3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4057</v>
      </c>
      <c r="AX106" s="1">
        <f t="shared" si="116"/>
        <v>3137012.9034513603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4.28679171875</v>
      </c>
      <c r="E107" s="10">
        <f t="shared" si="117"/>
        <v>2.0547231719354802</v>
      </c>
      <c r="F107" s="7" t="s">
        <v>83</v>
      </c>
      <c r="G107" s="1">
        <v>3</v>
      </c>
      <c r="H107" s="9">
        <f t="shared" si="99"/>
        <v>4.28679171875</v>
      </c>
      <c r="I107" s="9">
        <f t="shared" si="100"/>
        <v>277.43679171874999</v>
      </c>
      <c r="J107" s="9">
        <f t="shared" si="101"/>
        <v>3.0228066410833497E-2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1.8942666419005874</v>
      </c>
      <c r="P107" s="9">
        <f t="shared" si="104"/>
        <v>5.7260017851197512E-2</v>
      </c>
      <c r="Q107" s="12">
        <f t="shared" si="105"/>
        <v>1.7178005355359252E-2</v>
      </c>
      <c r="R107" s="9">
        <f t="shared" si="106"/>
        <v>0.19436706250000002</v>
      </c>
      <c r="S107" s="13">
        <f t="shared" si="107"/>
        <v>8.8379199306771697E-2</v>
      </c>
      <c r="T107" s="2">
        <f t="shared" si="108"/>
        <v>0.01</v>
      </c>
      <c r="U107" s="14">
        <f t="shared" si="109"/>
        <v>8.8379199306771702E-4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6.3737919930677168E-3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4057</v>
      </c>
      <c r="AX107" s="1">
        <f t="shared" si="116"/>
        <v>3367443.8886054838</v>
      </c>
    </row>
    <row r="108" spans="1:50" x14ac:dyDescent="0.15">
      <c r="C108" s="7">
        <v>3</v>
      </c>
      <c r="D108" s="8">
        <v>5.8859097512903196</v>
      </c>
      <c r="E108" s="10">
        <f t="shared" si="117"/>
        <v>4.28679171875</v>
      </c>
      <c r="F108" s="7" t="s">
        <v>83</v>
      </c>
      <c r="G108" s="1">
        <v>4</v>
      </c>
      <c r="H108" s="9">
        <f t="shared" si="99"/>
        <v>5.8859097512903196</v>
      </c>
      <c r="I108" s="9">
        <f t="shared" si="100"/>
        <v>279.03590975129032</v>
      </c>
      <c r="J108" s="9">
        <f t="shared" si="101"/>
        <v>3.6962306812950735E-2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2.4848968323827232</v>
      </c>
      <c r="P108" s="9">
        <f t="shared" si="104"/>
        <v>9.1847519117059628E-2</v>
      </c>
      <c r="Q108" s="12">
        <f t="shared" si="105"/>
        <v>2.7554255735117886E-2</v>
      </c>
      <c r="R108" s="9">
        <f t="shared" si="106"/>
        <v>0.19436706250000002</v>
      </c>
      <c r="S108" s="13">
        <f t="shared" si="107"/>
        <v>0.14176401793960272</v>
      </c>
      <c r="T108" s="2">
        <f t="shared" si="108"/>
        <v>0.01</v>
      </c>
      <c r="U108" s="14">
        <f t="shared" si="109"/>
        <v>1.4176401793960273E-3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6.9076401793960272E-3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4057</v>
      </c>
      <c r="AX108" s="1">
        <f t="shared" si="116"/>
        <v>3649490.0888030455</v>
      </c>
    </row>
    <row r="109" spans="1:50" x14ac:dyDescent="0.15">
      <c r="C109" s="7">
        <v>4</v>
      </c>
      <c r="D109" s="8">
        <v>8.6786128609666697</v>
      </c>
      <c r="E109" s="10">
        <f t="shared" si="117"/>
        <v>5.8859097512903196</v>
      </c>
      <c r="F109" s="7" t="s">
        <v>83</v>
      </c>
      <c r="G109" s="1">
        <v>5</v>
      </c>
      <c r="H109" s="9">
        <f t="shared" si="99"/>
        <v>8.6786128609666697</v>
      </c>
      <c r="I109" s="9">
        <f t="shared" si="100"/>
        <v>281.82861286096664</v>
      </c>
      <c r="J109" s="9">
        <f t="shared" si="101"/>
        <v>5.2230941178437726E-2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2.2733968476023803</v>
      </c>
      <c r="O109" s="9">
        <f t="shared" si="118"/>
        <v>0.76754267399661691</v>
      </c>
      <c r="P109" s="9">
        <f t="shared" si="104"/>
        <v>4.0089476257458102E-2</v>
      </c>
      <c r="Q109" s="12">
        <f t="shared" si="105"/>
        <v>1.202684287723743E-2</v>
      </c>
      <c r="R109" s="9">
        <f t="shared" si="106"/>
        <v>0.19436706250000002</v>
      </c>
      <c r="S109" s="13">
        <f t="shared" si="107"/>
        <v>6.1876959617257317E-2</v>
      </c>
      <c r="T109" s="2">
        <f t="shared" si="108"/>
        <v>0.01</v>
      </c>
      <c r="U109" s="14">
        <f t="shared" si="109"/>
        <v>6.1876959617257314E-4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6.1087695961725731E-3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4057</v>
      </c>
      <c r="AX109" s="1">
        <f t="shared" si="116"/>
        <v>3227425.5052414243</v>
      </c>
    </row>
    <row r="110" spans="1:50" x14ac:dyDescent="0.15">
      <c r="C110" s="7">
        <v>5</v>
      </c>
      <c r="D110" s="8">
        <v>11.7369240179677</v>
      </c>
      <c r="E110" s="10">
        <f t="shared" si="117"/>
        <v>8.6786128609666697</v>
      </c>
      <c r="F110" s="7" t="s">
        <v>85</v>
      </c>
      <c r="G110" s="1">
        <v>6</v>
      </c>
      <c r="H110" s="9">
        <f t="shared" si="99"/>
        <v>11.7369240179677</v>
      </c>
      <c r="I110" s="9">
        <f t="shared" si="100"/>
        <v>284.88692401796766</v>
      </c>
      <c r="J110" s="9">
        <f t="shared" si="101"/>
        <v>7.5683528297578295E-2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1.3753434060724923</v>
      </c>
      <c r="P110" s="9">
        <f t="shared" si="104"/>
        <v>0.10409084159237518</v>
      </c>
      <c r="Q110" s="12">
        <f t="shared" si="105"/>
        <v>3.1227252477712554E-2</v>
      </c>
      <c r="R110" s="9">
        <f t="shared" si="106"/>
        <v>0.19436706250000002</v>
      </c>
      <c r="S110" s="13">
        <f t="shared" si="107"/>
        <v>0.16066123589079065</v>
      </c>
      <c r="T110" s="2">
        <f t="shared" si="108"/>
        <v>0.01</v>
      </c>
      <c r="U110" s="14">
        <f t="shared" si="109"/>
        <v>1.6066123589079065E-3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7.0966123589079064E-3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4057</v>
      </c>
      <c r="AX110" s="1">
        <f t="shared" si="116"/>
        <v>3749329.1189605794</v>
      </c>
    </row>
    <row r="111" spans="1:50" x14ac:dyDescent="0.15">
      <c r="C111" s="7">
        <v>6</v>
      </c>
      <c r="D111" s="8">
        <v>14.978718177333301</v>
      </c>
      <c r="E111" s="10">
        <f t="shared" si="117"/>
        <v>11.7369240179677</v>
      </c>
      <c r="F111" s="7" t="s">
        <v>83</v>
      </c>
      <c r="G111" s="1">
        <v>7</v>
      </c>
      <c r="H111" s="9">
        <f t="shared" si="99"/>
        <v>14.978718177333301</v>
      </c>
      <c r="I111" s="9">
        <f t="shared" si="100"/>
        <v>288.12871817733327</v>
      </c>
      <c r="J111" s="9">
        <f t="shared" si="101"/>
        <v>0.1111745055956944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1.9191427728134505</v>
      </c>
      <c r="P111" s="9">
        <f t="shared" si="104"/>
        <v>0.21335974893508541</v>
      </c>
      <c r="Q111" s="12">
        <f t="shared" si="105"/>
        <v>6.4007924680525616E-2</v>
      </c>
      <c r="R111" s="9">
        <f t="shared" si="106"/>
        <v>0.19436706250000002</v>
      </c>
      <c r="S111" s="13">
        <f t="shared" si="107"/>
        <v>0.32931466811937649</v>
      </c>
      <c r="T111" s="2">
        <f t="shared" si="108"/>
        <v>0.01</v>
      </c>
      <c r="U111" s="14">
        <f t="shared" si="109"/>
        <v>3.2931466811937649E-3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1.3243146681193765E-2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4057</v>
      </c>
      <c r="AX111" s="1">
        <f t="shared" si="116"/>
        <v>6996706.7337614866</v>
      </c>
    </row>
    <row r="112" spans="1:50" x14ac:dyDescent="0.15">
      <c r="C112" s="7">
        <v>7</v>
      </c>
      <c r="D112" s="8">
        <v>19.427420343870999</v>
      </c>
      <c r="E112" s="10">
        <f t="shared" si="117"/>
        <v>14.978718177333301</v>
      </c>
      <c r="F112" s="7" t="s">
        <v>83</v>
      </c>
      <c r="G112" s="1">
        <v>8</v>
      </c>
      <c r="H112" s="9">
        <f t="shared" si="99"/>
        <v>19.427420343870999</v>
      </c>
      <c r="I112" s="9">
        <f t="shared" si="100"/>
        <v>292.57742034387098</v>
      </c>
      <c r="J112" s="9">
        <f t="shared" si="101"/>
        <v>0.18584886566959127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2.3536732322116984</v>
      </c>
      <c r="P112" s="9">
        <f t="shared" si="104"/>
        <v>0.43742750036342465</v>
      </c>
      <c r="Q112" s="12">
        <f t="shared" si="105"/>
        <v>0.13122825010902739</v>
      </c>
      <c r="R112" s="9">
        <f t="shared" si="106"/>
        <v>0.19436706250000002</v>
      </c>
      <c r="S112" s="13">
        <f t="shared" si="107"/>
        <v>0.67515683172413732</v>
      </c>
      <c r="T112" s="2">
        <f t="shared" si="108"/>
        <v>0.01</v>
      </c>
      <c r="U112" s="14">
        <f t="shared" si="109"/>
        <v>6.7515683172413733E-3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1.6701568317241372E-2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4057</v>
      </c>
      <c r="AX112" s="1">
        <f t="shared" si="116"/>
        <v>8823882.8975264784</v>
      </c>
    </row>
    <row r="113" spans="1:53" x14ac:dyDescent="0.15">
      <c r="C113" s="7">
        <v>8</v>
      </c>
      <c r="D113" s="8">
        <v>16.1774810012903</v>
      </c>
      <c r="E113" s="10">
        <f t="shared" si="117"/>
        <v>19.427420343870999</v>
      </c>
      <c r="F113" s="7" t="s">
        <v>83</v>
      </c>
      <c r="G113" s="1">
        <v>9</v>
      </c>
      <c r="H113" s="9">
        <f t="shared" si="99"/>
        <v>16.1774810012903</v>
      </c>
      <c r="I113" s="9">
        <f t="shared" si="100"/>
        <v>289.32748100129027</v>
      </c>
      <c r="J113" s="9">
        <f t="shared" si="101"/>
        <v>0.12788296626238921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2.5641359401816075</v>
      </c>
      <c r="P113" s="9">
        <f t="shared" si="104"/>
        <v>0.32790930993042416</v>
      </c>
      <c r="Q113" s="12">
        <f t="shared" si="105"/>
        <v>9.8372792979127252E-2</v>
      </c>
      <c r="R113" s="9">
        <f t="shared" si="106"/>
        <v>0.19436706250000002</v>
      </c>
      <c r="S113" s="13">
        <f t="shared" si="107"/>
        <v>0.50611863817784064</v>
      </c>
      <c r="T113" s="2">
        <f t="shared" si="108"/>
        <v>0.01</v>
      </c>
      <c r="U113" s="14">
        <f t="shared" si="109"/>
        <v>5.0611863817784063E-3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1.5011186381778407E-2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4057</v>
      </c>
      <c r="AX113" s="1">
        <f t="shared" si="116"/>
        <v>7930809.1473672464</v>
      </c>
    </row>
    <row r="114" spans="1:53" x14ac:dyDescent="0.15">
      <c r="C114" s="7">
        <v>9</v>
      </c>
      <c r="D114" s="8">
        <v>14.8019002183333</v>
      </c>
      <c r="E114" s="10">
        <f t="shared" si="117"/>
        <v>16.1774810012903</v>
      </c>
      <c r="F114" s="7" t="s">
        <v>83</v>
      </c>
      <c r="G114" s="1">
        <v>10</v>
      </c>
      <c r="H114" s="9">
        <f t="shared" si="99"/>
        <v>14.8019002183333</v>
      </c>
      <c r="I114" s="9">
        <f t="shared" si="100"/>
        <v>287.95190021833326</v>
      </c>
      <c r="J114" s="9">
        <f t="shared" si="101"/>
        <v>0.10889131244351918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2.8841168385845171</v>
      </c>
      <c r="P114" s="9">
        <f t="shared" si="104"/>
        <v>0.31405526779392146</v>
      </c>
      <c r="Q114" s="12">
        <f t="shared" si="105"/>
        <v>9.4216580338176439E-2</v>
      </c>
      <c r="R114" s="9">
        <f t="shared" si="106"/>
        <v>0.19436706250000002</v>
      </c>
      <c r="S114" s="13">
        <f t="shared" si="107"/>
        <v>0.48473532051335305</v>
      </c>
      <c r="T114" s="2">
        <f t="shared" si="108"/>
        <v>0.01</v>
      </c>
      <c r="U114" s="14">
        <f t="shared" si="109"/>
        <v>4.8473532051335304E-3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1.4797353205133531E-2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4057</v>
      </c>
      <c r="AX114" s="1">
        <f t="shared" si="116"/>
        <v>7817835.3909821855</v>
      </c>
    </row>
    <row r="115" spans="1:53" x14ac:dyDescent="0.15">
      <c r="C115" s="7">
        <v>10</v>
      </c>
      <c r="D115" s="8">
        <v>12.3237820360968</v>
      </c>
      <c r="E115" s="10">
        <f t="shared" si="117"/>
        <v>14.8019002183333</v>
      </c>
      <c r="F115" s="7" t="s">
        <v>83</v>
      </c>
      <c r="G115" s="1">
        <v>11</v>
      </c>
      <c r="H115" s="9">
        <f t="shared" si="99"/>
        <v>12.3237820360968</v>
      </c>
      <c r="I115" s="9">
        <f t="shared" si="100"/>
        <v>285.47378203609679</v>
      </c>
      <c r="J115" s="9">
        <f t="shared" si="101"/>
        <v>8.1192335721372466E-2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2.4415584922510658</v>
      </c>
      <c r="O115" s="9">
        <f t="shared" si="118"/>
        <v>0.77639328687286335</v>
      </c>
      <c r="P115" s="9">
        <f t="shared" si="104"/>
        <v>6.3037184399601362E-2</v>
      </c>
      <c r="Q115" s="12">
        <f t="shared" si="105"/>
        <v>1.8911155319880409E-2</v>
      </c>
      <c r="R115" s="9">
        <f t="shared" si="106"/>
        <v>0.19436706250000002</v>
      </c>
      <c r="S115" s="13">
        <f t="shared" si="107"/>
        <v>9.7296090585720543E-2</v>
      </c>
      <c r="T115" s="2">
        <f t="shared" si="108"/>
        <v>0.01</v>
      </c>
      <c r="U115" s="14">
        <f t="shared" si="109"/>
        <v>9.7296090585720547E-4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6.4629609058572055E-3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4057</v>
      </c>
      <c r="AX115" s="1">
        <f t="shared" si="116"/>
        <v>3414554.1976261018</v>
      </c>
    </row>
    <row r="116" spans="1:53" x14ac:dyDescent="0.15">
      <c r="C116" s="7">
        <v>11</v>
      </c>
      <c r="D116" s="8">
        <v>7.8281013241666697</v>
      </c>
      <c r="E116" s="10">
        <f t="shared" si="117"/>
        <v>12.3237820360968</v>
      </c>
      <c r="F116" s="7" t="s">
        <v>85</v>
      </c>
      <c r="G116" s="1">
        <v>12</v>
      </c>
      <c r="H116" s="9">
        <f t="shared" si="99"/>
        <v>7.8281013241666697</v>
      </c>
      <c r="I116" s="9">
        <f t="shared" si="100"/>
        <v>280.97810132416663</v>
      </c>
      <c r="J116" s="9">
        <f t="shared" si="101"/>
        <v>4.7044667525953689E-2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1.3612463108065955</v>
      </c>
      <c r="P116" s="9">
        <f t="shared" si="104"/>
        <v>6.403938011282731E-2</v>
      </c>
      <c r="Q116" s="12">
        <f t="shared" si="105"/>
        <v>1.9211814033848192E-2</v>
      </c>
      <c r="R116" s="9">
        <f t="shared" si="106"/>
        <v>0.19436706250000002</v>
      </c>
      <c r="S116" s="13">
        <f t="shared" si="107"/>
        <v>9.8842950995610121E-2</v>
      </c>
      <c r="T116" s="2">
        <f t="shared" si="108"/>
        <v>0.01</v>
      </c>
      <c r="U116" s="14">
        <f t="shared" si="109"/>
        <v>9.8842950995610131E-4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6.4784295099561016E-3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4057</v>
      </c>
      <c r="AX116" s="1">
        <f t="shared" si="116"/>
        <v>3422726.6727233026</v>
      </c>
      <c r="AY116" s="1">
        <f>SUM(AX105:AX116)</f>
        <v>58604098.009733595</v>
      </c>
    </row>
    <row r="117" spans="1:53" x14ac:dyDescent="0.15">
      <c r="C117" s="7">
        <v>12</v>
      </c>
      <c r="D117" s="8">
        <v>3.7621468737419401</v>
      </c>
      <c r="E117" s="10">
        <f t="shared" si="117"/>
        <v>7.8281013241666697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4.6104063366128996</v>
      </c>
      <c r="E121" s="7"/>
      <c r="F121" s="7"/>
      <c r="G121" s="1">
        <v>1</v>
      </c>
      <c r="H121" s="9">
        <f t="shared" ref="H121:H132" si="119">E122</f>
        <v>4.6104063366128996</v>
      </c>
      <c r="I121" s="9">
        <f t="shared" ref="I121:I132" si="120">H121+273.15</f>
        <v>277.7604063366129</v>
      </c>
      <c r="J121" s="9">
        <f t="shared" ref="J121:J132" si="121">EXP(($C$15*(I121-$C$13))/($C$16*I121*$C$13))</f>
        <v>3.1489688022432766E-2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8.9651141799866087E-3</v>
      </c>
      <c r="Q121" s="12">
        <f t="shared" ref="Q121:Q132" si="125">P121*$B$123</f>
        <v>2.9584876793955811E-3</v>
      </c>
      <c r="R121" s="9">
        <f t="shared" ref="R121:R132" si="126">L121*$B$123</f>
        <v>9.3951000000000007E-2</v>
      </c>
      <c r="S121" s="13">
        <f t="shared" ref="S121:S132" si="127">Q121/R121</f>
        <v>3.1489688022432766E-2</v>
      </c>
      <c r="T121" s="2">
        <f t="shared" ref="T121:T132" si="128">$B$122/100</f>
        <v>0.01</v>
      </c>
      <c r="U121" s="14">
        <f t="shared" ref="U121:U132" si="129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5.8048968802243278E-3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2.0547231719354802</v>
      </c>
      <c r="E122" s="10">
        <f t="shared" ref="E122:E133" si="139">D121</f>
        <v>4.6104063366128996</v>
      </c>
      <c r="F122" s="7" t="s">
        <v>83</v>
      </c>
      <c r="G122" s="1">
        <v>2</v>
      </c>
      <c r="H122" s="9">
        <f t="shared" si="119"/>
        <v>2.0547231719354802</v>
      </c>
      <c r="I122" s="9">
        <f t="shared" si="120"/>
        <v>275.20472317193548</v>
      </c>
      <c r="J122" s="9">
        <f t="shared" si="121"/>
        <v>2.2740011133739201E-2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0.56043488582001344</v>
      </c>
      <c r="P122" s="9">
        <f t="shared" si="124"/>
        <v>1.2744295543282963E-2</v>
      </c>
      <c r="Q122" s="12">
        <f t="shared" si="125"/>
        <v>4.2056175292833776E-3</v>
      </c>
      <c r="R122" s="9">
        <f t="shared" si="126"/>
        <v>9.3951000000000007E-2</v>
      </c>
      <c r="S122" s="13">
        <f t="shared" si="127"/>
        <v>4.4763946411250304E-2</v>
      </c>
      <c r="T122" s="2">
        <f t="shared" si="128"/>
        <v>0.01</v>
      </c>
      <c r="U122" s="14">
        <f t="shared" si="129"/>
        <v>4.4763946411250304E-4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5.9376394641125034E-3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4.28679171875</v>
      </c>
      <c r="E123" s="10">
        <f t="shared" si="139"/>
        <v>2.0547231719354802</v>
      </c>
      <c r="F123" s="7" t="s">
        <v>83</v>
      </c>
      <c r="G123" s="1">
        <v>3</v>
      </c>
      <c r="H123" s="9">
        <f t="shared" si="119"/>
        <v>4.28679171875</v>
      </c>
      <c r="I123" s="9">
        <f t="shared" si="120"/>
        <v>277.43679171874999</v>
      </c>
      <c r="J123" s="9">
        <f t="shared" si="121"/>
        <v>3.0228066410833497E-2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0.83239059027673046</v>
      </c>
      <c r="P123" s="9">
        <f t="shared" si="124"/>
        <v>2.5161558042637904E-2</v>
      </c>
      <c r="Q123" s="12">
        <f t="shared" si="125"/>
        <v>8.303314154070509E-3</v>
      </c>
      <c r="R123" s="9">
        <f t="shared" si="126"/>
        <v>9.3951000000000007E-2</v>
      </c>
      <c r="S123" s="13">
        <f t="shared" si="127"/>
        <v>8.8379199306771711E-2</v>
      </c>
      <c r="T123" s="2">
        <f t="shared" si="128"/>
        <v>0.01</v>
      </c>
      <c r="U123" s="14">
        <f t="shared" si="129"/>
        <v>8.8379199306771712E-4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6.3737919930677176E-3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5.8859097512903196</v>
      </c>
      <c r="E124" s="10">
        <f t="shared" si="139"/>
        <v>4.28679171875</v>
      </c>
      <c r="F124" s="7" t="s">
        <v>83</v>
      </c>
      <c r="G124" s="1">
        <v>4</v>
      </c>
      <c r="H124" s="9">
        <f t="shared" si="119"/>
        <v>5.8859097512903196</v>
      </c>
      <c r="I124" s="9">
        <f t="shared" si="120"/>
        <v>279.03590975129032</v>
      </c>
      <c r="J124" s="9">
        <f t="shared" si="121"/>
        <v>3.6962306812950735E-2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1.0919290322340927</v>
      </c>
      <c r="P124" s="9">
        <f t="shared" si="124"/>
        <v>4.0360215907404906E-2</v>
      </c>
      <c r="Q124" s="12">
        <f t="shared" si="125"/>
        <v>1.331887124944362E-2</v>
      </c>
      <c r="R124" s="9">
        <f t="shared" si="126"/>
        <v>9.3951000000000007E-2</v>
      </c>
      <c r="S124" s="13">
        <f t="shared" si="127"/>
        <v>0.14176401793960275</v>
      </c>
      <c r="T124" s="2">
        <f t="shared" si="128"/>
        <v>0.01</v>
      </c>
      <c r="U124" s="14">
        <f t="shared" si="129"/>
        <v>1.4176401793960275E-3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6.907640179396028E-3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8.6786128609666697</v>
      </c>
      <c r="E125" s="10">
        <f t="shared" si="139"/>
        <v>5.8859097512903196</v>
      </c>
      <c r="F125" s="7" t="s">
        <v>83</v>
      </c>
      <c r="G125" s="1">
        <v>5</v>
      </c>
      <c r="H125" s="9">
        <f t="shared" si="119"/>
        <v>8.6786128609666697</v>
      </c>
      <c r="I125" s="9">
        <f t="shared" si="120"/>
        <v>281.82861286096664</v>
      </c>
      <c r="J125" s="9">
        <f t="shared" si="121"/>
        <v>5.2230941178437726E-2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0.99899037551035319</v>
      </c>
      <c r="O125" s="9">
        <f t="shared" si="140"/>
        <v>0.3372784408163344</v>
      </c>
      <c r="P125" s="9">
        <f t="shared" si="124"/>
        <v>1.7616370403033151E-2</v>
      </c>
      <c r="Q125" s="12">
        <f t="shared" si="125"/>
        <v>5.8134022330009402E-3</v>
      </c>
      <c r="R125" s="9">
        <f t="shared" si="126"/>
        <v>9.3951000000000007E-2</v>
      </c>
      <c r="S125" s="13">
        <f t="shared" si="127"/>
        <v>6.1876959617257289E-2</v>
      </c>
      <c r="T125" s="2">
        <f t="shared" si="128"/>
        <v>0.01</v>
      </c>
      <c r="U125" s="14">
        <f t="shared" si="129"/>
        <v>6.1876959617257292E-4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6.1087695961725731E-3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11.7369240179677</v>
      </c>
      <c r="E126" s="10">
        <f t="shared" si="139"/>
        <v>8.6786128609666697</v>
      </c>
      <c r="F126" s="7" t="s">
        <v>85</v>
      </c>
      <c r="G126" s="1">
        <v>6</v>
      </c>
      <c r="H126" s="9">
        <f t="shared" si="119"/>
        <v>11.7369240179677</v>
      </c>
      <c r="I126" s="9">
        <f t="shared" si="120"/>
        <v>284.88692401796766</v>
      </c>
      <c r="J126" s="9">
        <f t="shared" si="121"/>
        <v>7.5683528297578295E-2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0.60436207041330137</v>
      </c>
      <c r="P126" s="9">
        <f t="shared" si="124"/>
        <v>4.57402538581081E-2</v>
      </c>
      <c r="Q126" s="12">
        <f t="shared" si="125"/>
        <v>1.5094283773175675E-2</v>
      </c>
      <c r="R126" s="9">
        <f t="shared" si="126"/>
        <v>9.3951000000000007E-2</v>
      </c>
      <c r="S126" s="13">
        <f t="shared" si="127"/>
        <v>0.16066123589079065</v>
      </c>
      <c r="T126" s="2">
        <f t="shared" si="128"/>
        <v>0.01</v>
      </c>
      <c r="U126" s="14">
        <f t="shared" si="129"/>
        <v>1.6066123589079065E-3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7.0966123589079064E-3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14.978718177333301</v>
      </c>
      <c r="E127" s="10">
        <f t="shared" si="139"/>
        <v>11.7369240179677</v>
      </c>
      <c r="F127" s="7" t="s">
        <v>83</v>
      </c>
      <c r="G127" s="1">
        <v>7</v>
      </c>
      <c r="H127" s="9">
        <f t="shared" si="119"/>
        <v>14.978718177333301</v>
      </c>
      <c r="I127" s="9">
        <f t="shared" si="120"/>
        <v>288.12871817733327</v>
      </c>
      <c r="J127" s="9">
        <f t="shared" si="121"/>
        <v>0.1111745055956944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0.84332181655519334</v>
      </c>
      <c r="P127" s="9">
        <f t="shared" si="124"/>
        <v>9.3755886013586517E-2</v>
      </c>
      <c r="Q127" s="12">
        <f t="shared" si="125"/>
        <v>3.0939442384483554E-2</v>
      </c>
      <c r="R127" s="9">
        <f t="shared" si="126"/>
        <v>9.3951000000000007E-2</v>
      </c>
      <c r="S127" s="13">
        <f t="shared" si="127"/>
        <v>0.3293146681193766</v>
      </c>
      <c r="T127" s="2">
        <f t="shared" si="128"/>
        <v>0.01</v>
      </c>
      <c r="U127" s="14">
        <f t="shared" si="129"/>
        <v>3.2931466811937662E-3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1.3243146681193765E-2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19.427420343870999</v>
      </c>
      <c r="E128" s="10">
        <f t="shared" si="139"/>
        <v>14.978718177333301</v>
      </c>
      <c r="F128" s="7" t="s">
        <v>83</v>
      </c>
      <c r="G128" s="1">
        <v>8</v>
      </c>
      <c r="H128" s="9">
        <f t="shared" si="119"/>
        <v>19.427420343870999</v>
      </c>
      <c r="I128" s="9">
        <f t="shared" si="120"/>
        <v>292.57742034387098</v>
      </c>
      <c r="J128" s="9">
        <f t="shared" si="121"/>
        <v>0.18584886566959127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1.0342659305416069</v>
      </c>
      <c r="P128" s="9">
        <f t="shared" si="124"/>
        <v>0.1922171499918619</v>
      </c>
      <c r="Q128" s="12">
        <f t="shared" si="125"/>
        <v>6.3431659497314427E-2</v>
      </c>
      <c r="R128" s="9">
        <f t="shared" si="126"/>
        <v>9.3951000000000007E-2</v>
      </c>
      <c r="S128" s="13">
        <f t="shared" si="127"/>
        <v>0.67515683172413732</v>
      </c>
      <c r="T128" s="2">
        <f t="shared" si="128"/>
        <v>0.01</v>
      </c>
      <c r="U128" s="14">
        <f t="shared" si="129"/>
        <v>6.7515683172413733E-3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1.6701568317241372E-2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16.1774810012903</v>
      </c>
      <c r="E129" s="10">
        <f t="shared" si="139"/>
        <v>19.427420343870999</v>
      </c>
      <c r="F129" s="7" t="s">
        <v>83</v>
      </c>
      <c r="G129" s="1">
        <v>9</v>
      </c>
      <c r="H129" s="9">
        <f t="shared" si="119"/>
        <v>16.1774810012903</v>
      </c>
      <c r="I129" s="9">
        <f t="shared" si="120"/>
        <v>289.32748100129027</v>
      </c>
      <c r="J129" s="9">
        <f t="shared" si="121"/>
        <v>0.12788296626238921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1.1267487805497449</v>
      </c>
      <c r="P129" s="9">
        <f t="shared" si="124"/>
        <v>0.14409197628923121</v>
      </c>
      <c r="Q129" s="12">
        <f t="shared" si="125"/>
        <v>4.75503521754463E-2</v>
      </c>
      <c r="R129" s="9">
        <f t="shared" si="126"/>
        <v>9.3951000000000007E-2</v>
      </c>
      <c r="S129" s="13">
        <f t="shared" si="127"/>
        <v>0.50611863817784053</v>
      </c>
      <c r="T129" s="2">
        <f t="shared" si="128"/>
        <v>0.01</v>
      </c>
      <c r="U129" s="14">
        <f t="shared" si="129"/>
        <v>5.0611863817784054E-3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1.5011186381778407E-2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14.8019002183333</v>
      </c>
      <c r="E130" s="10">
        <f t="shared" si="139"/>
        <v>16.1774810012903</v>
      </c>
      <c r="F130" s="7" t="s">
        <v>83</v>
      </c>
      <c r="G130" s="1">
        <v>10</v>
      </c>
      <c r="H130" s="9">
        <f t="shared" si="119"/>
        <v>14.8019002183333</v>
      </c>
      <c r="I130" s="9">
        <f t="shared" si="120"/>
        <v>287.95190021833326</v>
      </c>
      <c r="J130" s="9">
        <f t="shared" si="121"/>
        <v>0.10889131244351918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1.2673568042605137</v>
      </c>
      <c r="P130" s="9">
        <f t="shared" si="124"/>
        <v>0.13800414575015157</v>
      </c>
      <c r="Q130" s="12">
        <f t="shared" si="125"/>
        <v>4.5541368097550022E-2</v>
      </c>
      <c r="R130" s="9">
        <f t="shared" si="126"/>
        <v>9.3951000000000007E-2</v>
      </c>
      <c r="S130" s="13">
        <f t="shared" si="127"/>
        <v>0.48473532051335289</v>
      </c>
      <c r="T130" s="2">
        <f t="shared" si="128"/>
        <v>0.01</v>
      </c>
      <c r="U130" s="14">
        <f t="shared" si="129"/>
        <v>4.8473532051335286E-3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1.4797353205133527E-2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12.3237820360968</v>
      </c>
      <c r="E131" s="10">
        <f t="shared" si="139"/>
        <v>14.8019002183333</v>
      </c>
      <c r="F131" s="7" t="s">
        <v>83</v>
      </c>
      <c r="G131" s="1">
        <v>11</v>
      </c>
      <c r="H131" s="9">
        <f t="shared" si="119"/>
        <v>12.3237820360968</v>
      </c>
      <c r="I131" s="9">
        <f t="shared" si="120"/>
        <v>285.47378203609679</v>
      </c>
      <c r="J131" s="9">
        <f t="shared" si="121"/>
        <v>8.1192335721372466E-2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1.0728850255848441</v>
      </c>
      <c r="O131" s="9">
        <f t="shared" si="140"/>
        <v>0.34116763292551799</v>
      </c>
      <c r="P131" s="9">
        <f t="shared" si="124"/>
        <v>2.7700196989754625E-2</v>
      </c>
      <c r="Q131" s="12">
        <f t="shared" si="125"/>
        <v>9.1410650066190268E-3</v>
      </c>
      <c r="R131" s="9">
        <f t="shared" si="126"/>
        <v>9.3951000000000007E-2</v>
      </c>
      <c r="S131" s="13">
        <f t="shared" si="127"/>
        <v>9.7296090585720488E-2</v>
      </c>
      <c r="T131" s="2">
        <f t="shared" si="128"/>
        <v>0.01</v>
      </c>
      <c r="U131" s="14">
        <f t="shared" si="129"/>
        <v>9.7296090585720493E-4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6.4629609058572046E-3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7.8281013241666697</v>
      </c>
      <c r="E132" s="10">
        <f t="shared" si="139"/>
        <v>12.3237820360968</v>
      </c>
      <c r="F132" s="7" t="s">
        <v>85</v>
      </c>
      <c r="G132" s="1">
        <v>12</v>
      </c>
      <c r="H132" s="9">
        <f t="shared" si="119"/>
        <v>7.8281013241666697</v>
      </c>
      <c r="I132" s="9">
        <f t="shared" si="120"/>
        <v>280.97810132416663</v>
      </c>
      <c r="J132" s="9">
        <f t="shared" si="121"/>
        <v>4.7044667525953689E-2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0.59816743593576327</v>
      </c>
      <c r="P132" s="9">
        <f t="shared" si="124"/>
        <v>2.8140588148450187E-2</v>
      </c>
      <c r="Q132" s="12">
        <f t="shared" si="125"/>
        <v>9.2863940889885629E-3</v>
      </c>
      <c r="R132" s="9">
        <f t="shared" si="126"/>
        <v>9.3951000000000007E-2</v>
      </c>
      <c r="S132" s="13">
        <f t="shared" si="127"/>
        <v>9.8842950995610079E-2</v>
      </c>
      <c r="T132" s="2">
        <f t="shared" si="128"/>
        <v>0.01</v>
      </c>
      <c r="U132" s="14">
        <f t="shared" si="129"/>
        <v>9.8842950995610087E-4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6.4784295099561007E-3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3.7621468737419401</v>
      </c>
      <c r="E133" s="10">
        <f t="shared" si="139"/>
        <v>7.8281013241666697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4.6104063366128996</v>
      </c>
      <c r="E136" s="7"/>
      <c r="F136" s="7"/>
      <c r="G136" s="1">
        <v>1</v>
      </c>
      <c r="H136" s="9">
        <f t="shared" ref="H136:H147" si="141">E137</f>
        <v>4.6104063366128996</v>
      </c>
      <c r="I136" s="9">
        <f t="shared" ref="I136:I147" si="142">H136+273.15</f>
        <v>277.7604063366129</v>
      </c>
      <c r="J136" s="9">
        <f t="shared" ref="J136:J147" si="143">EXP(($C$15*(I136-$C$13))/($C$16*I136*$C$13))</f>
        <v>3.1489688022432766E-2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2.3902182089910878E-2</v>
      </c>
      <c r="Q136" s="12">
        <f t="shared" ref="Q136:Q147" si="147">P136*$B$138</f>
        <v>6.2145673433768285E-3</v>
      </c>
      <c r="R136" s="9">
        <f t="shared" ref="R136:R147" si="148">L136*$B$138</f>
        <v>0.19735245833333334</v>
      </c>
      <c r="S136" s="13">
        <f t="shared" ref="S136:S147" si="149">Q136/R136</f>
        <v>3.1489688022432766E-2</v>
      </c>
      <c r="T136" s="2">
        <f t="shared" ref="T136:T147" si="150">$B$137/100</f>
        <v>0.01</v>
      </c>
      <c r="U136" s="14">
        <f t="shared" ref="U136:U147" si="151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5.8048968802243278E-3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2.0547231719354802</v>
      </c>
      <c r="E137" s="10">
        <f t="shared" ref="E137:E148" si="159">D136</f>
        <v>4.6104063366128996</v>
      </c>
      <c r="F137" s="7" t="s">
        <v>83</v>
      </c>
      <c r="G137" s="1">
        <v>2</v>
      </c>
      <c r="H137" s="9">
        <f t="shared" si="141"/>
        <v>2.0547231719354802</v>
      </c>
      <c r="I137" s="9">
        <f t="shared" si="142"/>
        <v>275.20472317193548</v>
      </c>
      <c r="J137" s="9">
        <f t="shared" si="143"/>
        <v>2.2740011133739201E-2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1.4941936512434226</v>
      </c>
      <c r="P137" s="9">
        <f t="shared" si="146"/>
        <v>3.3977980265237857E-2</v>
      </c>
      <c r="Q137" s="12">
        <f t="shared" si="147"/>
        <v>8.8342748689618431E-3</v>
      </c>
      <c r="R137" s="9">
        <f t="shared" si="148"/>
        <v>0.19735245833333334</v>
      </c>
      <c r="S137" s="13">
        <f t="shared" si="149"/>
        <v>4.476394641125031E-2</v>
      </c>
      <c r="T137" s="2">
        <f t="shared" si="150"/>
        <v>0.01</v>
      </c>
      <c r="U137" s="14">
        <f t="shared" si="151"/>
        <v>4.476394641125031E-4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5.9376394641125034E-3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4.28679171875</v>
      </c>
      <c r="E138" s="10">
        <f t="shared" si="159"/>
        <v>2.0547231719354802</v>
      </c>
      <c r="F138" s="7" t="s">
        <v>83</v>
      </c>
      <c r="G138" s="1">
        <v>3</v>
      </c>
      <c r="H138" s="9">
        <f t="shared" si="141"/>
        <v>4.28679171875</v>
      </c>
      <c r="I138" s="9">
        <f t="shared" si="142"/>
        <v>277.43679171874999</v>
      </c>
      <c r="J138" s="9">
        <f t="shared" si="143"/>
        <v>3.0228066410833497E-2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2.2192635876448512</v>
      </c>
      <c r="P138" s="9">
        <f t="shared" si="146"/>
        <v>6.7084047110473166E-2</v>
      </c>
      <c r="Q138" s="12">
        <f t="shared" si="147"/>
        <v>1.7441852248723022E-2</v>
      </c>
      <c r="R138" s="9">
        <f t="shared" si="148"/>
        <v>0.19735245833333334</v>
      </c>
      <c r="S138" s="13">
        <f t="shared" si="149"/>
        <v>8.8379199306771683E-2</v>
      </c>
      <c r="T138" s="2">
        <f t="shared" si="150"/>
        <v>0.01</v>
      </c>
      <c r="U138" s="14">
        <f t="shared" si="151"/>
        <v>8.837919930677168E-4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6.3737919930677168E-3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5.8859097512903196</v>
      </c>
      <c r="E139" s="10">
        <f t="shared" si="159"/>
        <v>4.28679171875</v>
      </c>
      <c r="F139" s="7" t="s">
        <v>83</v>
      </c>
      <c r="G139" s="1">
        <v>4</v>
      </c>
      <c r="H139" s="9">
        <f t="shared" si="141"/>
        <v>5.8859097512903196</v>
      </c>
      <c r="I139" s="9">
        <f t="shared" si="142"/>
        <v>279.03590975129032</v>
      </c>
      <c r="J139" s="9">
        <f t="shared" si="143"/>
        <v>3.6962306812950735E-2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2.9112274572010448</v>
      </c>
      <c r="P139" s="9">
        <f t="shared" si="146"/>
        <v>0.10760568247535142</v>
      </c>
      <c r="Q139" s="12">
        <f t="shared" si="147"/>
        <v>2.7977477443591369E-2</v>
      </c>
      <c r="R139" s="9">
        <f t="shared" si="148"/>
        <v>0.19735245833333334</v>
      </c>
      <c r="S139" s="13">
        <f t="shared" si="149"/>
        <v>0.14176401793960272</v>
      </c>
      <c r="T139" s="2">
        <f t="shared" si="150"/>
        <v>0.01</v>
      </c>
      <c r="U139" s="14">
        <f t="shared" si="151"/>
        <v>1.4176401793960273E-3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6.9076401793960272E-3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8.6786128609666697</v>
      </c>
      <c r="E140" s="10">
        <f t="shared" si="159"/>
        <v>5.8859097512903196</v>
      </c>
      <c r="F140" s="7" t="s">
        <v>83</v>
      </c>
      <c r="G140" s="1">
        <v>5</v>
      </c>
      <c r="H140" s="9">
        <f t="shared" si="141"/>
        <v>8.6786128609666697</v>
      </c>
      <c r="I140" s="9">
        <f t="shared" si="142"/>
        <v>281.82861286096664</v>
      </c>
      <c r="J140" s="9">
        <f t="shared" si="143"/>
        <v>5.2230941178437726E-2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3.5626696913923603</v>
      </c>
      <c r="P140" s="9">
        <f t="shared" si="146"/>
        <v>0.18608159108931727</v>
      </c>
      <c r="Q140" s="12">
        <f t="shared" si="147"/>
        <v>4.8381213683222492E-2</v>
      </c>
      <c r="R140" s="9">
        <f t="shared" si="148"/>
        <v>0.19735245833333334</v>
      </c>
      <c r="S140" s="13">
        <f t="shared" si="149"/>
        <v>0.24515130995482906</v>
      </c>
      <c r="T140" s="2">
        <f t="shared" si="150"/>
        <v>0.01</v>
      </c>
      <c r="U140" s="14">
        <f t="shared" si="151"/>
        <v>2.4515130995482908E-3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7.9415130995482905E-3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11.7369240179677</v>
      </c>
      <c r="E141" s="10">
        <f t="shared" si="159"/>
        <v>8.6786128609666697</v>
      </c>
      <c r="F141" s="7" t="s">
        <v>85</v>
      </c>
      <c r="G141" s="1">
        <v>6</v>
      </c>
      <c r="H141" s="9">
        <f t="shared" si="141"/>
        <v>11.7369240179677</v>
      </c>
      <c r="I141" s="9">
        <f t="shared" si="142"/>
        <v>284.88692401796766</v>
      </c>
      <c r="J141" s="9">
        <f t="shared" si="143"/>
        <v>7.5683528297578295E-2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4.1356360169697091</v>
      </c>
      <c r="P141" s="9">
        <f t="shared" si="146"/>
        <v>0.31299952551881094</v>
      </c>
      <c r="Q141" s="12">
        <f t="shared" si="147"/>
        <v>8.1379876634890852E-2</v>
      </c>
      <c r="R141" s="9">
        <f t="shared" si="148"/>
        <v>0.19735245833333334</v>
      </c>
      <c r="S141" s="13">
        <f t="shared" si="149"/>
        <v>0.41235805888689847</v>
      </c>
      <c r="T141" s="2">
        <f t="shared" si="150"/>
        <v>0.01</v>
      </c>
      <c r="U141" s="14">
        <f t="shared" si="151"/>
        <v>4.1235805888689848E-3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9.6135805888689849E-3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14.978718177333301</v>
      </c>
      <c r="E142" s="10">
        <f t="shared" si="159"/>
        <v>11.7369240179677</v>
      </c>
      <c r="F142" s="7" t="s">
        <v>83</v>
      </c>
      <c r="G142" s="1">
        <v>7</v>
      </c>
      <c r="H142" s="9">
        <f t="shared" si="141"/>
        <v>14.978718177333301</v>
      </c>
      <c r="I142" s="9">
        <f t="shared" si="142"/>
        <v>288.12871817733327</v>
      </c>
      <c r="J142" s="9">
        <f t="shared" si="143"/>
        <v>0.1111745055956944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4.5816844081175647</v>
      </c>
      <c r="P142" s="9">
        <f t="shared" si="146"/>
        <v>0.50936649886797203</v>
      </c>
      <c r="Q142" s="12">
        <f t="shared" si="147"/>
        <v>0.13243528970567273</v>
      </c>
      <c r="R142" s="9">
        <f t="shared" si="148"/>
        <v>0.19735245833333334</v>
      </c>
      <c r="S142" s="13">
        <f t="shared" si="149"/>
        <v>0.67105974166273696</v>
      </c>
      <c r="T142" s="2">
        <f t="shared" si="150"/>
        <v>0.01</v>
      </c>
      <c r="U142" s="14">
        <f t="shared" si="151"/>
        <v>6.7105974166273702E-3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1.6660597416627371E-2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19.427420343870999</v>
      </c>
      <c r="E143" s="10">
        <f t="shared" si="159"/>
        <v>14.978718177333301</v>
      </c>
      <c r="F143" s="7" t="s">
        <v>83</v>
      </c>
      <c r="G143" s="1">
        <v>8</v>
      </c>
      <c r="H143" s="9">
        <f t="shared" si="141"/>
        <v>19.427420343870999</v>
      </c>
      <c r="I143" s="9">
        <f t="shared" si="142"/>
        <v>292.57742034387098</v>
      </c>
      <c r="J143" s="9">
        <f t="shared" si="143"/>
        <v>0.18584886566959127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4.8313658259162597</v>
      </c>
      <c r="P143" s="9">
        <f t="shared" si="146"/>
        <v>0.89790385838136488</v>
      </c>
      <c r="Q143" s="12">
        <f t="shared" si="147"/>
        <v>0.23345500317915488</v>
      </c>
      <c r="R143" s="9">
        <f t="shared" si="148"/>
        <v>0.19735245833333334</v>
      </c>
      <c r="S143" s="13">
        <f t="shared" si="149"/>
        <v>1.182934355876345</v>
      </c>
      <c r="T143" s="2">
        <f t="shared" si="150"/>
        <v>0.01</v>
      </c>
      <c r="U143" s="14">
        <f t="shared" si="151"/>
        <v>1.182934355876345E-2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2.1779343558763452E-2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16.1774810012903</v>
      </c>
      <c r="E144" s="10">
        <f t="shared" si="159"/>
        <v>19.427420343870999</v>
      </c>
      <c r="F144" s="7" t="s">
        <v>83</v>
      </c>
      <c r="G144" s="1">
        <v>9</v>
      </c>
      <c r="H144" s="9">
        <f t="shared" si="141"/>
        <v>16.1774810012903</v>
      </c>
      <c r="I144" s="9">
        <f t="shared" si="142"/>
        <v>289.32748100129027</v>
      </c>
      <c r="J144" s="9">
        <f t="shared" si="143"/>
        <v>0.12788296626238921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4.692509884201562</v>
      </c>
      <c r="P144" s="9">
        <f t="shared" si="146"/>
        <v>0.60009208320727625</v>
      </c>
      <c r="Q144" s="12">
        <f t="shared" si="147"/>
        <v>0.15602394163389183</v>
      </c>
      <c r="R144" s="9">
        <f t="shared" si="148"/>
        <v>0.19735245833333334</v>
      </c>
      <c r="S144" s="13">
        <f t="shared" si="149"/>
        <v>0.79058524505614924</v>
      </c>
      <c r="T144" s="2">
        <f t="shared" si="150"/>
        <v>0.01</v>
      </c>
      <c r="U144" s="14">
        <f t="shared" si="151"/>
        <v>7.9058524505614923E-3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1.7855852450561493E-2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14.8019002183333</v>
      </c>
      <c r="E145" s="10">
        <f t="shared" si="159"/>
        <v>16.1774810012903</v>
      </c>
      <c r="F145" s="7" t="s">
        <v>83</v>
      </c>
      <c r="G145" s="1">
        <v>10</v>
      </c>
      <c r="H145" s="9">
        <f t="shared" si="141"/>
        <v>14.8019002183333</v>
      </c>
      <c r="I145" s="9">
        <f t="shared" si="142"/>
        <v>287.95190021833326</v>
      </c>
      <c r="J145" s="9">
        <f t="shared" si="143"/>
        <v>0.10889131244351918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4.8514657176609521</v>
      </c>
      <c r="P145" s="9">
        <f t="shared" si="146"/>
        <v>0.52828246927084077</v>
      </c>
      <c r="Q145" s="12">
        <f t="shared" si="147"/>
        <v>0.1373534420104186</v>
      </c>
      <c r="R145" s="9">
        <f t="shared" si="148"/>
        <v>0.19735245833333334</v>
      </c>
      <c r="S145" s="13">
        <f t="shared" si="149"/>
        <v>0.69598039553388857</v>
      </c>
      <c r="T145" s="2">
        <f t="shared" si="150"/>
        <v>0.01</v>
      </c>
      <c r="U145" s="14">
        <f t="shared" si="151"/>
        <v>6.9598039553388858E-3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1.6909803955338885E-2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12.3237820360968</v>
      </c>
      <c r="E146" s="10">
        <f t="shared" si="159"/>
        <v>14.8019002183333</v>
      </c>
      <c r="F146" s="7" t="s">
        <v>83</v>
      </c>
      <c r="G146" s="1">
        <v>11</v>
      </c>
      <c r="H146" s="9">
        <f t="shared" si="141"/>
        <v>12.3237820360968</v>
      </c>
      <c r="I146" s="9">
        <f t="shared" si="142"/>
        <v>285.47378203609679</v>
      </c>
      <c r="J146" s="9">
        <f t="shared" si="143"/>
        <v>8.1192335721372466E-2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5.0822311650567782</v>
      </c>
      <c r="P146" s="9">
        <f t="shared" si="146"/>
        <v>0.41263821896691188</v>
      </c>
      <c r="Q146" s="12">
        <f t="shared" si="147"/>
        <v>0.1072859369313971</v>
      </c>
      <c r="R146" s="9">
        <f t="shared" si="148"/>
        <v>0.19735245833333334</v>
      </c>
      <c r="S146" s="13">
        <f t="shared" si="149"/>
        <v>0.54362604771909362</v>
      </c>
      <c r="T146" s="2">
        <f t="shared" si="150"/>
        <v>0.01</v>
      </c>
      <c r="U146" s="14">
        <f t="shared" si="151"/>
        <v>5.4362604771909361E-3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1.0926260477190936E-2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7.8281013241666697</v>
      </c>
      <c r="E147" s="10">
        <f t="shared" si="159"/>
        <v>12.3237820360968</v>
      </c>
      <c r="F147" s="7" t="s">
        <v>85</v>
      </c>
      <c r="G147" s="1">
        <v>12</v>
      </c>
      <c r="H147" s="9">
        <f t="shared" si="141"/>
        <v>7.8281013241666697</v>
      </c>
      <c r="I147" s="9">
        <f t="shared" si="142"/>
        <v>280.97810132416663</v>
      </c>
      <c r="J147" s="9">
        <f t="shared" si="143"/>
        <v>4.7044667525953689E-2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5.4286408627565335</v>
      </c>
      <c r="P147" s="9">
        <f t="shared" si="146"/>
        <v>0.2553886045061875</v>
      </c>
      <c r="Q147" s="12">
        <f t="shared" si="147"/>
        <v>6.6401037171608751E-2</v>
      </c>
      <c r="R147" s="9">
        <f t="shared" si="148"/>
        <v>0.19735245833333334</v>
      </c>
      <c r="S147" s="13">
        <f t="shared" si="149"/>
        <v>0.33645913373653397</v>
      </c>
      <c r="T147" s="2">
        <f t="shared" si="150"/>
        <v>0.01</v>
      </c>
      <c r="U147" s="14">
        <f t="shared" si="151"/>
        <v>3.3645913373653398E-3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8.854591337365339E-3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3.7621468737419401</v>
      </c>
      <c r="E148" s="10">
        <f t="shared" si="159"/>
        <v>7.8281013241666697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6078700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2704250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15431800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26567600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140000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110000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46957475.732612312</v>
      </c>
      <c r="J13" s="6" t="s">
        <v>37</v>
      </c>
      <c r="K13" s="6">
        <f>I13/(10000*1000)</f>
        <v>4.6957475732612313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7.6994907136129003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7.6994907136129003</v>
      </c>
      <c r="I27" s="9">
        <f t="shared" si="1"/>
        <v>280.84949071361285</v>
      </c>
      <c r="J27" s="9">
        <f t="shared" si="2"/>
        <v>4.6304013264501204E-2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3.6735403752621565</v>
      </c>
      <c r="Q27" s="12">
        <f t="shared" si="6"/>
        <v>0.36735403752621565</v>
      </c>
      <c r="R27" s="9">
        <f t="shared" si="7"/>
        <v>4.0532094166666672</v>
      </c>
      <c r="S27" s="13">
        <f t="shared" si="8"/>
        <v>9.0632878729548894E-2</v>
      </c>
      <c r="T27" s="2">
        <f t="shared" si="9"/>
        <v>0.34</v>
      </c>
      <c r="U27" s="14">
        <f t="shared" si="10"/>
        <v>3.0815178768046625E-2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4.3715178768046627E-2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7.31118090910714</v>
      </c>
      <c r="E28" s="10">
        <f t="shared" si="18"/>
        <v>7.6994907136129003</v>
      </c>
      <c r="F28" s="7" t="s">
        <v>83</v>
      </c>
      <c r="G28" s="1">
        <v>3</v>
      </c>
      <c r="H28" s="9">
        <f t="shared" si="0"/>
        <v>7.31118090910714</v>
      </c>
      <c r="I28" s="9">
        <f t="shared" si="1"/>
        <v>280.4611809091071</v>
      </c>
      <c r="J28" s="9">
        <f t="shared" si="2"/>
        <v>4.4133887889343512E-2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116.19380178120375</v>
      </c>
      <c r="P28" s="9">
        <f t="shared" si="5"/>
        <v>5.1280842212482485</v>
      </c>
      <c r="Q28" s="12">
        <f t="shared" si="6"/>
        <v>0.51280842212482491</v>
      </c>
      <c r="R28" s="9">
        <f t="shared" si="7"/>
        <v>4.0532094166666672</v>
      </c>
      <c r="S28" s="13">
        <f t="shared" si="8"/>
        <v>0.12651910360618751</v>
      </c>
      <c r="T28" s="2">
        <f t="shared" si="9"/>
        <v>0.34</v>
      </c>
      <c r="U28" s="14">
        <f t="shared" si="10"/>
        <v>4.3016495226103756E-2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5.5916495226103757E-2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9.8529143273225799</v>
      </c>
      <c r="E29" s="10">
        <f t="shared" si="18"/>
        <v>7.31118090910714</v>
      </c>
      <c r="F29" s="7" t="s">
        <v>83</v>
      </c>
      <c r="G29" s="1">
        <v>4</v>
      </c>
      <c r="H29" s="9">
        <f t="shared" si="0"/>
        <v>9.8529143273225799</v>
      </c>
      <c r="I29" s="9">
        <f t="shared" si="1"/>
        <v>283.00291432732257</v>
      </c>
      <c r="J29" s="9">
        <f t="shared" si="2"/>
        <v>6.028191961495348E-2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151.59781172662215</v>
      </c>
      <c r="P29" s="9">
        <f t="shared" si="5"/>
        <v>9.1386071003070892</v>
      </c>
      <c r="Q29" s="12">
        <f t="shared" si="6"/>
        <v>0.91386071003070901</v>
      </c>
      <c r="R29" s="9">
        <f t="shared" si="7"/>
        <v>4.0532094166666672</v>
      </c>
      <c r="S29" s="13">
        <f t="shared" si="8"/>
        <v>0.22546594959365857</v>
      </c>
      <c r="T29" s="2">
        <f t="shared" si="9"/>
        <v>0.34</v>
      </c>
      <c r="U29" s="14">
        <f t="shared" si="10"/>
        <v>7.665842286184392E-2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8.9558422861843914E-2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14.186252835199999</v>
      </c>
      <c r="E30" s="10">
        <f t="shared" si="18"/>
        <v>9.8529143273225799</v>
      </c>
      <c r="F30" s="7" t="s">
        <v>83</v>
      </c>
      <c r="G30" s="1">
        <v>5</v>
      </c>
      <c r="H30" s="9">
        <f t="shared" si="0"/>
        <v>14.186252835199999</v>
      </c>
      <c r="I30" s="9">
        <f t="shared" si="1"/>
        <v>287.33625283519996</v>
      </c>
      <c r="J30" s="9">
        <f t="shared" si="2"/>
        <v>0.10128115996476615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135.33624439499931</v>
      </c>
      <c r="O30" s="9">
        <f t="shared" si="19"/>
        <v>47.655054397982411</v>
      </c>
      <c r="P30" s="9">
        <f t="shared" si="5"/>
        <v>4.8265591876116893</v>
      </c>
      <c r="Q30" s="12">
        <f t="shared" si="6"/>
        <v>0.48265591876116898</v>
      </c>
      <c r="R30" s="9">
        <f t="shared" si="7"/>
        <v>4.0532094166666672</v>
      </c>
      <c r="S30" s="13">
        <f t="shared" si="8"/>
        <v>0.11907993620475253</v>
      </c>
      <c r="T30" s="2">
        <f t="shared" si="9"/>
        <v>0.34</v>
      </c>
      <c r="U30" s="14">
        <f t="shared" si="10"/>
        <v>4.0487178309615866E-2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5.3387178309615868E-2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15.9063046903226</v>
      </c>
      <c r="E31" s="10">
        <f t="shared" si="18"/>
        <v>14.186252835199999</v>
      </c>
      <c r="F31" s="7" t="s">
        <v>85</v>
      </c>
      <c r="G31" s="1">
        <v>6</v>
      </c>
      <c r="H31" s="9">
        <f t="shared" si="0"/>
        <v>15.9063046903226</v>
      </c>
      <c r="I31" s="9">
        <f t="shared" si="1"/>
        <v>289.05630469032258</v>
      </c>
      <c r="J31" s="9">
        <f t="shared" si="2"/>
        <v>0.12390857653148191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83.360589377037385</v>
      </c>
      <c r="P31" s="9">
        <f t="shared" si="5"/>
        <v>10.329091968534074</v>
      </c>
      <c r="Q31" s="12">
        <f t="shared" si="6"/>
        <v>1.0329091968534074</v>
      </c>
      <c r="R31" s="9">
        <f t="shared" si="7"/>
        <v>4.0532094166666672</v>
      </c>
      <c r="S31" s="13">
        <f t="shared" si="8"/>
        <v>0.25483736236428295</v>
      </c>
      <c r="T31" s="2">
        <f t="shared" si="9"/>
        <v>0.34</v>
      </c>
      <c r="U31" s="14">
        <f t="shared" si="10"/>
        <v>8.6644703203856213E-2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0.11229470320385621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19.963240869333301</v>
      </c>
      <c r="E32" s="10">
        <f t="shared" si="18"/>
        <v>15.9063046903226</v>
      </c>
      <c r="F32" s="7" t="s">
        <v>83</v>
      </c>
      <c r="G32" s="1">
        <v>7</v>
      </c>
      <c r="H32" s="9">
        <f t="shared" si="0"/>
        <v>19.963240869333301</v>
      </c>
      <c r="I32" s="9">
        <f t="shared" si="1"/>
        <v>293.11324086933325</v>
      </c>
      <c r="J32" s="9">
        <f t="shared" si="2"/>
        <v>0.19750611448451111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113.56359157516998</v>
      </c>
      <c r="P32" s="9">
        <f t="shared" si="5"/>
        <v>22.429503718917783</v>
      </c>
      <c r="Q32" s="12">
        <f t="shared" si="6"/>
        <v>2.2429503718917783</v>
      </c>
      <c r="R32" s="9">
        <f t="shared" si="7"/>
        <v>4.0532094166666672</v>
      </c>
      <c r="S32" s="13">
        <f t="shared" si="8"/>
        <v>0.55337638432123404</v>
      </c>
      <c r="T32" s="2">
        <f t="shared" si="9"/>
        <v>0.34</v>
      </c>
      <c r="U32" s="14">
        <f t="shared" si="10"/>
        <v>0.18814797066921959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0.2137979706692196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21.976557875161301</v>
      </c>
      <c r="E33" s="10">
        <f t="shared" si="18"/>
        <v>19.963240869333301</v>
      </c>
      <c r="F33" s="7" t="s">
        <v>83</v>
      </c>
      <c r="G33" s="1">
        <v>8</v>
      </c>
      <c r="H33" s="9">
        <f t="shared" si="0"/>
        <v>21.976557875161301</v>
      </c>
      <c r="I33" s="9">
        <f t="shared" si="1"/>
        <v>295.12655787516127</v>
      </c>
      <c r="J33" s="9">
        <f t="shared" si="2"/>
        <v>0.24774059673172835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131.66618202291886</v>
      </c>
      <c r="P33" s="9">
        <f t="shared" si="5"/>
        <v>32.619058503746281</v>
      </c>
      <c r="Q33" s="12">
        <f t="shared" si="6"/>
        <v>3.2619058503746281</v>
      </c>
      <c r="R33" s="9">
        <f t="shared" si="7"/>
        <v>4.0532094166666672</v>
      </c>
      <c r="S33" s="13">
        <f t="shared" si="8"/>
        <v>0.80477111223559672</v>
      </c>
      <c r="T33" s="2">
        <f t="shared" si="9"/>
        <v>0.34</v>
      </c>
      <c r="U33" s="14">
        <f t="shared" si="10"/>
        <v>0.27362217816010292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0.29927217816010293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22.415732344838698</v>
      </c>
      <c r="E34" s="10">
        <f t="shared" si="18"/>
        <v>21.976557875161301</v>
      </c>
      <c r="F34" s="7" t="s">
        <v>83</v>
      </c>
      <c r="G34" s="1">
        <v>9</v>
      </c>
      <c r="H34" s="9">
        <f t="shared" si="0"/>
        <v>22.415732344838698</v>
      </c>
      <c r="I34" s="9">
        <f t="shared" si="1"/>
        <v>295.56573234483869</v>
      </c>
      <c r="J34" s="9">
        <f t="shared" si="2"/>
        <v>0.26018792433964155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139.57921768583924</v>
      </c>
      <c r="P34" s="9">
        <f t="shared" si="5"/>
        <v>36.316826930629496</v>
      </c>
      <c r="Q34" s="12">
        <f t="shared" si="6"/>
        <v>3.6316826930629498</v>
      </c>
      <c r="R34" s="9">
        <f t="shared" si="7"/>
        <v>4.0532094166666672</v>
      </c>
      <c r="S34" s="13">
        <f t="shared" si="8"/>
        <v>0.89600174077598527</v>
      </c>
      <c r="T34" s="2">
        <f t="shared" si="9"/>
        <v>0.34</v>
      </c>
      <c r="U34" s="14">
        <f t="shared" si="10"/>
        <v>0.30464059186383502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0.33029059186383503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20.112842985333302</v>
      </c>
      <c r="E35" s="10">
        <f t="shared" si="18"/>
        <v>22.415732344838698</v>
      </c>
      <c r="F35" s="7" t="s">
        <v>83</v>
      </c>
      <c r="G35" s="1">
        <v>10</v>
      </c>
      <c r="H35" s="9">
        <f t="shared" si="0"/>
        <v>20.112842985333302</v>
      </c>
      <c r="I35" s="9">
        <f t="shared" si="1"/>
        <v>293.26284298533329</v>
      </c>
      <c r="J35" s="9">
        <f t="shared" si="2"/>
        <v>0.2008815241479511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143.7944849218764</v>
      </c>
      <c r="P35" s="9">
        <f t="shared" si="5"/>
        <v>28.885655295176104</v>
      </c>
      <c r="Q35" s="12">
        <f t="shared" si="6"/>
        <v>2.8885655295176105</v>
      </c>
      <c r="R35" s="9">
        <f t="shared" si="7"/>
        <v>4.0532094166666672</v>
      </c>
      <c r="S35" s="13">
        <f t="shared" si="8"/>
        <v>0.71266130924297211</v>
      </c>
      <c r="T35" s="2">
        <f t="shared" si="9"/>
        <v>0.34</v>
      </c>
      <c r="U35" s="14">
        <f t="shared" si="10"/>
        <v>0.24230484514261053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0.26795484514261053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16.971706182258099</v>
      </c>
      <c r="E36" s="10">
        <f t="shared" si="18"/>
        <v>20.112842985333302</v>
      </c>
      <c r="F36" s="7" t="s">
        <v>83</v>
      </c>
      <c r="G36" s="1">
        <v>11</v>
      </c>
      <c r="H36" s="9">
        <f t="shared" si="0"/>
        <v>16.971706182258099</v>
      </c>
      <c r="I36" s="9">
        <f t="shared" si="1"/>
        <v>290.12170618225809</v>
      </c>
      <c r="J36" s="9">
        <f t="shared" si="2"/>
        <v>0.14022426960775741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109.16338814536527</v>
      </c>
      <c r="O36" s="9">
        <f t="shared" si="19"/>
        <v>46.277535648001702</v>
      </c>
      <c r="P36" s="9">
        <f t="shared" si="5"/>
        <v>6.4892336354879951</v>
      </c>
      <c r="Q36" s="12">
        <f t="shared" si="6"/>
        <v>0.64892336354879954</v>
      </c>
      <c r="R36" s="9">
        <f t="shared" si="7"/>
        <v>4.0532094166666672</v>
      </c>
      <c r="S36" s="13">
        <f t="shared" si="8"/>
        <v>0.1601011190984723</v>
      </c>
      <c r="T36" s="2">
        <f t="shared" si="9"/>
        <v>0.34</v>
      </c>
      <c r="U36" s="14">
        <f t="shared" si="10"/>
        <v>5.4434380493480587E-2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6.7334380493480589E-2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10.985750863033299</v>
      </c>
      <c r="E37" s="10">
        <f t="shared" si="18"/>
        <v>16.971706182258099</v>
      </c>
      <c r="F37" s="7" t="s">
        <v>85</v>
      </c>
      <c r="G37" s="1">
        <v>12</v>
      </c>
      <c r="H37" s="9">
        <f t="shared" si="0"/>
        <v>10.985750863033299</v>
      </c>
      <c r="I37" s="9">
        <f t="shared" si="1"/>
        <v>284.13575086303325</v>
      </c>
      <c r="J37" s="9">
        <f t="shared" si="2"/>
        <v>6.9144910576026342E-2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80.320396179180378</v>
      </c>
      <c r="P37" s="9">
        <f t="shared" si="5"/>
        <v>5.5537466112404354</v>
      </c>
      <c r="Q37" s="12">
        <f t="shared" si="6"/>
        <v>0.55537466112404354</v>
      </c>
      <c r="R37" s="9">
        <f t="shared" si="7"/>
        <v>4.0532094166666672</v>
      </c>
      <c r="S37" s="13">
        <f t="shared" si="8"/>
        <v>0.13702096389107377</v>
      </c>
      <c r="T37" s="2">
        <f t="shared" si="9"/>
        <v>0.34</v>
      </c>
      <c r="U37" s="14">
        <f t="shared" si="10"/>
        <v>4.6587127722965083E-2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5.9487127722965084E-2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6.3623674144838702</v>
      </c>
      <c r="E38" s="10">
        <f t="shared" si="18"/>
        <v>10.985750863033299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506558.33333333331</v>
      </c>
      <c r="AU42" s="1">
        <f t="shared" ref="AU42:AU53" si="38">AT42*10000*AS42*0.67*AR42*AQ42</f>
        <v>2983733838.1187291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7.6994907136129003</v>
      </c>
      <c r="E43" s="10">
        <f t="shared" ref="E43:E54" si="39">D42</f>
        <v>7.0363132419354804</v>
      </c>
      <c r="F43" s="7" t="s">
        <v>83</v>
      </c>
      <c r="G43" s="1">
        <v>2</v>
      </c>
      <c r="H43" s="9">
        <f t="shared" si="20"/>
        <v>7.6994907136129003</v>
      </c>
      <c r="I43" s="9">
        <f t="shared" si="21"/>
        <v>280.84949071361285</v>
      </c>
      <c r="J43" s="9">
        <f t="shared" si="22"/>
        <v>4.6304013264501204E-2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115.20192295762715</v>
      </c>
      <c r="P43" s="9">
        <f t="shared" si="25"/>
        <v>5.3343113687260129</v>
      </c>
      <c r="Q43" s="12">
        <f t="shared" si="26"/>
        <v>1.280234728494243</v>
      </c>
      <c r="R43" s="9">
        <f t="shared" si="27"/>
        <v>14.125500000000001</v>
      </c>
      <c r="S43" s="13">
        <f t="shared" si="28"/>
        <v>9.0632878729548894E-2</v>
      </c>
      <c r="T43" s="2">
        <f t="shared" si="29"/>
        <v>0.43</v>
      </c>
      <c r="U43" s="14">
        <f t="shared" si="30"/>
        <v>3.8972137853706026E-2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4.7392137853706023E-2</v>
      </c>
      <c r="AR43" s="9">
        <f t="shared" si="35"/>
        <v>136.875</v>
      </c>
      <c r="AS43" s="1">
        <f t="shared" si="36"/>
        <v>0.24</v>
      </c>
      <c r="AT43" s="1">
        <f t="shared" si="37"/>
        <v>506558.33333333331</v>
      </c>
      <c r="AU43" s="1">
        <f t="shared" si="38"/>
        <v>5283794773.9655237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7.31118090910714</v>
      </c>
      <c r="E44" s="10">
        <f t="shared" si="39"/>
        <v>7.6994907136129003</v>
      </c>
      <c r="F44" s="7" t="s">
        <v>83</v>
      </c>
      <c r="G44" s="1">
        <v>3</v>
      </c>
      <c r="H44" s="9">
        <f t="shared" si="20"/>
        <v>7.31118090910714</v>
      </c>
      <c r="I44" s="9">
        <f t="shared" si="21"/>
        <v>280.4611809091071</v>
      </c>
      <c r="J44" s="9">
        <f t="shared" si="22"/>
        <v>4.4133887889343512E-2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168.72386158890114</v>
      </c>
      <c r="P44" s="9">
        <f t="shared" si="25"/>
        <v>7.4464399916216752</v>
      </c>
      <c r="Q44" s="12">
        <f t="shared" si="26"/>
        <v>1.7871455979892019</v>
      </c>
      <c r="R44" s="9">
        <f t="shared" si="27"/>
        <v>14.125500000000001</v>
      </c>
      <c r="S44" s="13">
        <f t="shared" si="28"/>
        <v>0.12651910360618751</v>
      </c>
      <c r="T44" s="2">
        <f t="shared" si="29"/>
        <v>0.43</v>
      </c>
      <c r="U44" s="14">
        <f t="shared" si="30"/>
        <v>5.4403214550660627E-2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6.282321455066063E-2</v>
      </c>
      <c r="AR44" s="9">
        <f t="shared" si="35"/>
        <v>136.875</v>
      </c>
      <c r="AS44" s="1">
        <f t="shared" si="36"/>
        <v>0.24</v>
      </c>
      <c r="AT44" s="1">
        <f t="shared" si="37"/>
        <v>506558.33333333331</v>
      </c>
      <c r="AU44" s="1">
        <f t="shared" si="38"/>
        <v>7004220272.8049688</v>
      </c>
    </row>
    <row r="45" spans="1:48" x14ac:dyDescent="0.15">
      <c r="C45" s="7">
        <v>3</v>
      </c>
      <c r="D45" s="8">
        <v>9.8529143273225799</v>
      </c>
      <c r="E45" s="10">
        <f t="shared" si="39"/>
        <v>7.31118090910714</v>
      </c>
      <c r="F45" s="7" t="s">
        <v>83</v>
      </c>
      <c r="G45" s="1">
        <v>4</v>
      </c>
      <c r="H45" s="9">
        <f t="shared" si="20"/>
        <v>9.8529143273225799</v>
      </c>
      <c r="I45" s="9">
        <f t="shared" si="21"/>
        <v>283.00291432732257</v>
      </c>
      <c r="J45" s="9">
        <f t="shared" si="22"/>
        <v>6.028191961495348E-2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220.13367159727949</v>
      </c>
      <c r="P45" s="9">
        <f t="shared" si="25"/>
        <v>13.27008029577177</v>
      </c>
      <c r="Q45" s="12">
        <f t="shared" si="26"/>
        <v>3.1848192709852245</v>
      </c>
      <c r="R45" s="9">
        <f t="shared" si="27"/>
        <v>14.125500000000001</v>
      </c>
      <c r="S45" s="13">
        <f t="shared" si="28"/>
        <v>0.22546594959365859</v>
      </c>
      <c r="T45" s="2">
        <f t="shared" si="29"/>
        <v>0.43</v>
      </c>
      <c r="U45" s="14">
        <f t="shared" si="30"/>
        <v>9.6950358325273198E-2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0.10537035832527321</v>
      </c>
      <c r="AR45" s="9">
        <f t="shared" si="35"/>
        <v>136.875</v>
      </c>
      <c r="AS45" s="1">
        <f t="shared" si="36"/>
        <v>0.24</v>
      </c>
      <c r="AT45" s="1">
        <f t="shared" si="37"/>
        <v>506558.33333333331</v>
      </c>
      <c r="AU45" s="1">
        <f t="shared" si="38"/>
        <v>11747842023.261152</v>
      </c>
    </row>
    <row r="46" spans="1:48" x14ac:dyDescent="0.15">
      <c r="C46" s="7">
        <v>4</v>
      </c>
      <c r="D46" s="8">
        <v>14.186252835199999</v>
      </c>
      <c r="E46" s="10">
        <f t="shared" si="39"/>
        <v>9.8529143273225799</v>
      </c>
      <c r="F46" s="7" t="s">
        <v>83</v>
      </c>
      <c r="G46" s="1">
        <v>5</v>
      </c>
      <c r="H46" s="9">
        <f t="shared" si="20"/>
        <v>14.186252835199999</v>
      </c>
      <c r="I46" s="9">
        <f t="shared" si="21"/>
        <v>287.33625283519996</v>
      </c>
      <c r="J46" s="9">
        <f t="shared" si="22"/>
        <v>0.10128115996476615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196.52041173643232</v>
      </c>
      <c r="O46" s="9">
        <f t="shared" si="40"/>
        <v>69.199429565075377</v>
      </c>
      <c r="P46" s="9">
        <f t="shared" si="25"/>
        <v>7.0085984952509675</v>
      </c>
      <c r="Q46" s="12">
        <f t="shared" si="26"/>
        <v>1.6820636388602321</v>
      </c>
      <c r="R46" s="9">
        <f t="shared" si="27"/>
        <v>14.125500000000001</v>
      </c>
      <c r="S46" s="13">
        <f t="shared" si="28"/>
        <v>0.11907993620475255</v>
      </c>
      <c r="T46" s="2">
        <f t="shared" si="29"/>
        <v>0.43</v>
      </c>
      <c r="U46" s="14">
        <f t="shared" si="30"/>
        <v>5.1204372568043596E-2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5.9624372568043593E-2</v>
      </c>
      <c r="AR46" s="9">
        <f t="shared" si="35"/>
        <v>136.875</v>
      </c>
      <c r="AS46" s="1">
        <f t="shared" si="36"/>
        <v>0.24</v>
      </c>
      <c r="AT46" s="1">
        <f t="shared" si="37"/>
        <v>506558.33333333331</v>
      </c>
      <c r="AU46" s="1">
        <f t="shared" si="38"/>
        <v>6647578320.8704939</v>
      </c>
    </row>
    <row r="47" spans="1:48" x14ac:dyDescent="0.15">
      <c r="C47" s="7">
        <v>5</v>
      </c>
      <c r="D47" s="8">
        <v>15.9063046903226</v>
      </c>
      <c r="E47" s="10">
        <f t="shared" si="39"/>
        <v>14.186252835199999</v>
      </c>
      <c r="F47" s="7" t="s">
        <v>85</v>
      </c>
      <c r="G47" s="1">
        <v>6</v>
      </c>
      <c r="H47" s="9">
        <f t="shared" si="20"/>
        <v>15.9063046903226</v>
      </c>
      <c r="I47" s="9">
        <f t="shared" si="21"/>
        <v>289.05630469032258</v>
      </c>
      <c r="J47" s="9">
        <f t="shared" si="22"/>
        <v>0.12390857653148191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121.0470810698244</v>
      </c>
      <c r="P47" s="9">
        <f t="shared" si="25"/>
        <v>14.998771508652831</v>
      </c>
      <c r="Q47" s="12">
        <f t="shared" si="26"/>
        <v>3.5997051620766793</v>
      </c>
      <c r="R47" s="9">
        <f t="shared" si="27"/>
        <v>14.125500000000001</v>
      </c>
      <c r="S47" s="13">
        <f t="shared" si="28"/>
        <v>0.254837362364283</v>
      </c>
      <c r="T47" s="2">
        <f t="shared" si="29"/>
        <v>0.43</v>
      </c>
      <c r="U47" s="14">
        <f t="shared" si="30"/>
        <v>0.10958006581664169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0.12510006581664168</v>
      </c>
      <c r="AR47" s="9">
        <f t="shared" si="35"/>
        <v>136.875</v>
      </c>
      <c r="AS47" s="1">
        <f t="shared" si="36"/>
        <v>0.24</v>
      </c>
      <c r="AT47" s="1">
        <f t="shared" si="37"/>
        <v>506558.33333333331</v>
      </c>
      <c r="AU47" s="1">
        <f t="shared" si="38"/>
        <v>13947525980.472824</v>
      </c>
    </row>
    <row r="48" spans="1:48" x14ac:dyDescent="0.15">
      <c r="C48" s="7">
        <v>6</v>
      </c>
      <c r="D48" s="8">
        <v>19.963240869333301</v>
      </c>
      <c r="E48" s="10">
        <f t="shared" si="39"/>
        <v>15.9063046903226</v>
      </c>
      <c r="F48" s="7" t="s">
        <v>83</v>
      </c>
      <c r="G48" s="1">
        <v>7</v>
      </c>
      <c r="H48" s="9">
        <f t="shared" si="20"/>
        <v>19.963240869333301</v>
      </c>
      <c r="I48" s="9">
        <f t="shared" si="21"/>
        <v>293.11324086933325</v>
      </c>
      <c r="J48" s="9">
        <f t="shared" si="22"/>
        <v>0.19750611448451111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164.90455956117157</v>
      </c>
      <c r="P48" s="9">
        <f t="shared" si="25"/>
        <v>32.569658819706632</v>
      </c>
      <c r="Q48" s="12">
        <f t="shared" si="26"/>
        <v>7.8167181167295912</v>
      </c>
      <c r="R48" s="9">
        <f t="shared" si="27"/>
        <v>14.125500000000001</v>
      </c>
      <c r="S48" s="13">
        <f t="shared" si="28"/>
        <v>0.55337638432123404</v>
      </c>
      <c r="T48" s="2">
        <f t="shared" si="29"/>
        <v>0.43</v>
      </c>
      <c r="U48" s="14">
        <f t="shared" si="30"/>
        <v>0.23795184525813062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0.25355184525813063</v>
      </c>
      <c r="AR48" s="9">
        <f t="shared" si="35"/>
        <v>136.875</v>
      </c>
      <c r="AS48" s="1">
        <f t="shared" si="36"/>
        <v>0.24</v>
      </c>
      <c r="AT48" s="1">
        <f t="shared" si="37"/>
        <v>506558.33333333331</v>
      </c>
      <c r="AU48" s="1">
        <f t="shared" si="38"/>
        <v>28268737718.474987</v>
      </c>
    </row>
    <row r="49" spans="1:48" x14ac:dyDescent="0.15">
      <c r="C49" s="7">
        <v>7</v>
      </c>
      <c r="D49" s="8">
        <v>21.976557875161301</v>
      </c>
      <c r="E49" s="10">
        <f t="shared" si="39"/>
        <v>19.963240869333301</v>
      </c>
      <c r="F49" s="7" t="s">
        <v>83</v>
      </c>
      <c r="G49" s="1">
        <v>8</v>
      </c>
      <c r="H49" s="9">
        <f t="shared" si="20"/>
        <v>21.976557875161301</v>
      </c>
      <c r="I49" s="9">
        <f t="shared" si="21"/>
        <v>295.12655787516127</v>
      </c>
      <c r="J49" s="9">
        <f t="shared" si="22"/>
        <v>0.24774059673172835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191.19115074146495</v>
      </c>
      <c r="P49" s="9">
        <f t="shared" si="25"/>
        <v>47.365809774516357</v>
      </c>
      <c r="Q49" s="12">
        <f t="shared" si="26"/>
        <v>11.367794345883926</v>
      </c>
      <c r="R49" s="9">
        <f t="shared" si="27"/>
        <v>14.125500000000001</v>
      </c>
      <c r="S49" s="13">
        <f t="shared" si="28"/>
        <v>0.80477111223559705</v>
      </c>
      <c r="T49" s="2">
        <f t="shared" si="29"/>
        <v>0.43</v>
      </c>
      <c r="U49" s="14">
        <f t="shared" si="30"/>
        <v>0.34605157826130672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0.36165157826130673</v>
      </c>
      <c r="AR49" s="9">
        <f t="shared" si="35"/>
        <v>136.875</v>
      </c>
      <c r="AS49" s="1">
        <f t="shared" si="36"/>
        <v>0.24</v>
      </c>
      <c r="AT49" s="1">
        <f t="shared" si="37"/>
        <v>506558.33333333331</v>
      </c>
      <c r="AU49" s="1">
        <f t="shared" si="38"/>
        <v>40320880334.881241</v>
      </c>
    </row>
    <row r="50" spans="1:48" x14ac:dyDescent="0.15">
      <c r="C50" s="7">
        <v>8</v>
      </c>
      <c r="D50" s="8">
        <v>22.415732344838698</v>
      </c>
      <c r="E50" s="10">
        <f t="shared" si="39"/>
        <v>21.976557875161301</v>
      </c>
      <c r="F50" s="7" t="s">
        <v>83</v>
      </c>
      <c r="G50" s="1">
        <v>9</v>
      </c>
      <c r="H50" s="9">
        <f t="shared" si="20"/>
        <v>22.415732344838698</v>
      </c>
      <c r="I50" s="9">
        <f t="shared" si="21"/>
        <v>295.56573234483869</v>
      </c>
      <c r="J50" s="9">
        <f t="shared" si="22"/>
        <v>0.26018792433964155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202.68159096694862</v>
      </c>
      <c r="P50" s="9">
        <f t="shared" si="25"/>
        <v>52.735302455546602</v>
      </c>
      <c r="Q50" s="12">
        <f t="shared" si="26"/>
        <v>12.656472589331184</v>
      </c>
      <c r="R50" s="9">
        <f t="shared" si="27"/>
        <v>14.125500000000001</v>
      </c>
      <c r="S50" s="13">
        <f t="shared" si="28"/>
        <v>0.89600174077598549</v>
      </c>
      <c r="T50" s="2">
        <f t="shared" si="29"/>
        <v>0.43</v>
      </c>
      <c r="U50" s="14">
        <f t="shared" si="30"/>
        <v>0.38528074853367378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0.40088074853367378</v>
      </c>
      <c r="AR50" s="9">
        <f t="shared" si="35"/>
        <v>136.875</v>
      </c>
      <c r="AS50" s="1">
        <f t="shared" si="36"/>
        <v>0.24</v>
      </c>
      <c r="AT50" s="1">
        <f t="shared" si="37"/>
        <v>506558.33333333331</v>
      </c>
      <c r="AU50" s="1">
        <f t="shared" si="38"/>
        <v>44694578046.345161</v>
      </c>
    </row>
    <row r="51" spans="1:48" x14ac:dyDescent="0.15">
      <c r="C51" s="7">
        <v>9</v>
      </c>
      <c r="D51" s="8">
        <v>20.112842985333302</v>
      </c>
      <c r="E51" s="10">
        <f t="shared" si="39"/>
        <v>22.415732344838698</v>
      </c>
      <c r="F51" s="7" t="s">
        <v>83</v>
      </c>
      <c r="G51" s="1">
        <v>10</v>
      </c>
      <c r="H51" s="9">
        <f t="shared" si="20"/>
        <v>20.112842985333302</v>
      </c>
      <c r="I51" s="9">
        <f t="shared" si="21"/>
        <v>293.26284298533329</v>
      </c>
      <c r="J51" s="9">
        <f t="shared" si="22"/>
        <v>0.2008815241479511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208.80253851140202</v>
      </c>
      <c r="P51" s="9">
        <f t="shared" si="25"/>
        <v>41.944572182131694</v>
      </c>
      <c r="Q51" s="12">
        <f t="shared" si="26"/>
        <v>10.066697323711606</v>
      </c>
      <c r="R51" s="9">
        <f t="shared" si="27"/>
        <v>14.125500000000001</v>
      </c>
      <c r="S51" s="13">
        <f t="shared" si="28"/>
        <v>0.71266130924297233</v>
      </c>
      <c r="T51" s="2">
        <f t="shared" si="29"/>
        <v>0.43</v>
      </c>
      <c r="U51" s="14">
        <f t="shared" si="30"/>
        <v>0.30644436297447808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0.32204436297447808</v>
      </c>
      <c r="AR51" s="9">
        <f t="shared" si="35"/>
        <v>136.875</v>
      </c>
      <c r="AS51" s="1">
        <f t="shared" si="36"/>
        <v>0.24</v>
      </c>
      <c r="AT51" s="1">
        <f t="shared" si="37"/>
        <v>506558.33333333331</v>
      </c>
      <c r="AU51" s="1">
        <f t="shared" si="38"/>
        <v>35905034023.202194</v>
      </c>
    </row>
    <row r="52" spans="1:48" x14ac:dyDescent="0.15">
      <c r="C52" s="7">
        <v>10</v>
      </c>
      <c r="D52" s="8">
        <v>16.971706182258099</v>
      </c>
      <c r="E52" s="10">
        <f t="shared" si="39"/>
        <v>20.112842985333302</v>
      </c>
      <c r="F52" s="7" t="s">
        <v>83</v>
      </c>
      <c r="G52" s="1">
        <v>11</v>
      </c>
      <c r="H52" s="9">
        <f t="shared" si="20"/>
        <v>16.971706182258099</v>
      </c>
      <c r="I52" s="9">
        <f t="shared" si="21"/>
        <v>290.12170618225809</v>
      </c>
      <c r="J52" s="9">
        <f t="shared" si="22"/>
        <v>0.14022426960775741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158.51506801280681</v>
      </c>
      <c r="O52" s="9">
        <f t="shared" si="40"/>
        <v>67.199148316463493</v>
      </c>
      <c r="P52" s="9">
        <f t="shared" si="25"/>
        <v>9.4229514909394538</v>
      </c>
      <c r="Q52" s="12">
        <f t="shared" si="26"/>
        <v>2.2615083578254689</v>
      </c>
      <c r="R52" s="9">
        <f t="shared" si="27"/>
        <v>14.125500000000001</v>
      </c>
      <c r="S52" s="13">
        <f t="shared" si="28"/>
        <v>0.16010111909847219</v>
      </c>
      <c r="T52" s="2">
        <f t="shared" si="29"/>
        <v>0.43</v>
      </c>
      <c r="U52" s="14">
        <f t="shared" si="30"/>
        <v>6.8843481212343044E-2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7.7263481212343055E-2</v>
      </c>
      <c r="AR52" s="9">
        <f t="shared" si="35"/>
        <v>136.875</v>
      </c>
      <c r="AS52" s="1">
        <f t="shared" si="36"/>
        <v>0.24</v>
      </c>
      <c r="AT52" s="1">
        <f t="shared" si="37"/>
        <v>506558.33333333331</v>
      </c>
      <c r="AU52" s="1">
        <f t="shared" si="38"/>
        <v>8614179413.2259712</v>
      </c>
    </row>
    <row r="53" spans="1:48" x14ac:dyDescent="0.15">
      <c r="C53" s="7">
        <v>11</v>
      </c>
      <c r="D53" s="8">
        <v>10.985750863033299</v>
      </c>
      <c r="E53" s="10">
        <f t="shared" si="39"/>
        <v>16.971706182258099</v>
      </c>
      <c r="F53" s="7" t="s">
        <v>85</v>
      </c>
      <c r="G53" s="1">
        <v>12</v>
      </c>
      <c r="H53" s="9">
        <f t="shared" si="20"/>
        <v>10.985750863033299</v>
      </c>
      <c r="I53" s="9">
        <f t="shared" si="21"/>
        <v>284.13575086303325</v>
      </c>
      <c r="J53" s="9">
        <f t="shared" si="22"/>
        <v>6.9144910576026342E-2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116.63244682552404</v>
      </c>
      <c r="P53" s="9">
        <f t="shared" si="25"/>
        <v>8.0645401060140074</v>
      </c>
      <c r="Q53" s="12">
        <f t="shared" si="26"/>
        <v>1.9354896254433618</v>
      </c>
      <c r="R53" s="9">
        <f t="shared" si="27"/>
        <v>14.125500000000001</v>
      </c>
      <c r="S53" s="13">
        <f t="shared" si="28"/>
        <v>0.13702096389107371</v>
      </c>
      <c r="T53" s="2">
        <f t="shared" si="29"/>
        <v>0.43</v>
      </c>
      <c r="U53" s="14">
        <f t="shared" si="30"/>
        <v>5.8919014473161696E-2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6.7339014473161707E-2</v>
      </c>
      <c r="AR53" s="9">
        <f t="shared" si="35"/>
        <v>136.875</v>
      </c>
      <c r="AS53" s="1">
        <f t="shared" si="36"/>
        <v>0.24</v>
      </c>
      <c r="AT53" s="1">
        <f t="shared" si="37"/>
        <v>506558.33333333331</v>
      </c>
      <c r="AU53" s="1">
        <f t="shared" si="38"/>
        <v>7507691124.9627647</v>
      </c>
      <c r="AV53" s="1">
        <f>SUM(AU42:AU53)</f>
        <v>212925795870.58603</v>
      </c>
    </row>
    <row r="54" spans="1:48" x14ac:dyDescent="0.15">
      <c r="C54" s="7">
        <v>12</v>
      </c>
      <c r="D54" s="8">
        <v>6.3623674144838702</v>
      </c>
      <c r="E54" s="10">
        <f t="shared" si="39"/>
        <v>10.985750863033299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7.0363132419354804</v>
      </c>
      <c r="E58" s="7"/>
      <c r="F58" s="7"/>
      <c r="G58" s="1">
        <v>1</v>
      </c>
      <c r="H58" s="9">
        <f t="shared" ref="H58:H69" si="41">E59</f>
        <v>7.0363132419354804</v>
      </c>
      <c r="I58" s="9">
        <f t="shared" ref="I58:I69" si="42">H58+273.15</f>
        <v>280.18631324193547</v>
      </c>
      <c r="J58" s="9">
        <f t="shared" ref="J58:J69" si="43">EXP(($C$15*(I58-$C$13))/($C$16*I58*$C$13))</f>
        <v>4.2656082274573272E-2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4.2556551415932602E-3</v>
      </c>
      <c r="Q58" s="12">
        <f t="shared" ref="Q58:Q69" si="47">P58*$B$60</f>
        <v>8.0857447690271941E-4</v>
      </c>
      <c r="R58" s="9">
        <f t="shared" ref="R58:R69" si="48">L58*$B$60</f>
        <v>1.8955666666666669E-2</v>
      </c>
      <c r="S58" s="13">
        <f t="shared" ref="S58:S69" si="49">Q58/R58</f>
        <v>4.2656082274573265E-2</v>
      </c>
      <c r="T58" s="2">
        <f t="shared" ref="T58:T69" si="50">$B$59/100</f>
        <v>0.01</v>
      </c>
      <c r="U58" s="14">
        <f t="shared" ref="U58:U69" si="51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1.2426560822745732E-2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1285983.3333333333</v>
      </c>
      <c r="AU58" s="1">
        <f t="shared" ref="AU58:AU69" si="58">AT58*10000*AS58*0.67*AR58*AQ58</f>
        <v>202955187.21773928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7.6994907136129003</v>
      </c>
      <c r="E59" s="10">
        <f t="shared" ref="E59:E70" si="59">D58</f>
        <v>7.0363132419354804</v>
      </c>
      <c r="F59" s="7" t="s">
        <v>83</v>
      </c>
      <c r="G59" s="1">
        <v>2</v>
      </c>
      <c r="H59" s="9">
        <f t="shared" si="41"/>
        <v>7.6994907136129003</v>
      </c>
      <c r="I59" s="9">
        <f t="shared" si="42"/>
        <v>280.84949071361285</v>
      </c>
      <c r="J59" s="9">
        <f t="shared" si="43"/>
        <v>4.6304013264501204E-2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0.19527767819174008</v>
      </c>
      <c r="P59" s="9">
        <f t="shared" si="46"/>
        <v>9.0421402012513304E-3</v>
      </c>
      <c r="Q59" s="12">
        <f t="shared" si="47"/>
        <v>1.7180066382377528E-3</v>
      </c>
      <c r="R59" s="9">
        <f t="shared" si="48"/>
        <v>1.8955666666666669E-2</v>
      </c>
      <c r="S59" s="13">
        <f t="shared" si="49"/>
        <v>9.0632878729548907E-2</v>
      </c>
      <c r="T59" s="2">
        <f t="shared" si="50"/>
        <v>0.01</v>
      </c>
      <c r="U59" s="14">
        <f t="shared" si="51"/>
        <v>9.0632878729548908E-4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1.2906328787295489E-2</v>
      </c>
      <c r="AR59" s="9">
        <f t="shared" si="55"/>
        <v>9.9766666666666666</v>
      </c>
      <c r="AS59" s="1">
        <f t="shared" si="56"/>
        <v>0.19</v>
      </c>
      <c r="AT59" s="1">
        <f t="shared" si="57"/>
        <v>1285983.3333333333</v>
      </c>
      <c r="AU59" s="1">
        <f t="shared" si="58"/>
        <v>210790935.05297619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7.31118090910714</v>
      </c>
      <c r="E60" s="10">
        <f t="shared" si="59"/>
        <v>7.6994907136129003</v>
      </c>
      <c r="F60" s="7" t="s">
        <v>83</v>
      </c>
      <c r="G60" s="1">
        <v>3</v>
      </c>
      <c r="H60" s="9">
        <f t="shared" si="41"/>
        <v>7.31118090910714</v>
      </c>
      <c r="I60" s="9">
        <f t="shared" si="42"/>
        <v>280.4611809091071</v>
      </c>
      <c r="J60" s="9">
        <f t="shared" si="43"/>
        <v>4.4133887889343512E-2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0.28600220465715542</v>
      </c>
      <c r="P60" s="9">
        <f t="shared" si="46"/>
        <v>1.2622389236443977E-2</v>
      </c>
      <c r="Q60" s="12">
        <f t="shared" si="47"/>
        <v>2.3982539549243557E-3</v>
      </c>
      <c r="R60" s="9">
        <f t="shared" si="48"/>
        <v>1.8955666666666669E-2</v>
      </c>
      <c r="S60" s="13">
        <f t="shared" si="49"/>
        <v>0.12651910360618754</v>
      </c>
      <c r="T60" s="2">
        <f t="shared" si="50"/>
        <v>0.01</v>
      </c>
      <c r="U60" s="14">
        <f t="shared" si="51"/>
        <v>1.2651910360618754E-3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1.3265191036061875E-2</v>
      </c>
      <c r="AR60" s="9">
        <f t="shared" si="55"/>
        <v>9.9766666666666666</v>
      </c>
      <c r="AS60" s="1">
        <f t="shared" si="56"/>
        <v>0.19</v>
      </c>
      <c r="AT60" s="1">
        <f t="shared" si="57"/>
        <v>1285983.3333333333</v>
      </c>
      <c r="AU60" s="1">
        <f t="shared" si="58"/>
        <v>216652006.0220609</v>
      </c>
    </row>
    <row r="61" spans="1:48" x14ac:dyDescent="0.15">
      <c r="C61" s="7">
        <v>3</v>
      </c>
      <c r="D61" s="8">
        <v>9.8529143273225799</v>
      </c>
      <c r="E61" s="10">
        <f t="shared" si="59"/>
        <v>7.31118090910714</v>
      </c>
      <c r="F61" s="7" t="s">
        <v>83</v>
      </c>
      <c r="G61" s="1">
        <v>4</v>
      </c>
      <c r="H61" s="9">
        <f t="shared" si="41"/>
        <v>9.8529143273225799</v>
      </c>
      <c r="I61" s="9">
        <f t="shared" si="42"/>
        <v>283.00291432732257</v>
      </c>
      <c r="J61" s="9">
        <f t="shared" si="43"/>
        <v>6.028191961495348E-2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0.37314648208737811</v>
      </c>
      <c r="P61" s="9">
        <f t="shared" si="46"/>
        <v>2.2493986237794007E-2</v>
      </c>
      <c r="Q61" s="12">
        <f t="shared" si="47"/>
        <v>4.273857385180861E-3</v>
      </c>
      <c r="R61" s="9">
        <f t="shared" si="48"/>
        <v>1.8955666666666669E-2</v>
      </c>
      <c r="S61" s="13">
        <f t="shared" si="49"/>
        <v>0.22546594959365857</v>
      </c>
      <c r="T61" s="2">
        <f t="shared" si="50"/>
        <v>0.01</v>
      </c>
      <c r="U61" s="14">
        <f t="shared" si="51"/>
        <v>2.2546594959365856E-3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1.4254659495936586E-2</v>
      </c>
      <c r="AR61" s="9">
        <f t="shared" si="55"/>
        <v>9.9766666666666666</v>
      </c>
      <c r="AS61" s="1">
        <f t="shared" si="56"/>
        <v>0.19</v>
      </c>
      <c r="AT61" s="1">
        <f t="shared" si="57"/>
        <v>1285983.3333333333</v>
      </c>
      <c r="AU61" s="1">
        <f t="shared" si="58"/>
        <v>232812370.855454</v>
      </c>
    </row>
    <row r="62" spans="1:48" x14ac:dyDescent="0.15">
      <c r="C62" s="7">
        <v>4</v>
      </c>
      <c r="D62" s="8">
        <v>14.186252835199999</v>
      </c>
      <c r="E62" s="10">
        <f t="shared" si="59"/>
        <v>9.8529143273225799</v>
      </c>
      <c r="F62" s="7" t="s">
        <v>83</v>
      </c>
      <c r="G62" s="1">
        <v>5</v>
      </c>
      <c r="H62" s="9">
        <f t="shared" si="41"/>
        <v>14.186252835199999</v>
      </c>
      <c r="I62" s="9">
        <f t="shared" si="42"/>
        <v>287.33625283519996</v>
      </c>
      <c r="J62" s="9">
        <f t="shared" si="43"/>
        <v>0.10128115996476615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0.33311987105710483</v>
      </c>
      <c r="O62" s="9">
        <f t="shared" si="60"/>
        <v>0.11729929145914592</v>
      </c>
      <c r="P62" s="9">
        <f t="shared" si="46"/>
        <v>1.1880208302027486E-2</v>
      </c>
      <c r="Q62" s="12">
        <f t="shared" si="47"/>
        <v>2.2572395773852224E-3</v>
      </c>
      <c r="R62" s="9">
        <f t="shared" si="48"/>
        <v>1.8955666666666669E-2</v>
      </c>
      <c r="S62" s="13">
        <f t="shared" si="49"/>
        <v>0.1190799362047526</v>
      </c>
      <c r="T62" s="2">
        <f t="shared" si="50"/>
        <v>0.01</v>
      </c>
      <c r="U62" s="14">
        <f t="shared" si="51"/>
        <v>1.1907993620475261E-3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1.3190799362047527E-2</v>
      </c>
      <c r="AR62" s="9">
        <f t="shared" si="55"/>
        <v>9.9766666666666666</v>
      </c>
      <c r="AS62" s="1">
        <f t="shared" si="56"/>
        <v>0.19</v>
      </c>
      <c r="AT62" s="1">
        <f t="shared" si="57"/>
        <v>1285983.3333333333</v>
      </c>
      <c r="AU62" s="1">
        <f t="shared" si="58"/>
        <v>215437013.68891373</v>
      </c>
    </row>
    <row r="63" spans="1:48" x14ac:dyDescent="0.15">
      <c r="C63" s="7">
        <v>5</v>
      </c>
      <c r="D63" s="8">
        <v>15.9063046903226</v>
      </c>
      <c r="E63" s="10">
        <f t="shared" si="59"/>
        <v>14.186252835199999</v>
      </c>
      <c r="F63" s="7" t="s">
        <v>85</v>
      </c>
      <c r="G63" s="1">
        <v>6</v>
      </c>
      <c r="H63" s="9">
        <f t="shared" si="41"/>
        <v>15.9063046903226</v>
      </c>
      <c r="I63" s="9">
        <f t="shared" si="42"/>
        <v>289.05630469032258</v>
      </c>
      <c r="J63" s="9">
        <f t="shared" si="43"/>
        <v>0.12390857653148191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0.2051857498237851</v>
      </c>
      <c r="P63" s="9">
        <f t="shared" si="46"/>
        <v>2.5424274185209976E-2</v>
      </c>
      <c r="Q63" s="12">
        <f t="shared" si="47"/>
        <v>4.8306120951898956E-3</v>
      </c>
      <c r="R63" s="9">
        <f t="shared" si="48"/>
        <v>1.8955666666666669E-2</v>
      </c>
      <c r="S63" s="13">
        <f t="shared" si="49"/>
        <v>0.25483736236428306</v>
      </c>
      <c r="T63" s="2">
        <f t="shared" si="50"/>
        <v>0.01</v>
      </c>
      <c r="U63" s="14">
        <f t="shared" si="51"/>
        <v>2.5483736236428306E-3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2.2648373623642831E-2</v>
      </c>
      <c r="AR63" s="9">
        <f t="shared" si="55"/>
        <v>9.9766666666666666</v>
      </c>
      <c r="AS63" s="1">
        <f t="shared" si="56"/>
        <v>0.19</v>
      </c>
      <c r="AT63" s="1">
        <f t="shared" si="57"/>
        <v>1285983.3333333333</v>
      </c>
      <c r="AU63" s="1">
        <f t="shared" si="58"/>
        <v>369901614.33484119</v>
      </c>
    </row>
    <row r="64" spans="1:48" x14ac:dyDescent="0.15">
      <c r="C64" s="7">
        <v>6</v>
      </c>
      <c r="D64" s="8">
        <v>19.963240869333301</v>
      </c>
      <c r="E64" s="10">
        <f t="shared" si="59"/>
        <v>15.9063046903226</v>
      </c>
      <c r="F64" s="7" t="s">
        <v>83</v>
      </c>
      <c r="G64" s="1">
        <v>7</v>
      </c>
      <c r="H64" s="9">
        <f t="shared" si="41"/>
        <v>19.963240869333301</v>
      </c>
      <c r="I64" s="9">
        <f t="shared" si="42"/>
        <v>293.11324086933325</v>
      </c>
      <c r="J64" s="9">
        <f t="shared" si="43"/>
        <v>0.19750611448451111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0.27952814230524181</v>
      </c>
      <c r="P64" s="9">
        <f t="shared" si="46"/>
        <v>5.5208517275781799E-2</v>
      </c>
      <c r="Q64" s="12">
        <f t="shared" si="47"/>
        <v>1.0489618282398541E-2</v>
      </c>
      <c r="R64" s="9">
        <f t="shared" si="48"/>
        <v>1.8955666666666669E-2</v>
      </c>
      <c r="S64" s="13">
        <f t="shared" si="49"/>
        <v>0.55337638432123415</v>
      </c>
      <c r="T64" s="2">
        <f t="shared" si="50"/>
        <v>0.01</v>
      </c>
      <c r="U64" s="14">
        <f t="shared" si="51"/>
        <v>5.5337638432123417E-3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2.5633763843212341E-2</v>
      </c>
      <c r="AR64" s="9">
        <f t="shared" si="55"/>
        <v>9.9766666666666666</v>
      </c>
      <c r="AS64" s="1">
        <f t="shared" si="56"/>
        <v>0.19</v>
      </c>
      <c r="AT64" s="1">
        <f t="shared" si="57"/>
        <v>1285983.3333333333</v>
      </c>
      <c r="AU64" s="1">
        <f t="shared" si="58"/>
        <v>418660111.52271074</v>
      </c>
    </row>
    <row r="65" spans="1:48" x14ac:dyDescent="0.15">
      <c r="C65" s="7">
        <v>7</v>
      </c>
      <c r="D65" s="8">
        <v>21.976557875161301</v>
      </c>
      <c r="E65" s="10">
        <f t="shared" si="59"/>
        <v>19.963240869333301</v>
      </c>
      <c r="F65" s="7" t="s">
        <v>83</v>
      </c>
      <c r="G65" s="1">
        <v>8</v>
      </c>
      <c r="H65" s="9">
        <f t="shared" si="41"/>
        <v>21.976557875161301</v>
      </c>
      <c r="I65" s="9">
        <f t="shared" si="42"/>
        <v>295.12655787516127</v>
      </c>
      <c r="J65" s="9">
        <f t="shared" si="43"/>
        <v>0.24774059673172835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0.32408629169612668</v>
      </c>
      <c r="P65" s="9">
        <f t="shared" si="46"/>
        <v>8.0289331297371397E-2</v>
      </c>
      <c r="Q65" s="12">
        <f t="shared" si="47"/>
        <v>1.5254972946500566E-2</v>
      </c>
      <c r="R65" s="9">
        <f t="shared" si="48"/>
        <v>1.8955666666666669E-2</v>
      </c>
      <c r="S65" s="13">
        <f t="shared" si="49"/>
        <v>0.80477111223559694</v>
      </c>
      <c r="T65" s="2">
        <f t="shared" si="50"/>
        <v>0.01</v>
      </c>
      <c r="U65" s="14">
        <f t="shared" si="51"/>
        <v>8.0477111223559699E-3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2.8147711122355971E-2</v>
      </c>
      <c r="AR65" s="9">
        <f t="shared" si="55"/>
        <v>9.9766666666666666</v>
      </c>
      <c r="AS65" s="1">
        <f t="shared" si="56"/>
        <v>0.19</v>
      </c>
      <c r="AT65" s="1">
        <f t="shared" si="57"/>
        <v>1285983.3333333333</v>
      </c>
      <c r="AU65" s="1">
        <f t="shared" si="58"/>
        <v>459718828.24827582</v>
      </c>
    </row>
    <row r="66" spans="1:48" x14ac:dyDescent="0.15">
      <c r="C66" s="7">
        <v>8</v>
      </c>
      <c r="D66" s="8">
        <v>22.415732344838698</v>
      </c>
      <c r="E66" s="10">
        <f t="shared" si="59"/>
        <v>21.976557875161301</v>
      </c>
      <c r="F66" s="7" t="s">
        <v>83</v>
      </c>
      <c r="G66" s="1">
        <v>9</v>
      </c>
      <c r="H66" s="9">
        <f t="shared" si="41"/>
        <v>22.415732344838698</v>
      </c>
      <c r="I66" s="9">
        <f t="shared" si="42"/>
        <v>295.56573234483869</v>
      </c>
      <c r="J66" s="9">
        <f t="shared" si="43"/>
        <v>0.26018792433964155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0.34356362706542198</v>
      </c>
      <c r="P66" s="9">
        <f t="shared" si="46"/>
        <v>8.9391107004750836E-2</v>
      </c>
      <c r="Q66" s="12">
        <f t="shared" si="47"/>
        <v>1.6984310330902658E-2</v>
      </c>
      <c r="R66" s="9">
        <f t="shared" si="48"/>
        <v>1.8955666666666669E-2</v>
      </c>
      <c r="S66" s="13">
        <f t="shared" si="49"/>
        <v>0.89600174077598549</v>
      </c>
      <c r="T66" s="2">
        <f t="shared" si="50"/>
        <v>0.01</v>
      </c>
      <c r="U66" s="14">
        <f t="shared" si="51"/>
        <v>8.9600174077598543E-3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2.9060017407759854E-2</v>
      </c>
      <c r="AR66" s="9">
        <f t="shared" si="55"/>
        <v>9.9766666666666666</v>
      </c>
      <c r="AS66" s="1">
        <f t="shared" si="56"/>
        <v>0.19</v>
      </c>
      <c r="AT66" s="1">
        <f t="shared" si="57"/>
        <v>1285983.3333333333</v>
      </c>
      <c r="AU66" s="1">
        <f t="shared" si="58"/>
        <v>474618951.91041982</v>
      </c>
    </row>
    <row r="67" spans="1:48" x14ac:dyDescent="0.15">
      <c r="C67" s="7">
        <v>9</v>
      </c>
      <c r="D67" s="8">
        <v>20.112842985333302</v>
      </c>
      <c r="E67" s="10">
        <f t="shared" si="59"/>
        <v>22.415732344838698</v>
      </c>
      <c r="F67" s="7" t="s">
        <v>83</v>
      </c>
      <c r="G67" s="1">
        <v>10</v>
      </c>
      <c r="H67" s="9">
        <f t="shared" si="41"/>
        <v>20.112842985333302</v>
      </c>
      <c r="I67" s="9">
        <f t="shared" si="42"/>
        <v>293.26284298533329</v>
      </c>
      <c r="J67" s="9">
        <f t="shared" si="43"/>
        <v>0.2008815241479511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0.35393918672733782</v>
      </c>
      <c r="P67" s="9">
        <f t="shared" si="46"/>
        <v>7.109984328547389E-2</v>
      </c>
      <c r="Q67" s="12">
        <f t="shared" si="47"/>
        <v>1.350897022424004E-2</v>
      </c>
      <c r="R67" s="9">
        <f t="shared" si="48"/>
        <v>1.8955666666666669E-2</v>
      </c>
      <c r="S67" s="13">
        <f t="shared" si="49"/>
        <v>0.71266130924297244</v>
      </c>
      <c r="T67" s="2">
        <f t="shared" si="50"/>
        <v>0.01</v>
      </c>
      <c r="U67" s="14">
        <f t="shared" si="51"/>
        <v>7.1266130924297249E-3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2.7226613092429724E-2</v>
      </c>
      <c r="AR67" s="9">
        <f t="shared" si="55"/>
        <v>9.9766666666666666</v>
      </c>
      <c r="AS67" s="1">
        <f t="shared" si="56"/>
        <v>0.19</v>
      </c>
      <c r="AT67" s="1">
        <f t="shared" si="57"/>
        <v>1285983.3333333333</v>
      </c>
      <c r="AU67" s="1">
        <f t="shared" si="58"/>
        <v>444675114.56303859</v>
      </c>
    </row>
    <row r="68" spans="1:48" x14ac:dyDescent="0.15">
      <c r="C68" s="7">
        <v>10</v>
      </c>
      <c r="D68" s="8">
        <v>16.971706182258099</v>
      </c>
      <c r="E68" s="10">
        <f t="shared" si="59"/>
        <v>20.112842985333302</v>
      </c>
      <c r="F68" s="7" t="s">
        <v>83</v>
      </c>
      <c r="G68" s="1">
        <v>11</v>
      </c>
      <c r="H68" s="9">
        <f t="shared" si="41"/>
        <v>16.971706182258099</v>
      </c>
      <c r="I68" s="9">
        <f t="shared" si="42"/>
        <v>290.12170618225809</v>
      </c>
      <c r="J68" s="9">
        <f t="shared" si="43"/>
        <v>0.14022426960775741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0.26869737626977069</v>
      </c>
      <c r="O68" s="9">
        <f t="shared" si="60"/>
        <v>0.11390863383875988</v>
      </c>
      <c r="P68" s="9">
        <f t="shared" si="46"/>
        <v>1.5972754982057583E-2</v>
      </c>
      <c r="Q68" s="12">
        <f t="shared" si="47"/>
        <v>3.0348234465909407E-3</v>
      </c>
      <c r="R68" s="9">
        <f t="shared" si="48"/>
        <v>1.8955666666666669E-2</v>
      </c>
      <c r="S68" s="13">
        <f t="shared" si="49"/>
        <v>0.16010111909847224</v>
      </c>
      <c r="T68" s="2">
        <f t="shared" si="50"/>
        <v>0.01</v>
      </c>
      <c r="U68" s="14">
        <f t="shared" si="51"/>
        <v>1.6010111909847225E-3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1.3601011190984722E-2</v>
      </c>
      <c r="AR68" s="9">
        <f t="shared" si="55"/>
        <v>9.9766666666666666</v>
      </c>
      <c r="AS68" s="1">
        <f t="shared" si="56"/>
        <v>0.19</v>
      </c>
      <c r="AT68" s="1">
        <f t="shared" si="57"/>
        <v>1285983.3333333333</v>
      </c>
      <c r="AU68" s="1">
        <f t="shared" si="58"/>
        <v>222136744.9925653</v>
      </c>
    </row>
    <row r="69" spans="1:48" x14ac:dyDescent="0.15">
      <c r="C69" s="7">
        <v>11</v>
      </c>
      <c r="D69" s="8">
        <v>10.985750863033299</v>
      </c>
      <c r="E69" s="10">
        <f t="shared" si="59"/>
        <v>16.971706182258099</v>
      </c>
      <c r="F69" s="7" t="s">
        <v>85</v>
      </c>
      <c r="G69" s="1">
        <v>12</v>
      </c>
      <c r="H69" s="9">
        <f t="shared" si="41"/>
        <v>10.985750863033299</v>
      </c>
      <c r="I69" s="9">
        <f t="shared" si="42"/>
        <v>284.13575086303325</v>
      </c>
      <c r="J69" s="9">
        <f t="shared" si="43"/>
        <v>6.9144910576026342E-2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0.19770254552336897</v>
      </c>
      <c r="P69" s="9">
        <f t="shared" si="46"/>
        <v>1.3670124830866125E-2</v>
      </c>
      <c r="Q69" s="12">
        <f t="shared" si="47"/>
        <v>2.5973237178645637E-3</v>
      </c>
      <c r="R69" s="9">
        <f t="shared" si="48"/>
        <v>1.8955666666666669E-2</v>
      </c>
      <c r="S69" s="13">
        <f t="shared" si="49"/>
        <v>0.13702096389107374</v>
      </c>
      <c r="T69" s="2">
        <f t="shared" si="50"/>
        <v>0.01</v>
      </c>
      <c r="U69" s="14">
        <f t="shared" si="51"/>
        <v>1.3702096389107373E-3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1.3370209638910738E-2</v>
      </c>
      <c r="AR69" s="9">
        <f t="shared" si="55"/>
        <v>9.9766666666666666</v>
      </c>
      <c r="AS69" s="1">
        <f t="shared" si="56"/>
        <v>0.19</v>
      </c>
      <c r="AT69" s="1">
        <f t="shared" si="57"/>
        <v>1285983.3333333333</v>
      </c>
      <c r="AU69" s="1">
        <f t="shared" si="58"/>
        <v>218367208.68404949</v>
      </c>
      <c r="AV69" s="1">
        <f>SUM(AU58:AU69)</f>
        <v>3686726087.0930452</v>
      </c>
    </row>
    <row r="70" spans="1:48" x14ac:dyDescent="0.15">
      <c r="C70" s="7">
        <v>12</v>
      </c>
      <c r="D70" s="8">
        <v>6.3623674144838702</v>
      </c>
      <c r="E70" s="10">
        <f t="shared" si="59"/>
        <v>10.985750863033299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7.0363132419354804</v>
      </c>
      <c r="E73" s="7"/>
      <c r="F73" s="7"/>
      <c r="G73" s="1">
        <v>1</v>
      </c>
      <c r="H73" s="9">
        <f t="shared" ref="H73:H84" si="61">E74</f>
        <v>7.0363132419354804</v>
      </c>
      <c r="I73" s="9">
        <f t="shared" ref="I73:I84" si="62">H73+273.15</f>
        <v>280.18631324193547</v>
      </c>
      <c r="J73" s="9">
        <f t="shared" ref="J73:J84" si="63">EXP(($C$15*(I73-$C$13))/($C$16*I73*$C$13))</f>
        <v>4.2656082274573272E-2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4.6708410090657735E-3</v>
      </c>
      <c r="Q73" s="12">
        <f t="shared" ref="Q73:Q84" si="67">P73*$B$75</f>
        <v>8.4075138163183924E-4</v>
      </c>
      <c r="R73" s="9">
        <f t="shared" ref="R73:R84" si="68">L73*$B$75</f>
        <v>1.9710000000000002E-2</v>
      </c>
      <c r="S73" s="13">
        <f t="shared" ref="S73:S84" si="69">Q73/R73</f>
        <v>4.2656082274573272E-2</v>
      </c>
      <c r="T73" s="2">
        <f t="shared" ref="T73:T84" si="70">$B$74/100</f>
        <v>0.01</v>
      </c>
      <c r="U73" s="14">
        <f t="shared" ref="U73:U84" si="71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1.3026560822745732E-2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225354.16666666666</v>
      </c>
      <c r="AU73" s="1">
        <f t="shared" ref="AU73:AU84" si="78">AT73*10000*AS73*0.67*AR73*AQ73</f>
        <v>38766517.677025996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7.6994907136129003</v>
      </c>
      <c r="E74" s="10">
        <f t="shared" ref="E74:E85" si="79">D73</f>
        <v>7.0363132419354804</v>
      </c>
      <c r="F74" s="7" t="s">
        <v>83</v>
      </c>
      <c r="G74" s="1">
        <v>2</v>
      </c>
      <c r="H74" s="9">
        <f t="shared" si="61"/>
        <v>7.6994907136129003</v>
      </c>
      <c r="I74" s="9">
        <f t="shared" si="62"/>
        <v>280.84949071361285</v>
      </c>
      <c r="J74" s="9">
        <f t="shared" si="63"/>
        <v>4.6304013264501204E-2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0.21432915899093424</v>
      </c>
      <c r="P74" s="9">
        <f t="shared" si="66"/>
        <v>9.9243002208856072E-3</v>
      </c>
      <c r="Q74" s="12">
        <f t="shared" si="67"/>
        <v>1.7863740397594092E-3</v>
      </c>
      <c r="R74" s="9">
        <f t="shared" si="68"/>
        <v>1.9710000000000002E-2</v>
      </c>
      <c r="S74" s="13">
        <f t="shared" si="69"/>
        <v>9.0632878729548907E-2</v>
      </c>
      <c r="T74" s="2">
        <f t="shared" si="70"/>
        <v>0.01</v>
      </c>
      <c r="U74" s="14">
        <f t="shared" si="71"/>
        <v>9.0632878729548908E-4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1.3506328787295489E-2</v>
      </c>
      <c r="AR74" s="9">
        <f t="shared" si="75"/>
        <v>10.950000000000001</v>
      </c>
      <c r="AS74" s="1">
        <f t="shared" si="76"/>
        <v>0.18</v>
      </c>
      <c r="AT74" s="1">
        <f t="shared" si="77"/>
        <v>225354.16666666666</v>
      </c>
      <c r="AU74" s="1">
        <f t="shared" si="78"/>
        <v>40194287.717919163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7.31118090910714</v>
      </c>
      <c r="E75" s="10">
        <f t="shared" si="79"/>
        <v>7.6994907136129003</v>
      </c>
      <c r="F75" s="7" t="s">
        <v>83</v>
      </c>
      <c r="G75" s="1">
        <v>3</v>
      </c>
      <c r="H75" s="9">
        <f t="shared" si="61"/>
        <v>7.31118090910714</v>
      </c>
      <c r="I75" s="9">
        <f t="shared" si="62"/>
        <v>280.4611809091071</v>
      </c>
      <c r="J75" s="9">
        <f t="shared" si="63"/>
        <v>4.4133887889343512E-2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0.31390485877004864</v>
      </c>
      <c r="P75" s="9">
        <f t="shared" si="66"/>
        <v>1.3853841844877535E-2</v>
      </c>
      <c r="Q75" s="12">
        <f t="shared" si="67"/>
        <v>2.4936915320779561E-3</v>
      </c>
      <c r="R75" s="9">
        <f t="shared" si="68"/>
        <v>1.9710000000000002E-2</v>
      </c>
      <c r="S75" s="13">
        <f t="shared" si="69"/>
        <v>0.12651910360618751</v>
      </c>
      <c r="T75" s="2">
        <f t="shared" si="70"/>
        <v>0.01</v>
      </c>
      <c r="U75" s="14">
        <f t="shared" si="71"/>
        <v>1.2651910360618752E-3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1.3865191036061875E-2</v>
      </c>
      <c r="AR75" s="9">
        <f t="shared" si="75"/>
        <v>10.950000000000001</v>
      </c>
      <c r="AS75" s="1">
        <f t="shared" si="76"/>
        <v>0.18</v>
      </c>
      <c r="AT75" s="1">
        <f t="shared" si="77"/>
        <v>225354.16666666666</v>
      </c>
      <c r="AU75" s="1">
        <f t="shared" si="78"/>
        <v>41262247.243055515</v>
      </c>
    </row>
    <row r="76" spans="1:48" x14ac:dyDescent="0.15">
      <c r="C76" s="7">
        <v>3</v>
      </c>
      <c r="D76" s="8">
        <v>9.8529143273225799</v>
      </c>
      <c r="E76" s="10">
        <f t="shared" si="79"/>
        <v>7.31118090910714</v>
      </c>
      <c r="F76" s="7" t="s">
        <v>83</v>
      </c>
      <c r="G76" s="1">
        <v>4</v>
      </c>
      <c r="H76" s="9">
        <f t="shared" si="61"/>
        <v>9.8529143273225799</v>
      </c>
      <c r="I76" s="9">
        <f t="shared" si="62"/>
        <v>283.00291432732257</v>
      </c>
      <c r="J76" s="9">
        <f t="shared" si="63"/>
        <v>6.028191961495348E-2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0.4095510169251711</v>
      </c>
      <c r="P76" s="9">
        <f t="shared" si="66"/>
        <v>2.4688521480505616E-2</v>
      </c>
      <c r="Q76" s="12">
        <f t="shared" si="67"/>
        <v>4.4439338664910106E-3</v>
      </c>
      <c r="R76" s="9">
        <f t="shared" si="68"/>
        <v>1.9710000000000002E-2</v>
      </c>
      <c r="S76" s="13">
        <f t="shared" si="69"/>
        <v>0.22546594959365857</v>
      </c>
      <c r="T76" s="2">
        <f t="shared" si="70"/>
        <v>0.01</v>
      </c>
      <c r="U76" s="14">
        <f t="shared" si="71"/>
        <v>2.2546594959365856E-3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1.4854659495936586E-2</v>
      </c>
      <c r="AR76" s="9">
        <f t="shared" si="75"/>
        <v>10.950000000000001</v>
      </c>
      <c r="AS76" s="1">
        <f t="shared" si="76"/>
        <v>0.18</v>
      </c>
      <c r="AT76" s="1">
        <f t="shared" si="77"/>
        <v>225354.16666666666</v>
      </c>
      <c r="AU76" s="1">
        <f t="shared" si="78"/>
        <v>44206865.324722566</v>
      </c>
    </row>
    <row r="77" spans="1:48" x14ac:dyDescent="0.15">
      <c r="C77" s="7">
        <v>4</v>
      </c>
      <c r="D77" s="8">
        <v>14.186252835199999</v>
      </c>
      <c r="E77" s="10">
        <f t="shared" si="79"/>
        <v>9.8529143273225799</v>
      </c>
      <c r="F77" s="7" t="s">
        <v>83</v>
      </c>
      <c r="G77" s="1">
        <v>5</v>
      </c>
      <c r="H77" s="9">
        <f t="shared" si="61"/>
        <v>14.186252835199999</v>
      </c>
      <c r="I77" s="9">
        <f t="shared" si="62"/>
        <v>287.33625283519996</v>
      </c>
      <c r="J77" s="9">
        <f t="shared" si="63"/>
        <v>0.10128115996476615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0.36561937067243222</v>
      </c>
      <c r="O77" s="9">
        <f t="shared" si="80"/>
        <v>0.12874312477223326</v>
      </c>
      <c r="P77" s="9">
        <f t="shared" si="66"/>
        <v>1.3039253014420405E-2</v>
      </c>
      <c r="Q77" s="12">
        <f t="shared" si="67"/>
        <v>2.3470655425956726E-3</v>
      </c>
      <c r="R77" s="9">
        <f t="shared" si="68"/>
        <v>1.9710000000000002E-2</v>
      </c>
      <c r="S77" s="13">
        <f t="shared" si="69"/>
        <v>0.11907993620475253</v>
      </c>
      <c r="T77" s="2">
        <f t="shared" si="70"/>
        <v>0.01</v>
      </c>
      <c r="U77" s="14">
        <f t="shared" si="71"/>
        <v>1.1907993620475254E-3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1.3790799362047525E-2</v>
      </c>
      <c r="AR77" s="9">
        <f t="shared" si="75"/>
        <v>10.950000000000001</v>
      </c>
      <c r="AS77" s="1">
        <f t="shared" si="76"/>
        <v>0.18</v>
      </c>
      <c r="AT77" s="1">
        <f t="shared" si="77"/>
        <v>225354.16666666666</v>
      </c>
      <c r="AU77" s="1">
        <f t="shared" si="78"/>
        <v>41040860.632656768</v>
      </c>
    </row>
    <row r="78" spans="1:48" x14ac:dyDescent="0.15">
      <c r="C78" s="7">
        <v>5</v>
      </c>
      <c r="D78" s="8">
        <v>15.9063046903226</v>
      </c>
      <c r="E78" s="10">
        <f t="shared" si="79"/>
        <v>14.186252835199999</v>
      </c>
      <c r="F78" s="7" t="s">
        <v>85</v>
      </c>
      <c r="G78" s="1">
        <v>6</v>
      </c>
      <c r="H78" s="9">
        <f t="shared" si="61"/>
        <v>15.9063046903226</v>
      </c>
      <c r="I78" s="9">
        <f t="shared" si="62"/>
        <v>289.05630469032258</v>
      </c>
      <c r="J78" s="9">
        <f t="shared" si="63"/>
        <v>0.12390857653148191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0.22520387175781287</v>
      </c>
      <c r="P78" s="9">
        <f t="shared" si="66"/>
        <v>2.7904691178888993E-2</v>
      </c>
      <c r="Q78" s="12">
        <f t="shared" si="67"/>
        <v>5.0228444122000183E-3</v>
      </c>
      <c r="R78" s="9">
        <f t="shared" si="68"/>
        <v>1.9710000000000002E-2</v>
      </c>
      <c r="S78" s="13">
        <f t="shared" si="69"/>
        <v>0.254837362364283</v>
      </c>
      <c r="T78" s="2">
        <f t="shared" si="70"/>
        <v>0.01</v>
      </c>
      <c r="U78" s="14">
        <f t="shared" si="71"/>
        <v>2.5483736236428301E-3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2.4148373623642833E-2</v>
      </c>
      <c r="AR78" s="9">
        <f t="shared" si="75"/>
        <v>10.950000000000001</v>
      </c>
      <c r="AS78" s="1">
        <f t="shared" si="76"/>
        <v>0.18</v>
      </c>
      <c r="AT78" s="1">
        <f t="shared" si="77"/>
        <v>225354.16666666666</v>
      </c>
      <c r="AU78" s="1">
        <f t="shared" si="78"/>
        <v>71864582.347611323</v>
      </c>
    </row>
    <row r="79" spans="1:48" x14ac:dyDescent="0.15">
      <c r="C79" s="7">
        <v>6</v>
      </c>
      <c r="D79" s="8">
        <v>19.963240869333301</v>
      </c>
      <c r="E79" s="10">
        <f t="shared" si="79"/>
        <v>15.9063046903226</v>
      </c>
      <c r="F79" s="7" t="s">
        <v>83</v>
      </c>
      <c r="G79" s="1">
        <v>7</v>
      </c>
      <c r="H79" s="9">
        <f t="shared" si="61"/>
        <v>19.963240869333301</v>
      </c>
      <c r="I79" s="9">
        <f t="shared" si="62"/>
        <v>293.11324086933325</v>
      </c>
      <c r="J79" s="9">
        <f t="shared" si="63"/>
        <v>0.19750611448451111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0.30679918057892391</v>
      </c>
      <c r="P79" s="9">
        <f t="shared" si="66"/>
        <v>6.0594714083175141E-2</v>
      </c>
      <c r="Q79" s="12">
        <f t="shared" si="67"/>
        <v>1.0907048534971524E-2</v>
      </c>
      <c r="R79" s="9">
        <f t="shared" si="68"/>
        <v>1.9710000000000002E-2</v>
      </c>
      <c r="S79" s="13">
        <f t="shared" si="69"/>
        <v>0.55337638432123404</v>
      </c>
      <c r="T79" s="2">
        <f t="shared" si="70"/>
        <v>0.01</v>
      </c>
      <c r="U79" s="14">
        <f t="shared" si="71"/>
        <v>5.5337638432123408E-3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2.7133763843212342E-2</v>
      </c>
      <c r="AR79" s="9">
        <f t="shared" si="75"/>
        <v>10.950000000000001</v>
      </c>
      <c r="AS79" s="1">
        <f t="shared" si="76"/>
        <v>0.18</v>
      </c>
      <c r="AT79" s="1">
        <f t="shared" si="77"/>
        <v>225354.16666666666</v>
      </c>
      <c r="AU79" s="1">
        <f t="shared" si="78"/>
        <v>80748982.788722366</v>
      </c>
    </row>
    <row r="80" spans="1:48" x14ac:dyDescent="0.15">
      <c r="C80" s="7">
        <v>7</v>
      </c>
      <c r="D80" s="8">
        <v>21.976557875161301</v>
      </c>
      <c r="E80" s="10">
        <f t="shared" si="79"/>
        <v>19.963240869333301</v>
      </c>
      <c r="F80" s="7" t="s">
        <v>83</v>
      </c>
      <c r="G80" s="1">
        <v>8</v>
      </c>
      <c r="H80" s="9">
        <f t="shared" si="61"/>
        <v>21.976557875161301</v>
      </c>
      <c r="I80" s="9">
        <f t="shared" si="62"/>
        <v>295.12655787516127</v>
      </c>
      <c r="J80" s="9">
        <f t="shared" si="63"/>
        <v>0.24774059673172835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0.35570446649574877</v>
      </c>
      <c r="P80" s="9">
        <f t="shared" si="66"/>
        <v>8.8122436789797878E-2</v>
      </c>
      <c r="Q80" s="12">
        <f t="shared" si="67"/>
        <v>1.5862038622163618E-2</v>
      </c>
      <c r="R80" s="9">
        <f t="shared" si="68"/>
        <v>1.9710000000000002E-2</v>
      </c>
      <c r="S80" s="13">
        <f t="shared" si="69"/>
        <v>0.80477111223559694</v>
      </c>
      <c r="T80" s="2">
        <f t="shared" si="70"/>
        <v>0.01</v>
      </c>
      <c r="U80" s="14">
        <f t="shared" si="71"/>
        <v>8.0477111223559699E-3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2.9647711122355973E-2</v>
      </c>
      <c r="AR80" s="9">
        <f t="shared" si="75"/>
        <v>10.950000000000001</v>
      </c>
      <c r="AS80" s="1">
        <f t="shared" si="76"/>
        <v>0.18</v>
      </c>
      <c r="AT80" s="1">
        <f t="shared" si="77"/>
        <v>225354.16666666666</v>
      </c>
      <c r="AU80" s="1">
        <f t="shared" si="78"/>
        <v>88230388.123725519</v>
      </c>
    </row>
    <row r="81" spans="1:48" x14ac:dyDescent="0.15">
      <c r="C81" s="7">
        <v>8</v>
      </c>
      <c r="D81" s="8">
        <v>22.415732344838698</v>
      </c>
      <c r="E81" s="10">
        <f t="shared" si="79"/>
        <v>21.976557875161301</v>
      </c>
      <c r="F81" s="7" t="s">
        <v>83</v>
      </c>
      <c r="G81" s="1">
        <v>9</v>
      </c>
      <c r="H81" s="9">
        <f t="shared" si="61"/>
        <v>22.415732344838698</v>
      </c>
      <c r="I81" s="9">
        <f t="shared" si="62"/>
        <v>295.56573234483869</v>
      </c>
      <c r="J81" s="9">
        <f t="shared" si="63"/>
        <v>0.26018792433964155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0.37708202970595089</v>
      </c>
      <c r="P81" s="9">
        <f t="shared" si="66"/>
        <v>9.8112190614970424E-2</v>
      </c>
      <c r="Q81" s="12">
        <f t="shared" si="67"/>
        <v>1.7660194310694675E-2</v>
      </c>
      <c r="R81" s="9">
        <f t="shared" si="68"/>
        <v>1.9710000000000002E-2</v>
      </c>
      <c r="S81" s="13">
        <f t="shared" si="69"/>
        <v>0.89600174077598549</v>
      </c>
      <c r="T81" s="2">
        <f t="shared" si="70"/>
        <v>0.01</v>
      </c>
      <c r="U81" s="14">
        <f t="shared" si="71"/>
        <v>8.9600174077598543E-3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3.0560017407759855E-2</v>
      </c>
      <c r="AR81" s="9">
        <f t="shared" si="75"/>
        <v>10.950000000000001</v>
      </c>
      <c r="AS81" s="1">
        <f t="shared" si="76"/>
        <v>0.18</v>
      </c>
      <c r="AT81" s="1">
        <f t="shared" si="77"/>
        <v>225354.16666666666</v>
      </c>
      <c r="AU81" s="1">
        <f t="shared" si="78"/>
        <v>90945374.697788656</v>
      </c>
    </row>
    <row r="82" spans="1:48" x14ac:dyDescent="0.15">
      <c r="C82" s="7">
        <v>9</v>
      </c>
      <c r="D82" s="8">
        <v>20.112842985333302</v>
      </c>
      <c r="E82" s="10">
        <f t="shared" si="79"/>
        <v>22.415732344838698</v>
      </c>
      <c r="F82" s="7" t="s">
        <v>83</v>
      </c>
      <c r="G82" s="1">
        <v>10</v>
      </c>
      <c r="H82" s="9">
        <f t="shared" si="61"/>
        <v>20.112842985333302</v>
      </c>
      <c r="I82" s="9">
        <f t="shared" si="62"/>
        <v>293.26284298533329</v>
      </c>
      <c r="J82" s="9">
        <f t="shared" si="63"/>
        <v>0.2008815241479511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0.38846983909098043</v>
      </c>
      <c r="P82" s="9">
        <f t="shared" si="66"/>
        <v>7.803641336210547E-2</v>
      </c>
      <c r="Q82" s="12">
        <f t="shared" si="67"/>
        <v>1.4046554405178983E-2</v>
      </c>
      <c r="R82" s="9">
        <f t="shared" si="68"/>
        <v>1.9710000000000002E-2</v>
      </c>
      <c r="S82" s="13">
        <f t="shared" si="69"/>
        <v>0.71266130924297222</v>
      </c>
      <c r="T82" s="2">
        <f t="shared" si="70"/>
        <v>0.01</v>
      </c>
      <c r="U82" s="14">
        <f t="shared" si="71"/>
        <v>7.1266130924297223E-3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2.8726613092429722E-2</v>
      </c>
      <c r="AR82" s="9">
        <f t="shared" si="75"/>
        <v>10.950000000000001</v>
      </c>
      <c r="AS82" s="1">
        <f t="shared" si="76"/>
        <v>0.18</v>
      </c>
      <c r="AT82" s="1">
        <f t="shared" si="77"/>
        <v>225354.16666666666</v>
      </c>
      <c r="AU82" s="1">
        <f t="shared" si="78"/>
        <v>85489237.673864618</v>
      </c>
    </row>
    <row r="83" spans="1:48" x14ac:dyDescent="0.15">
      <c r="C83" s="7">
        <v>10</v>
      </c>
      <c r="D83" s="8">
        <v>16.971706182258099</v>
      </c>
      <c r="E83" s="10">
        <f t="shared" si="79"/>
        <v>20.112842985333302</v>
      </c>
      <c r="F83" s="7" t="s">
        <v>83</v>
      </c>
      <c r="G83" s="1">
        <v>11</v>
      </c>
      <c r="H83" s="9">
        <f t="shared" si="61"/>
        <v>16.971706182258099</v>
      </c>
      <c r="I83" s="9">
        <f t="shared" si="62"/>
        <v>290.12170618225809</v>
      </c>
      <c r="J83" s="9">
        <f t="shared" si="63"/>
        <v>0.14022426960775741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0.29491175444243117</v>
      </c>
      <c r="O83" s="9">
        <f t="shared" si="80"/>
        <v>0.12502167128644381</v>
      </c>
      <c r="P83" s="9">
        <f t="shared" si="66"/>
        <v>1.7531072541282722E-2</v>
      </c>
      <c r="Q83" s="12">
        <f t="shared" si="67"/>
        <v>3.1555930574308898E-3</v>
      </c>
      <c r="R83" s="9">
        <f t="shared" si="68"/>
        <v>1.9710000000000002E-2</v>
      </c>
      <c r="S83" s="13">
        <f t="shared" si="69"/>
        <v>0.16010111909847233</v>
      </c>
      <c r="T83" s="2">
        <f t="shared" si="70"/>
        <v>0.01</v>
      </c>
      <c r="U83" s="14">
        <f t="shared" si="71"/>
        <v>1.6010111909847233E-3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1.4201011190984724E-2</v>
      </c>
      <c r="AR83" s="9">
        <f t="shared" si="75"/>
        <v>10.950000000000001</v>
      </c>
      <c r="AS83" s="1">
        <f t="shared" si="76"/>
        <v>0.18</v>
      </c>
      <c r="AT83" s="1">
        <f t="shared" si="77"/>
        <v>225354.16666666666</v>
      </c>
      <c r="AU83" s="1">
        <f t="shared" si="78"/>
        <v>42261634.429686271</v>
      </c>
    </row>
    <row r="84" spans="1:48" x14ac:dyDescent="0.15">
      <c r="C84" s="7">
        <v>11</v>
      </c>
      <c r="D84" s="8">
        <v>10.985750863033299</v>
      </c>
      <c r="E84" s="10">
        <f t="shared" si="79"/>
        <v>16.971706182258099</v>
      </c>
      <c r="F84" s="7" t="s">
        <v>85</v>
      </c>
      <c r="G84" s="1">
        <v>12</v>
      </c>
      <c r="H84" s="9">
        <f t="shared" si="61"/>
        <v>10.985750863033299</v>
      </c>
      <c r="I84" s="9">
        <f t="shared" si="62"/>
        <v>284.13575086303325</v>
      </c>
      <c r="J84" s="9">
        <f t="shared" si="63"/>
        <v>6.9144910576026342E-2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0.21699059874516111</v>
      </c>
      <c r="P84" s="9">
        <f t="shared" si="66"/>
        <v>1.5003795546072578E-2</v>
      </c>
      <c r="Q84" s="12">
        <f t="shared" si="67"/>
        <v>2.700683198293064E-3</v>
      </c>
      <c r="R84" s="9">
        <f t="shared" si="68"/>
        <v>1.9710000000000002E-2</v>
      </c>
      <c r="S84" s="13">
        <f t="shared" si="69"/>
        <v>0.13702096389107377</v>
      </c>
      <c r="T84" s="2">
        <f t="shared" si="70"/>
        <v>0.01</v>
      </c>
      <c r="U84" s="14">
        <f t="shared" si="71"/>
        <v>1.3702096389107377E-3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1.3970209638910738E-2</v>
      </c>
      <c r="AR84" s="9">
        <f t="shared" si="75"/>
        <v>10.950000000000001</v>
      </c>
      <c r="AS84" s="1">
        <f t="shared" si="76"/>
        <v>0.18</v>
      </c>
      <c r="AT84" s="1">
        <f t="shared" si="77"/>
        <v>225354.16666666666</v>
      </c>
      <c r="AU84" s="1">
        <f t="shared" si="78"/>
        <v>41574778.353849418</v>
      </c>
      <c r="AV84" s="1">
        <f>SUM(AU73:AU84)</f>
        <v>706585757.01062822</v>
      </c>
    </row>
    <row r="85" spans="1:48" x14ac:dyDescent="0.15">
      <c r="C85" s="7">
        <v>12</v>
      </c>
      <c r="D85" s="8">
        <v>6.3623674144838702</v>
      </c>
      <c r="E85" s="10">
        <f t="shared" si="79"/>
        <v>10.985750863033299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7.0363132419354804</v>
      </c>
      <c r="E89" s="7"/>
      <c r="F89" s="7"/>
      <c r="G89" s="1">
        <v>1</v>
      </c>
      <c r="H89" s="9">
        <f t="shared" ref="H89:H100" si="81">E90</f>
        <v>7.0363132419354804</v>
      </c>
      <c r="I89" s="9">
        <f t="shared" ref="I89:I100" si="82">H89+273.15</f>
        <v>280.18631324193547</v>
      </c>
      <c r="J89" s="9">
        <f t="shared" ref="J89:J100" si="83">EXP(($C$15*(I89-$C$13))/($C$16*I89*$C$13))</f>
        <v>4.2656082274573272E-2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0.22630224688923672</v>
      </c>
      <c r="Q89" s="12">
        <f t="shared" ref="Q89:Q100" si="87">P89*$B$91</f>
        <v>0.10183601110015653</v>
      </c>
      <c r="R89" s="9">
        <f t="shared" ref="R89:R100" si="88">L89*$B$91</f>
        <v>2.3873737500000001</v>
      </c>
      <c r="S89" s="13">
        <f t="shared" ref="S89:S100" si="89">Q89/R89</f>
        <v>4.2656082274573272E-2</v>
      </c>
      <c r="T89" s="2">
        <f t="shared" ref="T89:T100" si="90">$B$90/100</f>
        <v>0.51</v>
      </c>
      <c r="U89" s="14">
        <f t="shared" ref="U89:U100" si="91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3.6896012490949759E-2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2213966.6666666665</v>
      </c>
      <c r="AN89" s="1">
        <f t="shared" ref="AN89:AN100" si="96">AM89*10000*AK89*AJ89</f>
        <v>8497442509.4841881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7.6994907136129003</v>
      </c>
      <c r="E90" s="10">
        <f t="shared" ref="E90:E101" si="97">D89</f>
        <v>7.0363132419354804</v>
      </c>
      <c r="F90" s="7" t="s">
        <v>83</v>
      </c>
      <c r="G90" s="1">
        <v>2</v>
      </c>
      <c r="H90" s="9">
        <f t="shared" si="81"/>
        <v>7.6994907136129003</v>
      </c>
      <c r="I90" s="9">
        <f t="shared" si="82"/>
        <v>280.84949071361285</v>
      </c>
      <c r="J90" s="9">
        <f t="shared" si="83"/>
        <v>4.6304013264501204E-2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10.384247753110763</v>
      </c>
      <c r="P90" s="9">
        <f t="shared" si="86"/>
        <v>0.48083234570190758</v>
      </c>
      <c r="Q90" s="12">
        <f t="shared" si="87"/>
        <v>0.21637455556585841</v>
      </c>
      <c r="R90" s="9">
        <f t="shared" si="88"/>
        <v>2.3873737500000001</v>
      </c>
      <c r="S90" s="13">
        <f t="shared" si="89"/>
        <v>9.0632878729548907E-2</v>
      </c>
      <c r="T90" s="2">
        <f t="shared" si="90"/>
        <v>0.51</v>
      </c>
      <c r="U90" s="14">
        <f t="shared" si="91"/>
        <v>4.6222768152069944E-2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4.4273164597849086E-2</v>
      </c>
      <c r="AK90" s="9">
        <f t="shared" si="93"/>
        <v>10.4025</v>
      </c>
      <c r="AL90" s="1">
        <f t="shared" si="94"/>
        <v>0.45</v>
      </c>
      <c r="AM90" s="17">
        <f t="shared" si="95"/>
        <v>2213966.6666666665</v>
      </c>
      <c r="AN90" s="1">
        <f t="shared" si="96"/>
        <v>10196458790.104586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7.31118090910714</v>
      </c>
      <c r="E91" s="10">
        <f t="shared" si="97"/>
        <v>7.6994907136129003</v>
      </c>
      <c r="F91" s="7" t="s">
        <v>83</v>
      </c>
      <c r="G91" s="1">
        <v>3</v>
      </c>
      <c r="H91" s="9">
        <f t="shared" si="81"/>
        <v>7.31118090910714</v>
      </c>
      <c r="I91" s="9">
        <f t="shared" si="82"/>
        <v>280.4611809091071</v>
      </c>
      <c r="J91" s="9">
        <f t="shared" si="83"/>
        <v>4.4133887889343512E-2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15.208690407408856</v>
      </c>
      <c r="P91" s="9">
        <f t="shared" si="86"/>
        <v>0.67121863738431653</v>
      </c>
      <c r="Q91" s="12">
        <f t="shared" si="87"/>
        <v>0.30204838682294244</v>
      </c>
      <c r="R91" s="9">
        <f t="shared" si="88"/>
        <v>2.3873737500000001</v>
      </c>
      <c r="S91" s="13">
        <f t="shared" si="89"/>
        <v>0.12651910360618751</v>
      </c>
      <c r="T91" s="2">
        <f t="shared" si="90"/>
        <v>0.51</v>
      </c>
      <c r="U91" s="14">
        <f t="shared" si="91"/>
        <v>6.452474283915563E-2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4.9791209966005424E-2</v>
      </c>
      <c r="AK91" s="9">
        <f t="shared" si="93"/>
        <v>10.4025</v>
      </c>
      <c r="AL91" s="1">
        <f t="shared" si="94"/>
        <v>0.45</v>
      </c>
      <c r="AM91" s="17">
        <f t="shared" si="95"/>
        <v>2213966.6666666665</v>
      </c>
      <c r="AN91" s="1">
        <f t="shared" si="96"/>
        <v>11467308134.383604</v>
      </c>
    </row>
    <row r="92" spans="1:48" x14ac:dyDescent="0.15">
      <c r="C92" s="7">
        <v>3</v>
      </c>
      <c r="D92" s="8">
        <v>9.8529143273225799</v>
      </c>
      <c r="E92" s="10">
        <f t="shared" si="97"/>
        <v>7.31118090910714</v>
      </c>
      <c r="F92" s="7" t="s">
        <v>83</v>
      </c>
      <c r="G92" s="1">
        <v>4</v>
      </c>
      <c r="H92" s="9">
        <f t="shared" si="81"/>
        <v>9.8529143273225799</v>
      </c>
      <c r="I92" s="9">
        <f t="shared" si="82"/>
        <v>283.00291432732257</v>
      </c>
      <c r="J92" s="9">
        <f t="shared" si="83"/>
        <v>6.028191961495348E-2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19.842746770024537</v>
      </c>
      <c r="P92" s="9">
        <f t="shared" si="86"/>
        <v>1.1961588657304969</v>
      </c>
      <c r="Q92" s="12">
        <f t="shared" si="87"/>
        <v>0.53827148957872362</v>
      </c>
      <c r="R92" s="9">
        <f t="shared" si="88"/>
        <v>2.3873737500000001</v>
      </c>
      <c r="S92" s="13">
        <f t="shared" si="89"/>
        <v>0.22546594959365857</v>
      </c>
      <c r="T92" s="2">
        <f t="shared" si="90"/>
        <v>0.51</v>
      </c>
      <c r="U92" s="14">
        <f t="shared" si="91"/>
        <v>0.11498763429276587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6.5005771739268914E-2</v>
      </c>
      <c r="AK92" s="9">
        <f t="shared" si="93"/>
        <v>10.4025</v>
      </c>
      <c r="AL92" s="1">
        <f t="shared" si="94"/>
        <v>0.45</v>
      </c>
      <c r="AM92" s="17">
        <f t="shared" si="95"/>
        <v>2213966.6666666665</v>
      </c>
      <c r="AN92" s="1">
        <f t="shared" si="96"/>
        <v>14971341639.549364</v>
      </c>
    </row>
    <row r="93" spans="1:48" x14ac:dyDescent="0.15">
      <c r="C93" s="7">
        <v>4</v>
      </c>
      <c r="D93" s="8">
        <v>14.186252835199999</v>
      </c>
      <c r="E93" s="10">
        <f t="shared" si="97"/>
        <v>9.8529143273225799</v>
      </c>
      <c r="F93" s="7" t="s">
        <v>83</v>
      </c>
      <c r="G93" s="1">
        <v>5</v>
      </c>
      <c r="H93" s="9">
        <f t="shared" si="81"/>
        <v>14.186252835199999</v>
      </c>
      <c r="I93" s="9">
        <f t="shared" si="82"/>
        <v>287.33625283519996</v>
      </c>
      <c r="J93" s="9">
        <f t="shared" si="83"/>
        <v>0.10128115996476615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17.71425850907934</v>
      </c>
      <c r="O93" s="9">
        <f t="shared" si="98"/>
        <v>6.2376043952146993</v>
      </c>
      <c r="P93" s="9">
        <f t="shared" si="86"/>
        <v>0.63175180854866841</v>
      </c>
      <c r="Q93" s="12">
        <f t="shared" si="87"/>
        <v>0.28428831384690079</v>
      </c>
      <c r="R93" s="9">
        <f t="shared" si="88"/>
        <v>2.3873737500000001</v>
      </c>
      <c r="S93" s="13">
        <f t="shared" si="89"/>
        <v>0.11907993620475252</v>
      </c>
      <c r="T93" s="2">
        <f t="shared" si="90"/>
        <v>0.51</v>
      </c>
      <c r="U93" s="14">
        <f t="shared" si="91"/>
        <v>6.0730767464423782E-2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6.3911326390523771E-2</v>
      </c>
      <c r="AK93" s="9">
        <f t="shared" si="93"/>
        <v>10.4025</v>
      </c>
      <c r="AL93" s="1">
        <f t="shared" si="94"/>
        <v>0.45</v>
      </c>
      <c r="AM93" s="17">
        <f t="shared" si="95"/>
        <v>2213966.6666666665</v>
      </c>
      <c r="AN93" s="1">
        <f t="shared" si="96"/>
        <v>14719282248.767897</v>
      </c>
    </row>
    <row r="94" spans="1:48" x14ac:dyDescent="0.15">
      <c r="C94" s="7">
        <v>5</v>
      </c>
      <c r="D94" s="8">
        <v>15.9063046903226</v>
      </c>
      <c r="E94" s="10">
        <f t="shared" si="97"/>
        <v>14.186252835199999</v>
      </c>
      <c r="F94" s="7" t="s">
        <v>85</v>
      </c>
      <c r="G94" s="1">
        <v>6</v>
      </c>
      <c r="H94" s="9">
        <f t="shared" si="81"/>
        <v>15.9063046903226</v>
      </c>
      <c r="I94" s="9">
        <f t="shared" si="82"/>
        <v>289.05630469032258</v>
      </c>
      <c r="J94" s="9">
        <f t="shared" si="83"/>
        <v>0.12390857653148191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10.91112758666603</v>
      </c>
      <c r="P94" s="9">
        <f t="shared" si="86"/>
        <v>1.3519822876171712</v>
      </c>
      <c r="Q94" s="12">
        <f t="shared" si="87"/>
        <v>0.60839202942772708</v>
      </c>
      <c r="R94" s="9">
        <f t="shared" si="88"/>
        <v>2.3873737500000001</v>
      </c>
      <c r="S94" s="13">
        <f t="shared" si="89"/>
        <v>0.25483736236428295</v>
      </c>
      <c r="T94" s="2">
        <f t="shared" si="90"/>
        <v>0.51</v>
      </c>
      <c r="U94" s="14">
        <f t="shared" si="91"/>
        <v>0.1299670548057843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8.5640067023943972E-2</v>
      </c>
      <c r="AK94" s="9">
        <f t="shared" si="93"/>
        <v>10.4025</v>
      </c>
      <c r="AL94" s="1">
        <f t="shared" si="94"/>
        <v>0.45</v>
      </c>
      <c r="AM94" s="17">
        <f t="shared" si="95"/>
        <v>2213966.6666666665</v>
      </c>
      <c r="AN94" s="1">
        <f t="shared" si="96"/>
        <v>19723582493.442612</v>
      </c>
    </row>
    <row r="95" spans="1:48" x14ac:dyDescent="0.15">
      <c r="C95" s="7">
        <v>6</v>
      </c>
      <c r="D95" s="8">
        <v>19.963240869333301</v>
      </c>
      <c r="E95" s="10">
        <f t="shared" si="97"/>
        <v>15.9063046903226</v>
      </c>
      <c r="F95" s="7" t="s">
        <v>83</v>
      </c>
      <c r="G95" s="1">
        <v>7</v>
      </c>
      <c r="H95" s="9">
        <f t="shared" si="81"/>
        <v>19.963240869333301</v>
      </c>
      <c r="I95" s="9">
        <f t="shared" si="82"/>
        <v>293.11324086933325</v>
      </c>
      <c r="J95" s="9">
        <f t="shared" si="83"/>
        <v>0.19750611448451111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14.864420299048858</v>
      </c>
      <c r="P95" s="9">
        <f t="shared" si="86"/>
        <v>2.9358138973298344</v>
      </c>
      <c r="Q95" s="12">
        <f t="shared" si="87"/>
        <v>1.3211162537984256</v>
      </c>
      <c r="R95" s="9">
        <f t="shared" si="88"/>
        <v>2.3873737500000001</v>
      </c>
      <c r="S95" s="13">
        <f t="shared" si="89"/>
        <v>0.55337638432123393</v>
      </c>
      <c r="T95" s="2">
        <f t="shared" si="90"/>
        <v>0.51</v>
      </c>
      <c r="U95" s="14">
        <f t="shared" si="91"/>
        <v>0.28222195600382932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0.13154491973515453</v>
      </c>
      <c r="AK95" s="9">
        <f t="shared" si="93"/>
        <v>10.4025</v>
      </c>
      <c r="AL95" s="1">
        <f t="shared" si="94"/>
        <v>0.45</v>
      </c>
      <c r="AM95" s="17">
        <f t="shared" si="95"/>
        <v>2213966.6666666665</v>
      </c>
      <c r="AN95" s="1">
        <f t="shared" si="96"/>
        <v>30295831917.835896</v>
      </c>
    </row>
    <row r="96" spans="1:48" x14ac:dyDescent="0.15">
      <c r="C96" s="7">
        <v>7</v>
      </c>
      <c r="D96" s="8">
        <v>21.976557875161301</v>
      </c>
      <c r="E96" s="10">
        <f t="shared" si="97"/>
        <v>19.963240869333301</v>
      </c>
      <c r="F96" s="7" t="s">
        <v>83</v>
      </c>
      <c r="G96" s="1">
        <v>8</v>
      </c>
      <c r="H96" s="9">
        <f t="shared" si="81"/>
        <v>21.976557875161301</v>
      </c>
      <c r="I96" s="9">
        <f t="shared" si="82"/>
        <v>295.12655787516127</v>
      </c>
      <c r="J96" s="9">
        <f t="shared" si="83"/>
        <v>0.24774059673172835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17.233881401719024</v>
      </c>
      <c r="P96" s="9">
        <f t="shared" si="86"/>
        <v>4.2695320624657063</v>
      </c>
      <c r="Q96" s="12">
        <f t="shared" si="87"/>
        <v>1.9212894281095678</v>
      </c>
      <c r="R96" s="9">
        <f t="shared" si="88"/>
        <v>2.3873737500000001</v>
      </c>
      <c r="S96" s="13">
        <f t="shared" si="89"/>
        <v>0.80477111223559683</v>
      </c>
      <c r="T96" s="2">
        <f t="shared" si="90"/>
        <v>0.51</v>
      </c>
      <c r="U96" s="14">
        <f t="shared" si="91"/>
        <v>0.41043326724015439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0.17020063007290653</v>
      </c>
      <c r="AK96" s="9">
        <f t="shared" si="93"/>
        <v>10.4025</v>
      </c>
      <c r="AL96" s="1">
        <f t="shared" si="94"/>
        <v>0.45</v>
      </c>
      <c r="AM96" s="17">
        <f t="shared" si="95"/>
        <v>2213966.6666666665</v>
      </c>
      <c r="AN96" s="1">
        <f t="shared" si="96"/>
        <v>39198546712.25692</v>
      </c>
    </row>
    <row r="97" spans="1:50" x14ac:dyDescent="0.15">
      <c r="C97" s="7">
        <v>8</v>
      </c>
      <c r="D97" s="8">
        <v>22.415732344838698</v>
      </c>
      <c r="E97" s="10">
        <f t="shared" si="97"/>
        <v>21.976557875161301</v>
      </c>
      <c r="F97" s="7" t="s">
        <v>83</v>
      </c>
      <c r="G97" s="1">
        <v>9</v>
      </c>
      <c r="H97" s="9">
        <f t="shared" si="81"/>
        <v>22.415732344838698</v>
      </c>
      <c r="I97" s="9">
        <f t="shared" si="82"/>
        <v>295.56573234483869</v>
      </c>
      <c r="J97" s="9">
        <f t="shared" si="83"/>
        <v>0.26018792433964155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18.269624339253319</v>
      </c>
      <c r="P97" s="9">
        <f t="shared" si="86"/>
        <v>4.7535356352953162</v>
      </c>
      <c r="Q97" s="12">
        <f t="shared" si="87"/>
        <v>2.1390910358828923</v>
      </c>
      <c r="R97" s="9">
        <f t="shared" si="88"/>
        <v>2.3873737500000001</v>
      </c>
      <c r="S97" s="13">
        <f t="shared" si="89"/>
        <v>0.89600174077598538</v>
      </c>
      <c r="T97" s="2">
        <f t="shared" si="90"/>
        <v>0.51</v>
      </c>
      <c r="U97" s="14">
        <f t="shared" si="91"/>
        <v>0.45696088779575256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0.18422870767041941</v>
      </c>
      <c r="AK97" s="9">
        <f t="shared" si="93"/>
        <v>10.4025</v>
      </c>
      <c r="AL97" s="1">
        <f t="shared" si="94"/>
        <v>0.45</v>
      </c>
      <c r="AM97" s="17">
        <f t="shared" si="95"/>
        <v>2213966.6666666665</v>
      </c>
      <c r="AN97" s="1">
        <f t="shared" si="96"/>
        <v>42429323559.285797</v>
      </c>
    </row>
    <row r="98" spans="1:50" x14ac:dyDescent="0.15">
      <c r="C98" s="7">
        <v>9</v>
      </c>
      <c r="D98" s="8">
        <v>20.112842985333302</v>
      </c>
      <c r="E98" s="10">
        <f t="shared" si="97"/>
        <v>22.415732344838698</v>
      </c>
      <c r="F98" s="7" t="s">
        <v>83</v>
      </c>
      <c r="G98" s="1">
        <v>10</v>
      </c>
      <c r="H98" s="9">
        <f t="shared" si="81"/>
        <v>20.112842985333302</v>
      </c>
      <c r="I98" s="9">
        <f t="shared" si="82"/>
        <v>293.26284298533329</v>
      </c>
      <c r="J98" s="9">
        <f t="shared" si="83"/>
        <v>0.2008815241479511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18.821363703958006</v>
      </c>
      <c r="P98" s="9">
        <f t="shared" si="86"/>
        <v>3.7808642273940105</v>
      </c>
      <c r="Q98" s="12">
        <f t="shared" si="87"/>
        <v>1.7013889023273048</v>
      </c>
      <c r="R98" s="9">
        <f t="shared" si="88"/>
        <v>2.3873737500000001</v>
      </c>
      <c r="S98" s="13">
        <f t="shared" si="89"/>
        <v>0.71266130924297244</v>
      </c>
      <c r="T98" s="2">
        <f t="shared" si="90"/>
        <v>0.51</v>
      </c>
      <c r="U98" s="14">
        <f t="shared" si="91"/>
        <v>0.36345726771391595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0.15518336621574566</v>
      </c>
      <c r="AK98" s="9">
        <f t="shared" si="93"/>
        <v>10.4025</v>
      </c>
      <c r="AL98" s="1">
        <f t="shared" si="94"/>
        <v>0.45</v>
      </c>
      <c r="AM98" s="17">
        <f t="shared" si="95"/>
        <v>2213966.6666666665</v>
      </c>
      <c r="AN98" s="1">
        <f t="shared" si="96"/>
        <v>35739952472.370415</v>
      </c>
    </row>
    <row r="99" spans="1:50" x14ac:dyDescent="0.15">
      <c r="C99" s="7">
        <v>10</v>
      </c>
      <c r="D99" s="8">
        <v>16.971706182258099</v>
      </c>
      <c r="E99" s="10">
        <f t="shared" si="97"/>
        <v>20.112842985333302</v>
      </c>
      <c r="F99" s="7" t="s">
        <v>83</v>
      </c>
      <c r="G99" s="1">
        <v>11</v>
      </c>
      <c r="H99" s="9">
        <f t="shared" si="81"/>
        <v>16.971706182258099</v>
      </c>
      <c r="I99" s="9">
        <f t="shared" si="82"/>
        <v>290.12170618225809</v>
      </c>
      <c r="J99" s="9">
        <f t="shared" si="83"/>
        <v>0.14022426960775741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14.288474502735797</v>
      </c>
      <c r="O99" s="9">
        <f t="shared" si="98"/>
        <v>6.057299973828199</v>
      </c>
      <c r="P99" s="9">
        <f t="shared" si="86"/>
        <v>0.84938046462514727</v>
      </c>
      <c r="Q99" s="12">
        <f t="shared" si="87"/>
        <v>0.38222120908131629</v>
      </c>
      <c r="R99" s="9">
        <f t="shared" si="88"/>
        <v>2.3873737500000001</v>
      </c>
      <c r="S99" s="13">
        <f t="shared" si="89"/>
        <v>0.16010111909847224</v>
      </c>
      <c r="T99" s="2">
        <f t="shared" si="90"/>
        <v>0.51</v>
      </c>
      <c r="U99" s="14">
        <f t="shared" si="91"/>
        <v>8.165157074022085E-2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5.4954948578176593E-2</v>
      </c>
      <c r="AK99" s="9">
        <f t="shared" si="93"/>
        <v>10.4025</v>
      </c>
      <c r="AL99" s="1">
        <f t="shared" si="94"/>
        <v>0.45</v>
      </c>
      <c r="AM99" s="17">
        <f t="shared" si="95"/>
        <v>2213966.6666666665</v>
      </c>
      <c r="AN99" s="1">
        <f t="shared" si="96"/>
        <v>12656557839.936235</v>
      </c>
    </row>
    <row r="100" spans="1:50" x14ac:dyDescent="0.15">
      <c r="C100" s="7">
        <v>11</v>
      </c>
      <c r="D100" s="8">
        <v>10.985750863033299</v>
      </c>
      <c r="E100" s="10">
        <f t="shared" si="97"/>
        <v>16.971706182258099</v>
      </c>
      <c r="F100" s="7" t="s">
        <v>85</v>
      </c>
      <c r="G100" s="1">
        <v>12</v>
      </c>
      <c r="H100" s="9">
        <f t="shared" si="81"/>
        <v>10.985750863033299</v>
      </c>
      <c r="I100" s="9">
        <f t="shared" si="82"/>
        <v>284.13575086303325</v>
      </c>
      <c r="J100" s="9">
        <f t="shared" si="83"/>
        <v>6.9144910576026342E-2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10.513194509203052</v>
      </c>
      <c r="P100" s="9">
        <f t="shared" si="86"/>
        <v>0.7269338942072161</v>
      </c>
      <c r="Q100" s="12">
        <f t="shared" si="87"/>
        <v>0.32712025239324727</v>
      </c>
      <c r="R100" s="9">
        <f t="shared" si="88"/>
        <v>2.3873737500000001</v>
      </c>
      <c r="S100" s="13">
        <f t="shared" si="89"/>
        <v>0.13702096389107371</v>
      </c>
      <c r="T100" s="2">
        <f t="shared" si="90"/>
        <v>0.51</v>
      </c>
      <c r="U100" s="14">
        <f t="shared" si="91"/>
        <v>6.9880691584447596E-2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5.140602851271095E-2</v>
      </c>
      <c r="AK100" s="9">
        <f t="shared" si="93"/>
        <v>10.4025</v>
      </c>
      <c r="AL100" s="1">
        <f t="shared" si="94"/>
        <v>0.45</v>
      </c>
      <c r="AM100" s="17">
        <f t="shared" si="95"/>
        <v>2213966.6666666665</v>
      </c>
      <c r="AN100" s="1">
        <f t="shared" si="96"/>
        <v>11839213574.497082</v>
      </c>
      <c r="AO100" s="1">
        <f>SUM(AN89:AN100)</f>
        <v>251734841891.91461</v>
      </c>
    </row>
    <row r="101" spans="1:50" x14ac:dyDescent="0.15">
      <c r="C101" s="7">
        <v>12</v>
      </c>
      <c r="D101" s="8">
        <v>6.3623674144838702</v>
      </c>
      <c r="E101" s="10">
        <f t="shared" si="97"/>
        <v>10.985750863033299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7.0363132419354804</v>
      </c>
      <c r="E105" s="7"/>
      <c r="F105" s="7"/>
      <c r="G105" s="1">
        <v>1</v>
      </c>
      <c r="H105" s="9">
        <f t="shared" ref="H105:H116" si="99">E106</f>
        <v>7.0363132419354804</v>
      </c>
      <c r="I105" s="9">
        <f t="shared" ref="I105:I116" si="100">H105+273.15</f>
        <v>280.18631324193547</v>
      </c>
      <c r="J105" s="9">
        <f t="shared" ref="J105:J116" si="101">EXP(($C$15*(I105-$C$13))/($C$16*I105*$C$13))</f>
        <v>4.2656082274573272E-2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2.7636458031557089E-2</v>
      </c>
      <c r="Q105" s="12">
        <f t="shared" ref="Q105:Q116" si="105">P105*$B$107</f>
        <v>8.2909374094671268E-3</v>
      </c>
      <c r="R105" s="9">
        <f t="shared" ref="R105:R116" si="106">L105*$B$107</f>
        <v>0.19436706250000002</v>
      </c>
      <c r="S105" s="13">
        <f t="shared" ref="S105:S116" si="107">Q105/R105</f>
        <v>4.2656082274573272E-2</v>
      </c>
      <c r="T105" s="2">
        <f t="shared" ref="T105:T116" si="108">$B$106/100</f>
        <v>0.01</v>
      </c>
      <c r="U105" s="14">
        <f t="shared" ref="U105:U116" si="109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5.916560822745733E-3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20833.333333333332</v>
      </c>
      <c r="AX105" s="1">
        <f t="shared" ref="AX105:AX116" si="116">AW105*10000*AV105*0.67*AU105*AT105</f>
        <v>16051867.63827458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7.6994907136129003</v>
      </c>
      <c r="E106" s="10">
        <f t="shared" ref="E106:E117" si="117">D105</f>
        <v>7.0363132419354804</v>
      </c>
      <c r="F106" s="7" t="s">
        <v>83</v>
      </c>
      <c r="G106" s="1">
        <v>2</v>
      </c>
      <c r="H106" s="9">
        <f t="shared" si="99"/>
        <v>7.6994907136129003</v>
      </c>
      <c r="I106" s="9">
        <f t="shared" si="100"/>
        <v>280.84949071361285</v>
      </c>
      <c r="J106" s="9">
        <f t="shared" si="101"/>
        <v>4.6304013264501204E-2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1.2681439586351098</v>
      </c>
      <c r="P106" s="9">
        <f t="shared" si="104"/>
        <v>5.8720154681937191E-2</v>
      </c>
      <c r="Q106" s="12">
        <f t="shared" si="105"/>
        <v>1.7616046404581157E-2</v>
      </c>
      <c r="R106" s="9">
        <f t="shared" si="106"/>
        <v>0.19436706250000002</v>
      </c>
      <c r="S106" s="13">
        <f t="shared" si="107"/>
        <v>9.0632878729548921E-2</v>
      </c>
      <c r="T106" s="2">
        <f t="shared" si="108"/>
        <v>0.01</v>
      </c>
      <c r="U106" s="14">
        <f t="shared" si="109"/>
        <v>9.0632878729548919E-4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6.396328787295489E-3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20833.333333333332</v>
      </c>
      <c r="AX106" s="1">
        <f t="shared" si="116"/>
        <v>17353497.435509246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7.31118090910714</v>
      </c>
      <c r="E107" s="10">
        <f t="shared" si="117"/>
        <v>7.6994907136129003</v>
      </c>
      <c r="F107" s="7" t="s">
        <v>83</v>
      </c>
      <c r="G107" s="1">
        <v>3</v>
      </c>
      <c r="H107" s="9">
        <f t="shared" si="99"/>
        <v>7.31118090910714</v>
      </c>
      <c r="I107" s="9">
        <f t="shared" si="100"/>
        <v>280.4611809091071</v>
      </c>
      <c r="J107" s="9">
        <f t="shared" si="101"/>
        <v>4.4133887889343512E-2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1.8573140122865062</v>
      </c>
      <c r="P107" s="9">
        <f t="shared" si="104"/>
        <v>8.1970488393559443E-2</v>
      </c>
      <c r="Q107" s="12">
        <f t="shared" si="105"/>
        <v>2.4591146518067833E-2</v>
      </c>
      <c r="R107" s="9">
        <f t="shared" si="106"/>
        <v>0.19436706250000002</v>
      </c>
      <c r="S107" s="13">
        <f t="shared" si="107"/>
        <v>0.12651910360618754</v>
      </c>
      <c r="T107" s="2">
        <f t="shared" si="108"/>
        <v>0.01</v>
      </c>
      <c r="U107" s="14">
        <f t="shared" si="109"/>
        <v>1.2651910360618754E-3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6.7551910360618755E-3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20833.333333333332</v>
      </c>
      <c r="AX107" s="1">
        <f t="shared" si="116"/>
        <v>18327105.159683429</v>
      </c>
    </row>
    <row r="108" spans="1:50" x14ac:dyDescent="0.15">
      <c r="C108" s="7">
        <v>3</v>
      </c>
      <c r="D108" s="8">
        <v>9.8529143273225799</v>
      </c>
      <c r="E108" s="10">
        <f t="shared" si="117"/>
        <v>7.31118090910714</v>
      </c>
      <c r="F108" s="7" t="s">
        <v>83</v>
      </c>
      <c r="G108" s="1">
        <v>4</v>
      </c>
      <c r="H108" s="9">
        <f t="shared" si="99"/>
        <v>9.8529143273225799</v>
      </c>
      <c r="I108" s="9">
        <f t="shared" si="100"/>
        <v>283.00291432732257</v>
      </c>
      <c r="J108" s="9">
        <f t="shared" si="101"/>
        <v>6.028191961495348E-2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2.4232337322262802</v>
      </c>
      <c r="P108" s="9">
        <f t="shared" si="104"/>
        <v>0.14607718105430834</v>
      </c>
      <c r="Q108" s="12">
        <f t="shared" si="105"/>
        <v>4.3823154316292502E-2</v>
      </c>
      <c r="R108" s="9">
        <f t="shared" si="106"/>
        <v>0.19436706250000002</v>
      </c>
      <c r="S108" s="13">
        <f t="shared" si="107"/>
        <v>0.22546594959365865</v>
      </c>
      <c r="T108" s="2">
        <f t="shared" si="108"/>
        <v>0.01</v>
      </c>
      <c r="U108" s="14">
        <f t="shared" si="109"/>
        <v>2.2546594959365865E-3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7.744659495936587E-3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20833.333333333332</v>
      </c>
      <c r="AX108" s="1">
        <f t="shared" si="116"/>
        <v>21011572.914852288</v>
      </c>
    </row>
    <row r="109" spans="1:50" x14ac:dyDescent="0.15">
      <c r="C109" s="7">
        <v>4</v>
      </c>
      <c r="D109" s="8">
        <v>14.186252835199999</v>
      </c>
      <c r="E109" s="10">
        <f t="shared" si="117"/>
        <v>9.8529143273225799</v>
      </c>
      <c r="F109" s="7" t="s">
        <v>83</v>
      </c>
      <c r="G109" s="1">
        <v>5</v>
      </c>
      <c r="H109" s="9">
        <f t="shared" si="99"/>
        <v>14.186252835199999</v>
      </c>
      <c r="I109" s="9">
        <f t="shared" si="100"/>
        <v>287.33625283519996</v>
      </c>
      <c r="J109" s="9">
        <f t="shared" si="101"/>
        <v>0.10128115996476615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2.1632987236133734</v>
      </c>
      <c r="O109" s="9">
        <f t="shared" si="118"/>
        <v>0.76174803589193196</v>
      </c>
      <c r="P109" s="9">
        <f t="shared" si="104"/>
        <v>7.7150724676017191E-2</v>
      </c>
      <c r="Q109" s="12">
        <f t="shared" si="105"/>
        <v>2.3145217402805156E-2</v>
      </c>
      <c r="R109" s="9">
        <f t="shared" si="106"/>
        <v>0.19436706250000002</v>
      </c>
      <c r="S109" s="13">
        <f t="shared" si="107"/>
        <v>0.11907993620475256</v>
      </c>
      <c r="T109" s="2">
        <f t="shared" si="108"/>
        <v>0.01</v>
      </c>
      <c r="U109" s="14">
        <f t="shared" si="109"/>
        <v>1.1907993620475256E-3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6.6807993620475259E-3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20833.333333333332</v>
      </c>
      <c r="AX109" s="1">
        <f t="shared" si="116"/>
        <v>18125277.554011345</v>
      </c>
    </row>
    <row r="110" spans="1:50" x14ac:dyDescent="0.15">
      <c r="C110" s="7">
        <v>5</v>
      </c>
      <c r="D110" s="8">
        <v>15.9063046903226</v>
      </c>
      <c r="E110" s="10">
        <f t="shared" si="117"/>
        <v>14.186252835199999</v>
      </c>
      <c r="F110" s="7" t="s">
        <v>85</v>
      </c>
      <c r="G110" s="1">
        <v>6</v>
      </c>
      <c r="H110" s="9">
        <f t="shared" si="99"/>
        <v>15.9063046903226</v>
      </c>
      <c r="I110" s="9">
        <f t="shared" si="100"/>
        <v>289.05630469032258</v>
      </c>
      <c r="J110" s="9">
        <f t="shared" si="101"/>
        <v>0.12390857653148191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1.3324875195492483</v>
      </c>
      <c r="P110" s="9">
        <f t="shared" si="104"/>
        <v>0.16510663179331253</v>
      </c>
      <c r="Q110" s="12">
        <f t="shared" si="105"/>
        <v>4.9531989537993759E-2</v>
      </c>
      <c r="R110" s="9">
        <f t="shared" si="106"/>
        <v>0.19436706250000002</v>
      </c>
      <c r="S110" s="13">
        <f t="shared" si="107"/>
        <v>0.25483736236428306</v>
      </c>
      <c r="T110" s="2">
        <f t="shared" si="108"/>
        <v>0.01</v>
      </c>
      <c r="U110" s="14">
        <f t="shared" si="109"/>
        <v>2.5483736236428306E-3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1.2498373623642832E-2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20833.333333333332</v>
      </c>
      <c r="AX110" s="1">
        <f t="shared" si="116"/>
        <v>33908590.667933509</v>
      </c>
    </row>
    <row r="111" spans="1:50" x14ac:dyDescent="0.15">
      <c r="C111" s="7">
        <v>6</v>
      </c>
      <c r="D111" s="8">
        <v>19.963240869333301</v>
      </c>
      <c r="E111" s="10">
        <f t="shared" si="117"/>
        <v>15.9063046903226</v>
      </c>
      <c r="F111" s="7" t="s">
        <v>83</v>
      </c>
      <c r="G111" s="1">
        <v>7</v>
      </c>
      <c r="H111" s="9">
        <f t="shared" si="99"/>
        <v>19.963240869333301</v>
      </c>
      <c r="I111" s="9">
        <f t="shared" si="100"/>
        <v>293.11324086933325</v>
      </c>
      <c r="J111" s="9">
        <f t="shared" si="101"/>
        <v>0.19750611448451111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1.8152710960892691</v>
      </c>
      <c r="P111" s="9">
        <f t="shared" si="104"/>
        <v>0.35852714092463112</v>
      </c>
      <c r="Q111" s="12">
        <f t="shared" si="105"/>
        <v>0.10755814227738933</v>
      </c>
      <c r="R111" s="9">
        <f t="shared" si="106"/>
        <v>0.19436706250000002</v>
      </c>
      <c r="S111" s="13">
        <f t="shared" si="107"/>
        <v>0.55337638432123404</v>
      </c>
      <c r="T111" s="2">
        <f t="shared" si="108"/>
        <v>0.01</v>
      </c>
      <c r="U111" s="14">
        <f t="shared" si="109"/>
        <v>5.5337638432123408E-3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1.5483763843212341E-2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20833.333333333332</v>
      </c>
      <c r="AX111" s="1">
        <f t="shared" si="116"/>
        <v>42008074.487807475</v>
      </c>
    </row>
    <row r="112" spans="1:50" x14ac:dyDescent="0.15">
      <c r="C112" s="7">
        <v>7</v>
      </c>
      <c r="D112" s="8">
        <v>21.976557875161301</v>
      </c>
      <c r="E112" s="10">
        <f t="shared" si="117"/>
        <v>19.963240869333301</v>
      </c>
      <c r="F112" s="7" t="s">
        <v>83</v>
      </c>
      <c r="G112" s="1">
        <v>8</v>
      </c>
      <c r="H112" s="9">
        <f t="shared" si="99"/>
        <v>21.976557875161301</v>
      </c>
      <c r="I112" s="9">
        <f t="shared" si="100"/>
        <v>295.12655787516127</v>
      </c>
      <c r="J112" s="9">
        <f t="shared" si="101"/>
        <v>0.24774059673172835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2.1046341634979715</v>
      </c>
      <c r="P112" s="9">
        <f t="shared" si="104"/>
        <v>0.52140332356696939</v>
      </c>
      <c r="Q112" s="12">
        <f t="shared" si="105"/>
        <v>0.1564209970700908</v>
      </c>
      <c r="R112" s="9">
        <f t="shared" si="106"/>
        <v>0.19436706250000002</v>
      </c>
      <c r="S112" s="13">
        <f t="shared" si="107"/>
        <v>0.80477111223559694</v>
      </c>
      <c r="T112" s="2">
        <f t="shared" si="108"/>
        <v>0.01</v>
      </c>
      <c r="U112" s="14">
        <f t="shared" si="109"/>
        <v>8.0477111223559699E-3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1.7997711122355969E-2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20833.333333333332</v>
      </c>
      <c r="AX112" s="1">
        <f t="shared" si="116"/>
        <v>48828514.635955378</v>
      </c>
    </row>
    <row r="113" spans="1:53" x14ac:dyDescent="0.15">
      <c r="C113" s="7">
        <v>8</v>
      </c>
      <c r="D113" s="8">
        <v>22.415732344838698</v>
      </c>
      <c r="E113" s="10">
        <f t="shared" si="117"/>
        <v>21.976557875161301</v>
      </c>
      <c r="F113" s="7" t="s">
        <v>83</v>
      </c>
      <c r="G113" s="1">
        <v>9</v>
      </c>
      <c r="H113" s="9">
        <f t="shared" si="99"/>
        <v>22.415732344838698</v>
      </c>
      <c r="I113" s="9">
        <f t="shared" si="100"/>
        <v>295.56573234483869</v>
      </c>
      <c r="J113" s="9">
        <f t="shared" si="101"/>
        <v>0.26018792433964155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2.2311210482643355</v>
      </c>
      <c r="P113" s="9">
        <f t="shared" si="104"/>
        <v>0.58051075449838263</v>
      </c>
      <c r="Q113" s="12">
        <f t="shared" si="105"/>
        <v>0.17415322634951477</v>
      </c>
      <c r="R113" s="9">
        <f t="shared" si="106"/>
        <v>0.19436706250000002</v>
      </c>
      <c r="S113" s="13">
        <f t="shared" si="107"/>
        <v>0.89600174077598538</v>
      </c>
      <c r="T113" s="2">
        <f t="shared" si="108"/>
        <v>0.01</v>
      </c>
      <c r="U113" s="14">
        <f t="shared" si="109"/>
        <v>8.9600174077598543E-3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1.8910017407759855E-2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20833.333333333332</v>
      </c>
      <c r="AX113" s="1">
        <f t="shared" si="116"/>
        <v>51303638.306208313</v>
      </c>
    </row>
    <row r="114" spans="1:53" x14ac:dyDescent="0.15">
      <c r="C114" s="7">
        <v>9</v>
      </c>
      <c r="D114" s="8">
        <v>20.112842985333302</v>
      </c>
      <c r="E114" s="10">
        <f t="shared" si="117"/>
        <v>22.415732344838698</v>
      </c>
      <c r="F114" s="7" t="s">
        <v>83</v>
      </c>
      <c r="G114" s="1">
        <v>10</v>
      </c>
      <c r="H114" s="9">
        <f t="shared" si="99"/>
        <v>20.112842985333302</v>
      </c>
      <c r="I114" s="9">
        <f t="shared" si="100"/>
        <v>293.26284298533329</v>
      </c>
      <c r="J114" s="9">
        <f t="shared" si="101"/>
        <v>0.2008815241479511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2.2985005020992864</v>
      </c>
      <c r="P114" s="9">
        <f t="shared" si="104"/>
        <v>0.46172628411653555</v>
      </c>
      <c r="Q114" s="12">
        <f t="shared" si="105"/>
        <v>0.13851788523496067</v>
      </c>
      <c r="R114" s="9">
        <f t="shared" si="106"/>
        <v>0.19436706250000002</v>
      </c>
      <c r="S114" s="13">
        <f t="shared" si="107"/>
        <v>0.71266130924297244</v>
      </c>
      <c r="T114" s="2">
        <f t="shared" si="108"/>
        <v>0.01</v>
      </c>
      <c r="U114" s="14">
        <f t="shared" si="109"/>
        <v>7.1266130924297249E-3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1.7076613092429724E-2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20833.333333333332</v>
      </c>
      <c r="AX114" s="1">
        <f t="shared" si="116"/>
        <v>46329538.608968467</v>
      </c>
    </row>
    <row r="115" spans="1:53" x14ac:dyDescent="0.15">
      <c r="C115" s="7">
        <v>10</v>
      </c>
      <c r="D115" s="8">
        <v>16.971706182258099</v>
      </c>
      <c r="E115" s="10">
        <f t="shared" si="117"/>
        <v>20.112842985333302</v>
      </c>
      <c r="F115" s="7" t="s">
        <v>83</v>
      </c>
      <c r="G115" s="1">
        <v>11</v>
      </c>
      <c r="H115" s="9">
        <f t="shared" si="99"/>
        <v>16.971706182258099</v>
      </c>
      <c r="I115" s="9">
        <f t="shared" si="100"/>
        <v>290.12170618225809</v>
      </c>
      <c r="J115" s="9">
        <f t="shared" si="101"/>
        <v>0.14022426960775741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1.7449355070836134</v>
      </c>
      <c r="O115" s="9">
        <f t="shared" si="118"/>
        <v>0.73972891923247075</v>
      </c>
      <c r="P115" s="9">
        <f t="shared" si="104"/>
        <v>0.10372794740710899</v>
      </c>
      <c r="Q115" s="12">
        <f t="shared" si="105"/>
        <v>3.1118384222132693E-2</v>
      </c>
      <c r="R115" s="9">
        <f t="shared" si="106"/>
        <v>0.19436706250000002</v>
      </c>
      <c r="S115" s="13">
        <f t="shared" si="107"/>
        <v>0.16010111909847219</v>
      </c>
      <c r="T115" s="2">
        <f t="shared" si="108"/>
        <v>0.01</v>
      </c>
      <c r="U115" s="14">
        <f t="shared" si="109"/>
        <v>1.601011190984722E-3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7.0910111909847223E-3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20833.333333333332</v>
      </c>
      <c r="AX115" s="1">
        <f t="shared" si="116"/>
        <v>19238198.755875815</v>
      </c>
    </row>
    <row r="116" spans="1:53" x14ac:dyDescent="0.15">
      <c r="C116" s="7">
        <v>11</v>
      </c>
      <c r="D116" s="8">
        <v>10.985750863033299</v>
      </c>
      <c r="E116" s="10">
        <f t="shared" si="117"/>
        <v>16.971706182258099</v>
      </c>
      <c r="F116" s="7" t="s">
        <v>85</v>
      </c>
      <c r="G116" s="1">
        <v>12</v>
      </c>
      <c r="H116" s="9">
        <f t="shared" si="99"/>
        <v>10.985750863033299</v>
      </c>
      <c r="I116" s="9">
        <f t="shared" si="100"/>
        <v>284.13575086303325</v>
      </c>
      <c r="J116" s="9">
        <f t="shared" si="101"/>
        <v>6.9144910576026342E-2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1.2838911801586952</v>
      </c>
      <c r="P116" s="9">
        <f t="shared" si="104"/>
        <v>8.8774540841421903E-2</v>
      </c>
      <c r="Q116" s="12">
        <f t="shared" si="105"/>
        <v>2.6632362252426569E-2</v>
      </c>
      <c r="R116" s="9">
        <f t="shared" si="106"/>
        <v>0.19436706250000002</v>
      </c>
      <c r="S116" s="13">
        <f t="shared" si="107"/>
        <v>0.13702096389107371</v>
      </c>
      <c r="T116" s="2">
        <f t="shared" si="108"/>
        <v>0.01</v>
      </c>
      <c r="U116" s="14">
        <f t="shared" si="109"/>
        <v>1.3702096389107371E-3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6.8602096389107367E-3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20833.333333333332</v>
      </c>
      <c r="AX116" s="1">
        <f t="shared" si="116"/>
        <v>18612024.855937667</v>
      </c>
      <c r="AY116" s="1">
        <f>SUM(AX105:AX116)</f>
        <v>351097901.02101749</v>
      </c>
    </row>
    <row r="117" spans="1:53" x14ac:dyDescent="0.15">
      <c r="C117" s="7">
        <v>12</v>
      </c>
      <c r="D117" s="8">
        <v>6.3623674144838702</v>
      </c>
      <c r="E117" s="10">
        <f t="shared" si="117"/>
        <v>10.985750863033299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7.0363132419354804</v>
      </c>
      <c r="E121" s="7"/>
      <c r="F121" s="7"/>
      <c r="G121" s="1">
        <v>1</v>
      </c>
      <c r="H121" s="9">
        <f t="shared" ref="H121:H132" si="119">E122</f>
        <v>7.0363132419354804</v>
      </c>
      <c r="I121" s="9">
        <f t="shared" ref="I121:I132" si="120">H121+273.15</f>
        <v>280.18631324193547</v>
      </c>
      <c r="J121" s="9">
        <f t="shared" ref="J121:J132" si="121">EXP(($C$15*(I121-$C$13))/($C$16*I121*$C$13))</f>
        <v>4.2656082274573272E-2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1.214418662357101E-2</v>
      </c>
      <c r="Q121" s="12">
        <f t="shared" ref="Q121:Q132" si="125">P121*$B$123</f>
        <v>4.0075815857784332E-3</v>
      </c>
      <c r="R121" s="9">
        <f t="shared" ref="R121:R132" si="126">L121*$B$123</f>
        <v>9.3951000000000007E-2</v>
      </c>
      <c r="S121" s="13">
        <f t="shared" ref="S121:S132" si="127">Q121/R121</f>
        <v>4.2656082274573265E-2</v>
      </c>
      <c r="T121" s="2">
        <f t="shared" ref="T121:T132" si="128">$B$122/100</f>
        <v>0.01</v>
      </c>
      <c r="U121" s="14">
        <f t="shared" ref="U121:U132" si="129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5.916560822745733E-3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11666.666666666666</v>
      </c>
      <c r="AX121" s="1">
        <f t="shared" ref="AX121:AX132" si="136">AW121*10000*AV121*0.67*AU121*AT121</f>
        <v>4345025.5324550141</v>
      </c>
      <c r="AZ121" s="1">
        <f t="shared" ref="AZ121:AZ132" si="137">$E$9/12</f>
        <v>9166.6666666666661</v>
      </c>
      <c r="BA121" s="1">
        <f t="shared" ref="BA121:BA132" si="138">AZ121*10000*AV121*0.67*AU121*AT121</f>
        <v>3413948.6326432256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7.6994907136129003</v>
      </c>
      <c r="E122" s="10">
        <f t="shared" ref="E122:E133" si="139">D121</f>
        <v>7.0363132419354804</v>
      </c>
      <c r="F122" s="7" t="s">
        <v>83</v>
      </c>
      <c r="G122" s="1">
        <v>2</v>
      </c>
      <c r="H122" s="9">
        <f t="shared" si="119"/>
        <v>7.6994907136129003</v>
      </c>
      <c r="I122" s="9">
        <f t="shared" si="120"/>
        <v>280.84949071361285</v>
      </c>
      <c r="J122" s="9">
        <f t="shared" si="121"/>
        <v>4.6304013264501204E-2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0.55725581337642904</v>
      </c>
      <c r="P122" s="9">
        <f t="shared" si="124"/>
        <v>2.5803180574302576E-2</v>
      </c>
      <c r="Q122" s="12">
        <f t="shared" si="125"/>
        <v>8.5150495895198498E-3</v>
      </c>
      <c r="R122" s="9">
        <f t="shared" si="126"/>
        <v>9.3951000000000007E-2</v>
      </c>
      <c r="S122" s="13">
        <f t="shared" si="127"/>
        <v>9.0632878729548907E-2</v>
      </c>
      <c r="T122" s="2">
        <f t="shared" si="128"/>
        <v>0.01</v>
      </c>
      <c r="U122" s="14">
        <f t="shared" si="129"/>
        <v>9.0632878729548908E-4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6.396328787295489E-3</v>
      </c>
      <c r="AU122" s="9">
        <f t="shared" si="133"/>
        <v>28.47</v>
      </c>
      <c r="AV122" s="1">
        <f t="shared" si="134"/>
        <v>0.33</v>
      </c>
      <c r="AW122" s="1">
        <f t="shared" si="135"/>
        <v>11666.666666666666</v>
      </c>
      <c r="AX122" s="1">
        <f t="shared" si="136"/>
        <v>4697359.2814141344</v>
      </c>
      <c r="AZ122" s="1">
        <f t="shared" si="137"/>
        <v>9166.6666666666661</v>
      </c>
      <c r="BA122" s="1">
        <f t="shared" si="138"/>
        <v>3690782.2925396771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7.31118090910714</v>
      </c>
      <c r="E123" s="10">
        <f t="shared" si="139"/>
        <v>7.6994907136129003</v>
      </c>
      <c r="F123" s="7" t="s">
        <v>83</v>
      </c>
      <c r="G123" s="1">
        <v>3</v>
      </c>
      <c r="H123" s="9">
        <f t="shared" si="119"/>
        <v>7.31118090910714</v>
      </c>
      <c r="I123" s="9">
        <f t="shared" si="120"/>
        <v>280.4611809091071</v>
      </c>
      <c r="J123" s="9">
        <f t="shared" si="121"/>
        <v>4.4133887889343512E-2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0.81615263280212658</v>
      </c>
      <c r="P123" s="9">
        <f t="shared" si="124"/>
        <v>3.6019988796681598E-2</v>
      </c>
      <c r="Q123" s="12">
        <f t="shared" si="125"/>
        <v>1.1886596302904928E-2</v>
      </c>
      <c r="R123" s="9">
        <f t="shared" si="126"/>
        <v>9.3951000000000007E-2</v>
      </c>
      <c r="S123" s="13">
        <f t="shared" si="127"/>
        <v>0.12651910360618757</v>
      </c>
      <c r="T123" s="2">
        <f t="shared" si="128"/>
        <v>0.01</v>
      </c>
      <c r="U123" s="14">
        <f t="shared" si="129"/>
        <v>1.2651910360618756E-3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6.7551910360618755E-3</v>
      </c>
      <c r="AU123" s="9">
        <f t="shared" si="133"/>
        <v>28.47</v>
      </c>
      <c r="AV123" s="1">
        <f t="shared" si="134"/>
        <v>0.33</v>
      </c>
      <c r="AW123" s="1">
        <f t="shared" si="135"/>
        <v>11666.666666666666</v>
      </c>
      <c r="AX123" s="1">
        <f t="shared" si="136"/>
        <v>4960901.8495104015</v>
      </c>
      <c r="AZ123" s="1">
        <f t="shared" si="137"/>
        <v>9166.6666666666661</v>
      </c>
      <c r="BA123" s="1">
        <f t="shared" si="138"/>
        <v>3897851.4531867444</v>
      </c>
    </row>
    <row r="124" spans="1:53" x14ac:dyDescent="0.15">
      <c r="C124" s="7">
        <v>3</v>
      </c>
      <c r="D124" s="8">
        <v>9.8529143273225799</v>
      </c>
      <c r="E124" s="10">
        <f t="shared" si="139"/>
        <v>7.31118090910714</v>
      </c>
      <c r="F124" s="7" t="s">
        <v>83</v>
      </c>
      <c r="G124" s="1">
        <v>4</v>
      </c>
      <c r="H124" s="9">
        <f t="shared" si="119"/>
        <v>9.8529143273225799</v>
      </c>
      <c r="I124" s="9">
        <f t="shared" si="120"/>
        <v>283.00291432732257</v>
      </c>
      <c r="J124" s="9">
        <f t="shared" si="121"/>
        <v>6.028191961495348E-2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1.064832644005445</v>
      </c>
      <c r="P124" s="9">
        <f t="shared" si="124"/>
        <v>6.4190155849314603E-2</v>
      </c>
      <c r="Q124" s="12">
        <f t="shared" si="125"/>
        <v>2.118275143027382E-2</v>
      </c>
      <c r="R124" s="9">
        <f t="shared" si="126"/>
        <v>9.3951000000000007E-2</v>
      </c>
      <c r="S124" s="13">
        <f t="shared" si="127"/>
        <v>0.22546594959365859</v>
      </c>
      <c r="T124" s="2">
        <f t="shared" si="128"/>
        <v>0.01</v>
      </c>
      <c r="U124" s="14">
        <f t="shared" si="129"/>
        <v>2.2546594959365861E-3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7.7446594959365862E-3</v>
      </c>
      <c r="AU124" s="9">
        <f t="shared" si="133"/>
        <v>28.47</v>
      </c>
      <c r="AV124" s="1">
        <f t="shared" si="134"/>
        <v>0.33</v>
      </c>
      <c r="AW124" s="1">
        <f t="shared" si="135"/>
        <v>11666.666666666666</v>
      </c>
      <c r="AX124" s="1">
        <f t="shared" si="136"/>
        <v>5687551.3086330704</v>
      </c>
      <c r="AZ124" s="1">
        <f t="shared" si="137"/>
        <v>9166.6666666666661</v>
      </c>
      <c r="BA124" s="1">
        <f t="shared" si="138"/>
        <v>4468790.3139259834</v>
      </c>
    </row>
    <row r="125" spans="1:53" x14ac:dyDescent="0.15">
      <c r="C125" s="7">
        <v>4</v>
      </c>
      <c r="D125" s="8">
        <v>14.186252835199999</v>
      </c>
      <c r="E125" s="10">
        <f t="shared" si="139"/>
        <v>9.8529143273225799</v>
      </c>
      <c r="F125" s="7" t="s">
        <v>83</v>
      </c>
      <c r="G125" s="1">
        <v>5</v>
      </c>
      <c r="H125" s="9">
        <f t="shared" si="119"/>
        <v>14.186252835199999</v>
      </c>
      <c r="I125" s="9">
        <f t="shared" si="120"/>
        <v>287.33625283519996</v>
      </c>
      <c r="J125" s="9">
        <f t="shared" si="121"/>
        <v>0.10128115996476615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0.95061036374832397</v>
      </c>
      <c r="O125" s="9">
        <f t="shared" si="140"/>
        <v>0.33473212440780642</v>
      </c>
      <c r="P125" s="9">
        <f t="shared" si="124"/>
        <v>3.3902057837493046E-2</v>
      </c>
      <c r="Q125" s="12">
        <f t="shared" si="125"/>
        <v>1.1187679086372707E-2</v>
      </c>
      <c r="R125" s="9">
        <f t="shared" si="126"/>
        <v>9.3951000000000007E-2</v>
      </c>
      <c r="S125" s="13">
        <f t="shared" si="127"/>
        <v>0.11907993620475255</v>
      </c>
      <c r="T125" s="2">
        <f t="shared" si="128"/>
        <v>0.01</v>
      </c>
      <c r="U125" s="14">
        <f t="shared" si="129"/>
        <v>1.1907993620475254E-3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6.6807993620475259E-3</v>
      </c>
      <c r="AU125" s="9">
        <f t="shared" si="133"/>
        <v>28.47</v>
      </c>
      <c r="AV125" s="1">
        <f t="shared" si="134"/>
        <v>0.33</v>
      </c>
      <c r="AW125" s="1">
        <f t="shared" si="135"/>
        <v>11666.666666666666</v>
      </c>
      <c r="AX125" s="1">
        <f t="shared" si="136"/>
        <v>4906269.8204181334</v>
      </c>
      <c r="AZ125" s="1">
        <f t="shared" si="137"/>
        <v>9166.6666666666661</v>
      </c>
      <c r="BA125" s="1">
        <f t="shared" si="138"/>
        <v>3854926.2874713908</v>
      </c>
    </row>
    <row r="126" spans="1:53" x14ac:dyDescent="0.15">
      <c r="C126" s="7">
        <v>5</v>
      </c>
      <c r="D126" s="8">
        <v>15.9063046903226</v>
      </c>
      <c r="E126" s="10">
        <f t="shared" si="139"/>
        <v>14.186252835199999</v>
      </c>
      <c r="F126" s="7" t="s">
        <v>85</v>
      </c>
      <c r="G126" s="1">
        <v>6</v>
      </c>
      <c r="H126" s="9">
        <f t="shared" si="119"/>
        <v>15.9063046903226</v>
      </c>
      <c r="I126" s="9">
        <f t="shared" si="120"/>
        <v>289.05630469032258</v>
      </c>
      <c r="J126" s="9">
        <f t="shared" si="121"/>
        <v>0.12390857653148191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0.58553006657031348</v>
      </c>
      <c r="P126" s="9">
        <f t="shared" si="124"/>
        <v>7.2552197065111387E-2</v>
      </c>
      <c r="Q126" s="12">
        <f t="shared" si="125"/>
        <v>2.3942225031486759E-2</v>
      </c>
      <c r="R126" s="9">
        <f t="shared" si="126"/>
        <v>9.3951000000000007E-2</v>
      </c>
      <c r="S126" s="13">
        <f t="shared" si="127"/>
        <v>0.25483736236428306</v>
      </c>
      <c r="T126" s="2">
        <f t="shared" si="128"/>
        <v>0.01</v>
      </c>
      <c r="U126" s="14">
        <f t="shared" si="129"/>
        <v>2.5483736236428306E-3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1.2498373623642832E-2</v>
      </c>
      <c r="AU126" s="9">
        <f t="shared" si="133"/>
        <v>28.47</v>
      </c>
      <c r="AV126" s="1">
        <f t="shared" si="134"/>
        <v>0.33</v>
      </c>
      <c r="AW126" s="1">
        <f t="shared" si="135"/>
        <v>11666.666666666666</v>
      </c>
      <c r="AX126" s="1">
        <f t="shared" si="136"/>
        <v>9178601.2407945488</v>
      </c>
      <c r="AZ126" s="1">
        <f t="shared" si="137"/>
        <v>9166.6666666666661</v>
      </c>
      <c r="BA126" s="1">
        <f t="shared" si="138"/>
        <v>7211758.1177671459</v>
      </c>
    </row>
    <row r="127" spans="1:53" x14ac:dyDescent="0.15">
      <c r="C127" s="7">
        <v>6</v>
      </c>
      <c r="D127" s="8">
        <v>19.963240869333301</v>
      </c>
      <c r="E127" s="10">
        <f t="shared" si="139"/>
        <v>15.9063046903226</v>
      </c>
      <c r="F127" s="7" t="s">
        <v>83</v>
      </c>
      <c r="G127" s="1">
        <v>7</v>
      </c>
      <c r="H127" s="9">
        <f t="shared" si="119"/>
        <v>19.963240869333301</v>
      </c>
      <c r="I127" s="9">
        <f t="shared" si="120"/>
        <v>293.11324086933325</v>
      </c>
      <c r="J127" s="9">
        <f t="shared" si="121"/>
        <v>0.19750611448451111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0.79767786950520214</v>
      </c>
      <c r="P127" s="9">
        <f t="shared" si="124"/>
        <v>0.15754625661625538</v>
      </c>
      <c r="Q127" s="12">
        <f t="shared" si="125"/>
        <v>5.1990264683364276E-2</v>
      </c>
      <c r="R127" s="9">
        <f t="shared" si="126"/>
        <v>9.3951000000000007E-2</v>
      </c>
      <c r="S127" s="13">
        <f t="shared" si="127"/>
        <v>0.55337638432123415</v>
      </c>
      <c r="T127" s="2">
        <f t="shared" si="128"/>
        <v>0.01</v>
      </c>
      <c r="U127" s="14">
        <f t="shared" si="129"/>
        <v>5.5337638432123417E-3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1.5483763843212341E-2</v>
      </c>
      <c r="AU127" s="9">
        <f t="shared" si="133"/>
        <v>28.47</v>
      </c>
      <c r="AV127" s="1">
        <f t="shared" si="134"/>
        <v>0.33</v>
      </c>
      <c r="AW127" s="1">
        <f t="shared" si="135"/>
        <v>11666.666666666666</v>
      </c>
      <c r="AX127" s="1">
        <f t="shared" si="136"/>
        <v>11371023.006916307</v>
      </c>
      <c r="AZ127" s="1">
        <f t="shared" si="137"/>
        <v>9166.6666666666661</v>
      </c>
      <c r="BA127" s="1">
        <f t="shared" si="138"/>
        <v>8934375.2197199557</v>
      </c>
    </row>
    <row r="128" spans="1:53" x14ac:dyDescent="0.15">
      <c r="C128" s="7">
        <v>7</v>
      </c>
      <c r="D128" s="8">
        <v>21.976557875161301</v>
      </c>
      <c r="E128" s="10">
        <f t="shared" si="139"/>
        <v>19.963240869333301</v>
      </c>
      <c r="F128" s="7" t="s">
        <v>83</v>
      </c>
      <c r="G128" s="1">
        <v>8</v>
      </c>
      <c r="H128" s="9">
        <f t="shared" si="119"/>
        <v>21.976557875161301</v>
      </c>
      <c r="I128" s="9">
        <f t="shared" si="120"/>
        <v>295.12655787516127</v>
      </c>
      <c r="J128" s="9">
        <f t="shared" si="121"/>
        <v>0.24774059673172835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0.92483161288894689</v>
      </c>
      <c r="P128" s="9">
        <f t="shared" si="124"/>
        <v>0.2291183356534745</v>
      </c>
      <c r="Q128" s="12">
        <f t="shared" si="125"/>
        <v>7.5609050765646585E-2</v>
      </c>
      <c r="R128" s="9">
        <f t="shared" si="126"/>
        <v>9.3951000000000007E-2</v>
      </c>
      <c r="S128" s="13">
        <f t="shared" si="127"/>
        <v>0.80477111223559705</v>
      </c>
      <c r="T128" s="2">
        <f t="shared" si="128"/>
        <v>0.01</v>
      </c>
      <c r="U128" s="14">
        <f t="shared" si="129"/>
        <v>8.0477111223559699E-3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1.7997711122355969E-2</v>
      </c>
      <c r="AU128" s="9">
        <f t="shared" si="133"/>
        <v>28.47</v>
      </c>
      <c r="AV128" s="1">
        <f t="shared" si="134"/>
        <v>0.33</v>
      </c>
      <c r="AW128" s="1">
        <f t="shared" si="135"/>
        <v>11666.666666666666</v>
      </c>
      <c r="AX128" s="1">
        <f t="shared" si="136"/>
        <v>13217224.785681373</v>
      </c>
      <c r="AZ128" s="1">
        <f t="shared" si="137"/>
        <v>9166.6666666666661</v>
      </c>
      <c r="BA128" s="1">
        <f t="shared" si="138"/>
        <v>10384962.331606792</v>
      </c>
    </row>
    <row r="129" spans="1:54" x14ac:dyDescent="0.15">
      <c r="C129" s="7">
        <v>8</v>
      </c>
      <c r="D129" s="8">
        <v>22.415732344838698</v>
      </c>
      <c r="E129" s="10">
        <f t="shared" si="139"/>
        <v>21.976557875161301</v>
      </c>
      <c r="F129" s="7" t="s">
        <v>83</v>
      </c>
      <c r="G129" s="1">
        <v>9</v>
      </c>
      <c r="H129" s="9">
        <f t="shared" si="119"/>
        <v>22.415732344838698</v>
      </c>
      <c r="I129" s="9">
        <f t="shared" si="120"/>
        <v>295.56573234483869</v>
      </c>
      <c r="J129" s="9">
        <f t="shared" si="121"/>
        <v>0.26018792433964155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0.98041327723547234</v>
      </c>
      <c r="P129" s="9">
        <f t="shared" si="124"/>
        <v>0.25509169559892308</v>
      </c>
      <c r="Q129" s="12">
        <f t="shared" si="125"/>
        <v>8.4180259547644617E-2</v>
      </c>
      <c r="R129" s="9">
        <f t="shared" si="126"/>
        <v>9.3951000000000007E-2</v>
      </c>
      <c r="S129" s="13">
        <f t="shared" si="127"/>
        <v>0.89600174077598549</v>
      </c>
      <c r="T129" s="2">
        <f t="shared" si="128"/>
        <v>0.01</v>
      </c>
      <c r="U129" s="14">
        <f t="shared" si="129"/>
        <v>8.9600174077598543E-3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1.8910017407759855E-2</v>
      </c>
      <c r="AU129" s="9">
        <f t="shared" si="133"/>
        <v>28.47</v>
      </c>
      <c r="AV129" s="1">
        <f t="shared" si="134"/>
        <v>0.33</v>
      </c>
      <c r="AW129" s="1">
        <f t="shared" si="135"/>
        <v>11666.666666666666</v>
      </c>
      <c r="AX129" s="1">
        <f t="shared" si="136"/>
        <v>13887207.605474221</v>
      </c>
      <c r="AZ129" s="1">
        <f t="shared" si="137"/>
        <v>9166.6666666666661</v>
      </c>
      <c r="BA129" s="1">
        <f t="shared" si="138"/>
        <v>10911377.404301174</v>
      </c>
    </row>
    <row r="130" spans="1:54" x14ac:dyDescent="0.15">
      <c r="C130" s="7">
        <v>9</v>
      </c>
      <c r="D130" s="8">
        <v>20.112842985333302</v>
      </c>
      <c r="E130" s="10">
        <f t="shared" si="139"/>
        <v>22.415732344838698</v>
      </c>
      <c r="F130" s="7" t="s">
        <v>83</v>
      </c>
      <c r="G130" s="1">
        <v>10</v>
      </c>
      <c r="H130" s="9">
        <f t="shared" si="119"/>
        <v>20.112842985333302</v>
      </c>
      <c r="I130" s="9">
        <f t="shared" si="120"/>
        <v>293.26284298533329</v>
      </c>
      <c r="J130" s="9">
        <f t="shared" si="121"/>
        <v>0.2008815241479511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1.0100215816365492</v>
      </c>
      <c r="P130" s="9">
        <f t="shared" si="124"/>
        <v>0.20289467474147421</v>
      </c>
      <c r="Q130" s="12">
        <f t="shared" si="125"/>
        <v>6.6955242664686498E-2</v>
      </c>
      <c r="R130" s="9">
        <f t="shared" si="126"/>
        <v>9.3951000000000007E-2</v>
      </c>
      <c r="S130" s="13">
        <f t="shared" si="127"/>
        <v>0.71266130924297233</v>
      </c>
      <c r="T130" s="2">
        <f t="shared" si="128"/>
        <v>0.01</v>
      </c>
      <c r="U130" s="14">
        <f t="shared" si="129"/>
        <v>7.1266130924297231E-3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1.7076613092429724E-2</v>
      </c>
      <c r="AU130" s="9">
        <f t="shared" si="133"/>
        <v>28.47</v>
      </c>
      <c r="AV130" s="1">
        <f t="shared" si="134"/>
        <v>0.33</v>
      </c>
      <c r="AW130" s="1">
        <f t="shared" si="135"/>
        <v>11666.666666666666</v>
      </c>
      <c r="AX130" s="1">
        <f t="shared" si="136"/>
        <v>12540785.452456329</v>
      </c>
      <c r="AZ130" s="1">
        <f t="shared" si="137"/>
        <v>9166.6666666666661</v>
      </c>
      <c r="BA130" s="1">
        <f t="shared" si="138"/>
        <v>9853474.2840728294</v>
      </c>
    </row>
    <row r="131" spans="1:54" x14ac:dyDescent="0.15">
      <c r="C131" s="7">
        <v>10</v>
      </c>
      <c r="D131" s="8">
        <v>16.971706182258099</v>
      </c>
      <c r="E131" s="10">
        <f t="shared" si="139"/>
        <v>20.112842985333302</v>
      </c>
      <c r="F131" s="7" t="s">
        <v>83</v>
      </c>
      <c r="G131" s="1">
        <v>11</v>
      </c>
      <c r="H131" s="9">
        <f t="shared" si="119"/>
        <v>16.971706182258099</v>
      </c>
      <c r="I131" s="9">
        <f t="shared" si="120"/>
        <v>290.12170618225809</v>
      </c>
      <c r="J131" s="9">
        <f t="shared" si="121"/>
        <v>0.14022426960775741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0.76677056155032131</v>
      </c>
      <c r="O131" s="9">
        <f t="shared" si="140"/>
        <v>0.32505634534475369</v>
      </c>
      <c r="P131" s="9">
        <f t="shared" si="124"/>
        <v>4.558078860733504E-2</v>
      </c>
      <c r="Q131" s="12">
        <f t="shared" si="125"/>
        <v>1.5041660240420564E-2</v>
      </c>
      <c r="R131" s="9">
        <f t="shared" si="126"/>
        <v>9.3951000000000007E-2</v>
      </c>
      <c r="S131" s="13">
        <f t="shared" si="127"/>
        <v>0.16010111909847222</v>
      </c>
      <c r="T131" s="2">
        <f t="shared" si="128"/>
        <v>0.01</v>
      </c>
      <c r="U131" s="14">
        <f t="shared" si="129"/>
        <v>1.6010111909847222E-3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7.0910111909847223E-3</v>
      </c>
      <c r="AU131" s="9">
        <f t="shared" si="133"/>
        <v>28.47</v>
      </c>
      <c r="AV131" s="1">
        <f t="shared" si="134"/>
        <v>0.33</v>
      </c>
      <c r="AW131" s="1">
        <f t="shared" si="135"/>
        <v>11666.666666666666</v>
      </c>
      <c r="AX131" s="1">
        <f t="shared" si="136"/>
        <v>5207522.680626207</v>
      </c>
      <c r="AZ131" s="1">
        <f t="shared" si="137"/>
        <v>9166.6666666666661</v>
      </c>
      <c r="BA131" s="1">
        <f t="shared" si="138"/>
        <v>4091624.9633491631</v>
      </c>
    </row>
    <row r="132" spans="1:54" x14ac:dyDescent="0.15">
      <c r="C132" s="7">
        <v>11</v>
      </c>
      <c r="D132" s="8">
        <v>10.985750863033299</v>
      </c>
      <c r="E132" s="10">
        <f t="shared" si="139"/>
        <v>16.971706182258099</v>
      </c>
      <c r="F132" s="7" t="s">
        <v>85</v>
      </c>
      <c r="G132" s="1">
        <v>12</v>
      </c>
      <c r="H132" s="9">
        <f t="shared" si="119"/>
        <v>10.985750863033299</v>
      </c>
      <c r="I132" s="9">
        <f t="shared" si="120"/>
        <v>284.13575086303325</v>
      </c>
      <c r="J132" s="9">
        <f t="shared" si="121"/>
        <v>6.9144910576026342E-2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0.56417555673741859</v>
      </c>
      <c r="P132" s="9">
        <f t="shared" si="124"/>
        <v>3.9009868419788686E-2</v>
      </c>
      <c r="Q132" s="12">
        <f t="shared" si="125"/>
        <v>1.2873256578530267E-2</v>
      </c>
      <c r="R132" s="9">
        <f t="shared" si="126"/>
        <v>9.3951000000000007E-2</v>
      </c>
      <c r="S132" s="13">
        <f t="shared" si="127"/>
        <v>0.13702096389107371</v>
      </c>
      <c r="T132" s="2">
        <f t="shared" si="128"/>
        <v>0.01</v>
      </c>
      <c r="U132" s="14">
        <f t="shared" si="129"/>
        <v>1.3702096389107371E-3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6.8602096389107367E-3</v>
      </c>
      <c r="AU132" s="9">
        <f t="shared" si="133"/>
        <v>28.47</v>
      </c>
      <c r="AV132" s="1">
        <f t="shared" si="134"/>
        <v>0.33</v>
      </c>
      <c r="AW132" s="1">
        <f t="shared" si="135"/>
        <v>11666.666666666666</v>
      </c>
      <c r="AX132" s="1">
        <f t="shared" si="136"/>
        <v>5038025.7943884488</v>
      </c>
      <c r="AY132" s="1">
        <f>SUM(AX121:AX132)</f>
        <v>95037498.358768195</v>
      </c>
      <c r="AZ132" s="1">
        <f t="shared" si="137"/>
        <v>9166.6666666666661</v>
      </c>
      <c r="BA132" s="1">
        <f t="shared" si="138"/>
        <v>3958448.8384480672</v>
      </c>
      <c r="BB132" s="1">
        <f>SUM(BA121:BA132)</f>
        <v>74672320.13903214</v>
      </c>
    </row>
    <row r="133" spans="1:54" x14ac:dyDescent="0.15">
      <c r="C133" s="7">
        <v>12</v>
      </c>
      <c r="D133" s="8">
        <v>6.3623674144838702</v>
      </c>
      <c r="E133" s="10">
        <f t="shared" si="139"/>
        <v>10.985750863033299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7.0363132419354804</v>
      </c>
      <c r="E136" s="7"/>
      <c r="F136" s="7"/>
      <c r="G136" s="1">
        <v>1</v>
      </c>
      <c r="H136" s="9">
        <f t="shared" ref="H136:H147" si="141">E137</f>
        <v>7.0363132419354804</v>
      </c>
      <c r="I136" s="9">
        <f t="shared" ref="I136:I147" si="142">H136+273.15</f>
        <v>280.18631324193547</v>
      </c>
      <c r="J136" s="9">
        <f t="shared" ref="J136:J147" si="143">EXP(($C$15*(I136-$C$13))/($C$16*I136*$C$13))</f>
        <v>4.2656082274573272E-2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3.237801038367677E-2</v>
      </c>
      <c r="Q136" s="12">
        <f t="shared" ref="Q136:Q147" si="147">P136*$B$138</f>
        <v>8.4182826997559607E-3</v>
      </c>
      <c r="R136" s="9">
        <f t="shared" ref="R136:R147" si="148">L136*$B$138</f>
        <v>0.19735245833333334</v>
      </c>
      <c r="S136" s="13">
        <f t="shared" ref="S136:S147" si="149">Q136/R136</f>
        <v>4.2656082274573272E-2</v>
      </c>
      <c r="T136" s="2">
        <f t="shared" ref="T136:T147" si="150">$B$137/100</f>
        <v>0.01</v>
      </c>
      <c r="U136" s="14">
        <f t="shared" ref="U136:U147" si="151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5.916560822745733E-3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7.6994907136129003</v>
      </c>
      <c r="E137" s="10">
        <f t="shared" ref="E137:E148" si="159">D136</f>
        <v>7.0363132419354804</v>
      </c>
      <c r="F137" s="7" t="s">
        <v>83</v>
      </c>
      <c r="G137" s="1">
        <v>2</v>
      </c>
      <c r="H137" s="9">
        <f t="shared" si="141"/>
        <v>7.6994907136129003</v>
      </c>
      <c r="I137" s="9">
        <f t="shared" si="142"/>
        <v>280.84949071361285</v>
      </c>
      <c r="J137" s="9">
        <f t="shared" si="143"/>
        <v>4.6304013264501204E-2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1.4857178229496566</v>
      </c>
      <c r="P137" s="9">
        <f t="shared" si="146"/>
        <v>6.8794697781166744E-2</v>
      </c>
      <c r="Q137" s="12">
        <f t="shared" si="147"/>
        <v>1.7886621423103353E-2</v>
      </c>
      <c r="R137" s="9">
        <f t="shared" si="148"/>
        <v>0.19735245833333334</v>
      </c>
      <c r="S137" s="13">
        <f t="shared" si="149"/>
        <v>9.0632878729548894E-2</v>
      </c>
      <c r="T137" s="2">
        <f t="shared" si="150"/>
        <v>0.01</v>
      </c>
      <c r="U137" s="14">
        <f t="shared" si="151"/>
        <v>9.0632878729548897E-4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6.396328787295489E-3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7.31118090910714</v>
      </c>
      <c r="E138" s="10">
        <f t="shared" si="159"/>
        <v>7.6994907136129003</v>
      </c>
      <c r="F138" s="7" t="s">
        <v>83</v>
      </c>
      <c r="G138" s="1">
        <v>3</v>
      </c>
      <c r="H138" s="9">
        <f t="shared" si="141"/>
        <v>7.31118090910714</v>
      </c>
      <c r="I138" s="9">
        <f t="shared" si="142"/>
        <v>280.4611809091071</v>
      </c>
      <c r="J138" s="9">
        <f t="shared" si="143"/>
        <v>4.4133887889343512E-2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2.1759710418351568</v>
      </c>
      <c r="P138" s="9">
        <f t="shared" si="146"/>
        <v>9.6034062010810814E-2</v>
      </c>
      <c r="Q138" s="12">
        <f t="shared" si="147"/>
        <v>2.4968856122810811E-2</v>
      </c>
      <c r="R138" s="9">
        <f t="shared" si="148"/>
        <v>0.19735245833333334</v>
      </c>
      <c r="S138" s="13">
        <f t="shared" si="149"/>
        <v>0.12651910360618754</v>
      </c>
      <c r="T138" s="2">
        <f t="shared" si="150"/>
        <v>0.01</v>
      </c>
      <c r="U138" s="14">
        <f t="shared" si="151"/>
        <v>1.2651910360618754E-3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6.7551910360618755E-3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9.8529143273225799</v>
      </c>
      <c r="E139" s="10">
        <f t="shared" si="159"/>
        <v>7.31118090910714</v>
      </c>
      <c r="F139" s="7" t="s">
        <v>83</v>
      </c>
      <c r="G139" s="1">
        <v>4</v>
      </c>
      <c r="H139" s="9">
        <f t="shared" si="141"/>
        <v>9.8529143273225799</v>
      </c>
      <c r="I139" s="9">
        <f t="shared" si="142"/>
        <v>283.00291432732257</v>
      </c>
      <c r="J139" s="9">
        <f t="shared" si="143"/>
        <v>6.028191961495348E-2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2.8389848964910129</v>
      </c>
      <c r="P139" s="9">
        <f t="shared" si="146"/>
        <v>0.17113945931833827</v>
      </c>
      <c r="Q139" s="12">
        <f t="shared" si="147"/>
        <v>4.4496259422767949E-2</v>
      </c>
      <c r="R139" s="9">
        <f t="shared" si="148"/>
        <v>0.19735245833333334</v>
      </c>
      <c r="S139" s="13">
        <f t="shared" si="149"/>
        <v>0.22546594959365862</v>
      </c>
      <c r="T139" s="2">
        <f t="shared" si="150"/>
        <v>0.01</v>
      </c>
      <c r="U139" s="14">
        <f t="shared" si="151"/>
        <v>2.2546594959365861E-3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7.7446594959365862E-3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14.186252835199999</v>
      </c>
      <c r="E140" s="10">
        <f t="shared" si="159"/>
        <v>9.8529143273225799</v>
      </c>
      <c r="F140" s="7" t="s">
        <v>83</v>
      </c>
      <c r="G140" s="1">
        <v>5</v>
      </c>
      <c r="H140" s="9">
        <f t="shared" si="141"/>
        <v>14.186252835199999</v>
      </c>
      <c r="I140" s="9">
        <f t="shared" si="142"/>
        <v>287.33625283519996</v>
      </c>
      <c r="J140" s="9">
        <f t="shared" si="143"/>
        <v>0.10128115996476615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3.4268933538393416</v>
      </c>
      <c r="P140" s="9">
        <f t="shared" si="146"/>
        <v>0.34707973395239633</v>
      </c>
      <c r="Q140" s="12">
        <f t="shared" si="147"/>
        <v>9.0240730827623045E-2</v>
      </c>
      <c r="R140" s="9">
        <f t="shared" si="148"/>
        <v>0.19735245833333334</v>
      </c>
      <c r="S140" s="13">
        <f t="shared" si="149"/>
        <v>0.45725668476449455</v>
      </c>
      <c r="T140" s="2">
        <f t="shared" si="150"/>
        <v>0.01</v>
      </c>
      <c r="U140" s="14">
        <f t="shared" si="151"/>
        <v>4.5725668476449457E-3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1.0062566847644946E-2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15.9063046903226</v>
      </c>
      <c r="E141" s="10">
        <f t="shared" si="159"/>
        <v>14.186252835199999</v>
      </c>
      <c r="F141" s="7" t="s">
        <v>85</v>
      </c>
      <c r="G141" s="1">
        <v>6</v>
      </c>
      <c r="H141" s="9">
        <f t="shared" si="141"/>
        <v>15.9063046903226</v>
      </c>
      <c r="I141" s="9">
        <f t="shared" si="142"/>
        <v>289.05630469032258</v>
      </c>
      <c r="J141" s="9">
        <f t="shared" si="143"/>
        <v>0.12390857653148191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3.8388615365536118</v>
      </c>
      <c r="P141" s="9">
        <f t="shared" si="146"/>
        <v>0.47566786849581544</v>
      </c>
      <c r="Q141" s="12">
        <f t="shared" si="147"/>
        <v>0.12367364580891202</v>
      </c>
      <c r="R141" s="9">
        <f t="shared" si="148"/>
        <v>0.19735245833333334</v>
      </c>
      <c r="S141" s="13">
        <f t="shared" si="149"/>
        <v>0.6266638219424866</v>
      </c>
      <c r="T141" s="2">
        <f t="shared" si="150"/>
        <v>0.01</v>
      </c>
      <c r="U141" s="14">
        <f t="shared" si="151"/>
        <v>6.266638219424866E-3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1.6216638219424866E-2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19.963240869333301</v>
      </c>
      <c r="E142" s="10">
        <f t="shared" si="159"/>
        <v>15.9063046903226</v>
      </c>
      <c r="F142" s="7" t="s">
        <v>83</v>
      </c>
      <c r="G142" s="1">
        <v>7</v>
      </c>
      <c r="H142" s="9">
        <f t="shared" si="141"/>
        <v>19.963240869333301</v>
      </c>
      <c r="I142" s="9">
        <f t="shared" si="142"/>
        <v>293.11324086933325</v>
      </c>
      <c r="J142" s="9">
        <f t="shared" si="143"/>
        <v>0.19750611448451111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4.1222415847244633</v>
      </c>
      <c r="P142" s="9">
        <f t="shared" si="146"/>
        <v>0.81416791836540237</v>
      </c>
      <c r="Q142" s="12">
        <f t="shared" si="147"/>
        <v>0.21168365877500461</v>
      </c>
      <c r="R142" s="9">
        <f t="shared" si="148"/>
        <v>0.19735245833333334</v>
      </c>
      <c r="S142" s="13">
        <f t="shared" si="149"/>
        <v>1.0726172886960723</v>
      </c>
      <c r="T142" s="2">
        <f t="shared" si="150"/>
        <v>0.01</v>
      </c>
      <c r="U142" s="14">
        <f t="shared" si="151"/>
        <v>1.0726172886960723E-2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2.0676172886960723E-2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21.976557875161301</v>
      </c>
      <c r="E143" s="10">
        <f t="shared" si="159"/>
        <v>19.963240869333301</v>
      </c>
      <c r="F143" s="7" t="s">
        <v>83</v>
      </c>
      <c r="G143" s="1">
        <v>8</v>
      </c>
      <c r="H143" s="9">
        <f t="shared" si="141"/>
        <v>21.976557875161301</v>
      </c>
      <c r="I143" s="9">
        <f t="shared" si="142"/>
        <v>295.12655787516127</v>
      </c>
      <c r="J143" s="9">
        <f t="shared" si="143"/>
        <v>0.24774059673172835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4.0671215830257275</v>
      </c>
      <c r="P143" s="9">
        <f t="shared" si="146"/>
        <v>1.0075911279592853</v>
      </c>
      <c r="Q143" s="12">
        <f t="shared" si="147"/>
        <v>0.26197369326941417</v>
      </c>
      <c r="R143" s="9">
        <f t="shared" si="148"/>
        <v>0.19735245833333334</v>
      </c>
      <c r="S143" s="13">
        <f t="shared" si="149"/>
        <v>1.3274407396888561</v>
      </c>
      <c r="T143" s="2">
        <f t="shared" si="150"/>
        <v>0.01</v>
      </c>
      <c r="U143" s="14">
        <f t="shared" si="151"/>
        <v>1.3274407396888562E-2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2.3224407396888563E-2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22.415732344838698</v>
      </c>
      <c r="E144" s="10">
        <f t="shared" si="159"/>
        <v>21.976557875161301</v>
      </c>
      <c r="F144" s="7" t="s">
        <v>83</v>
      </c>
      <c r="G144" s="1">
        <v>9</v>
      </c>
      <c r="H144" s="9">
        <f t="shared" si="141"/>
        <v>22.415732344838698</v>
      </c>
      <c r="I144" s="9">
        <f t="shared" si="142"/>
        <v>295.56573234483869</v>
      </c>
      <c r="J144" s="9">
        <f t="shared" si="143"/>
        <v>0.26018792433964155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3.8185783717331088</v>
      </c>
      <c r="P144" s="9">
        <f t="shared" si="146"/>
        <v>0.99354798046948578</v>
      </c>
      <c r="Q144" s="12">
        <f t="shared" si="147"/>
        <v>0.25832247492206634</v>
      </c>
      <c r="R144" s="9">
        <f t="shared" si="148"/>
        <v>0.19735245833333334</v>
      </c>
      <c r="S144" s="13">
        <f t="shared" si="149"/>
        <v>1.308939737075649</v>
      </c>
      <c r="T144" s="2">
        <f t="shared" si="150"/>
        <v>0.01</v>
      </c>
      <c r="U144" s="14">
        <f t="shared" si="151"/>
        <v>1.3089397370756491E-2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2.3039397370756491E-2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20.112842985333302</v>
      </c>
      <c r="E145" s="10">
        <f t="shared" si="159"/>
        <v>22.415732344838698</v>
      </c>
      <c r="F145" s="7" t="s">
        <v>83</v>
      </c>
      <c r="G145" s="1">
        <v>10</v>
      </c>
      <c r="H145" s="9">
        <f t="shared" si="141"/>
        <v>20.112842985333302</v>
      </c>
      <c r="I145" s="9">
        <f t="shared" si="142"/>
        <v>293.26284298533329</v>
      </c>
      <c r="J145" s="9">
        <f t="shared" si="143"/>
        <v>0.2008815241479511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3.58407830793029</v>
      </c>
      <c r="P145" s="9">
        <f t="shared" si="146"/>
        <v>0.71997511316264629</v>
      </c>
      <c r="Q145" s="12">
        <f t="shared" si="147"/>
        <v>0.18719352942228804</v>
      </c>
      <c r="R145" s="9">
        <f t="shared" si="148"/>
        <v>0.19735245833333334</v>
      </c>
      <c r="S145" s="13">
        <f t="shared" si="149"/>
        <v>0.94852393024724013</v>
      </c>
      <c r="T145" s="2">
        <f t="shared" si="150"/>
        <v>0.01</v>
      </c>
      <c r="U145" s="14">
        <f t="shared" si="151"/>
        <v>9.4852393024724008E-3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1.9435239302472401E-2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16.971706182258099</v>
      </c>
      <c r="E146" s="10">
        <f t="shared" si="159"/>
        <v>20.112842985333302</v>
      </c>
      <c r="F146" s="7" t="s">
        <v>83</v>
      </c>
      <c r="G146" s="1">
        <v>11</v>
      </c>
      <c r="H146" s="9">
        <f t="shared" si="141"/>
        <v>16.971706182258099</v>
      </c>
      <c r="I146" s="9">
        <f t="shared" si="142"/>
        <v>290.12170618225809</v>
      </c>
      <c r="J146" s="9">
        <f t="shared" si="143"/>
        <v>0.14022426960775741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3.6231511114343107</v>
      </c>
      <c r="P146" s="9">
        <f t="shared" si="146"/>
        <v>0.5080537182794107</v>
      </c>
      <c r="Q146" s="12">
        <f t="shared" si="147"/>
        <v>0.13209396675264679</v>
      </c>
      <c r="R146" s="9">
        <f t="shared" si="148"/>
        <v>0.19735245833333334</v>
      </c>
      <c r="S146" s="13">
        <f t="shared" si="149"/>
        <v>0.6693302321551865</v>
      </c>
      <c r="T146" s="2">
        <f t="shared" si="150"/>
        <v>0.01</v>
      </c>
      <c r="U146" s="14">
        <f t="shared" si="151"/>
        <v>6.6933023215518649E-3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1.2183302321551865E-2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10.985750863033299</v>
      </c>
      <c r="E147" s="10">
        <f t="shared" si="159"/>
        <v>16.971706182258099</v>
      </c>
      <c r="F147" s="7" t="s">
        <v>85</v>
      </c>
      <c r="G147" s="1">
        <v>12</v>
      </c>
      <c r="H147" s="9">
        <f t="shared" si="141"/>
        <v>10.985750863033299</v>
      </c>
      <c r="I147" s="9">
        <f t="shared" si="142"/>
        <v>284.13575086303325</v>
      </c>
      <c r="J147" s="9">
        <f t="shared" si="143"/>
        <v>6.9144910576026342E-2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3.874145309821567</v>
      </c>
      <c r="P147" s="9">
        <f t="shared" si="146"/>
        <v>0.26787743100614414</v>
      </c>
      <c r="Q147" s="12">
        <f t="shared" si="147"/>
        <v>6.9648132061597479E-2</v>
      </c>
      <c r="R147" s="9">
        <f t="shared" si="148"/>
        <v>0.19735245833333334</v>
      </c>
      <c r="S147" s="13">
        <f t="shared" si="149"/>
        <v>0.35291241188371725</v>
      </c>
      <c r="T147" s="2">
        <f t="shared" si="150"/>
        <v>0.01</v>
      </c>
      <c r="U147" s="14">
        <f t="shared" si="151"/>
        <v>3.5291241188371725E-3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9.0191241188371726E-3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6.3623674144838702</v>
      </c>
      <c r="E148" s="10">
        <f t="shared" si="159"/>
        <v>10.985750863033299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261400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81800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358700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6300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794205.70170915045</v>
      </c>
      <c r="J13" s="6" t="s">
        <v>37</v>
      </c>
      <c r="K13" s="6">
        <f>I13/(10000*1000)</f>
        <v>7.9420570170915042E-2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-6.9718150472258102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-6.9718150472258102</v>
      </c>
      <c r="I27" s="9">
        <f t="shared" si="1"/>
        <v>266.17818495277419</v>
      </c>
      <c r="J27" s="9">
        <f t="shared" si="2"/>
        <v>6.850533679367281E-3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0.54886701623338074</v>
      </c>
      <c r="Q27" s="12">
        <f t="shared" si="6"/>
        <v>5.4886701623338079E-2</v>
      </c>
      <c r="R27" s="9">
        <f t="shared" si="7"/>
        <v>4.0532094166666672</v>
      </c>
      <c r="S27" s="13">
        <f t="shared" si="8"/>
        <v>1.3541541031076687E-2</v>
      </c>
      <c r="T27" s="2">
        <f t="shared" si="9"/>
        <v>0.34</v>
      </c>
      <c r="U27" s="14">
        <f t="shared" si="10"/>
        <v>4.6041239505660737E-3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1.7504123950566074E-2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-0.18485781021428599</v>
      </c>
      <c r="E28" s="10">
        <f t="shared" si="18"/>
        <v>-6.9718150472258102</v>
      </c>
      <c r="F28" s="7" t="s">
        <v>83</v>
      </c>
      <c r="G28" s="1">
        <v>3</v>
      </c>
      <c r="H28" s="9">
        <f t="shared" si="0"/>
        <v>-0.18485781021428599</v>
      </c>
      <c r="I28" s="9">
        <f t="shared" si="1"/>
        <v>272.96514218978569</v>
      </c>
      <c r="J28" s="9">
        <f t="shared" si="2"/>
        <v>1.7010731493360201E-2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120.10355673679544</v>
      </c>
      <c r="P28" s="9">
        <f t="shared" si="5"/>
        <v>2.04304935504718</v>
      </c>
      <c r="Q28" s="12">
        <f t="shared" si="6"/>
        <v>0.20430493550471801</v>
      </c>
      <c r="R28" s="9">
        <f t="shared" si="7"/>
        <v>4.0532094166666672</v>
      </c>
      <c r="S28" s="13">
        <f t="shared" si="8"/>
        <v>5.0405719148046646E-2</v>
      </c>
      <c r="T28" s="2">
        <f t="shared" si="9"/>
        <v>0.34</v>
      </c>
      <c r="U28" s="14">
        <f t="shared" si="10"/>
        <v>1.7137944510335863E-2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3.0037944510335861E-2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2.15177199035484</v>
      </c>
      <c r="E29" s="10">
        <f t="shared" si="18"/>
        <v>-0.18485781021428599</v>
      </c>
      <c r="F29" s="7" t="s">
        <v>83</v>
      </c>
      <c r="G29" s="1">
        <v>4</v>
      </c>
      <c r="H29" s="9">
        <f t="shared" si="0"/>
        <v>2.15177199035484</v>
      </c>
      <c r="I29" s="9">
        <f t="shared" si="1"/>
        <v>275.30177199035484</v>
      </c>
      <c r="J29" s="9">
        <f t="shared" si="2"/>
        <v>2.3025403864076279E-2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158.59260154841493</v>
      </c>
      <c r="P29" s="9">
        <f t="shared" si="5"/>
        <v>3.6516587005067831</v>
      </c>
      <c r="Q29" s="12">
        <f t="shared" si="6"/>
        <v>0.36516587005067835</v>
      </c>
      <c r="R29" s="9">
        <f t="shared" si="7"/>
        <v>4.0532094166666672</v>
      </c>
      <c r="S29" s="13">
        <f t="shared" si="8"/>
        <v>9.0093018275623257E-2</v>
      </c>
      <c r="T29" s="2">
        <f t="shared" si="9"/>
        <v>0.34</v>
      </c>
      <c r="U29" s="14">
        <f t="shared" si="10"/>
        <v>3.0631626213711911E-2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4.3531626213711913E-2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5.8902212121666704</v>
      </c>
      <c r="E30" s="10">
        <f t="shared" si="18"/>
        <v>2.15177199035484</v>
      </c>
      <c r="F30" s="7" t="s">
        <v>83</v>
      </c>
      <c r="G30" s="1">
        <v>5</v>
      </c>
      <c r="H30" s="9">
        <f t="shared" si="0"/>
        <v>5.8902212121666704</v>
      </c>
      <c r="I30" s="9">
        <f t="shared" si="1"/>
        <v>279.04022121216667</v>
      </c>
      <c r="J30" s="9">
        <f t="shared" si="2"/>
        <v>3.6982240583648761E-2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147.19389570551274</v>
      </c>
      <c r="O30" s="9">
        <f t="shared" si="19"/>
        <v>48.279141309062084</v>
      </c>
      <c r="P30" s="9">
        <f t="shared" si="5"/>
        <v>1.7854708190637092</v>
      </c>
      <c r="Q30" s="12">
        <f t="shared" si="6"/>
        <v>0.17854708190637092</v>
      </c>
      <c r="R30" s="9">
        <f t="shared" si="7"/>
        <v>4.0532094166666672</v>
      </c>
      <c r="S30" s="13">
        <f t="shared" si="8"/>
        <v>4.405079125006249E-2</v>
      </c>
      <c r="T30" s="2">
        <f t="shared" si="9"/>
        <v>0.34</v>
      </c>
      <c r="U30" s="14">
        <f t="shared" si="10"/>
        <v>1.4977269025021249E-2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2.7877269025021249E-2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11.2305376437742</v>
      </c>
      <c r="E31" s="10">
        <f t="shared" si="18"/>
        <v>5.8902212121666704</v>
      </c>
      <c r="F31" s="7" t="s">
        <v>85</v>
      </c>
      <c r="G31" s="1">
        <v>6</v>
      </c>
      <c r="H31" s="9">
        <f t="shared" si="0"/>
        <v>11.2305376437742</v>
      </c>
      <c r="I31" s="9">
        <f t="shared" si="1"/>
        <v>284.38053764377418</v>
      </c>
      <c r="J31" s="9">
        <f t="shared" si="2"/>
        <v>7.1214857123016187E-2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87.025764656665046</v>
      </c>
      <c r="P31" s="9">
        <f t="shared" si="5"/>
        <v>6.1975273960456327</v>
      </c>
      <c r="Q31" s="12">
        <f t="shared" si="6"/>
        <v>0.61975273960456334</v>
      </c>
      <c r="R31" s="9">
        <f t="shared" si="7"/>
        <v>4.0532094166666672</v>
      </c>
      <c r="S31" s="13">
        <f t="shared" si="8"/>
        <v>0.15290419909125838</v>
      </c>
      <c r="T31" s="2">
        <f t="shared" si="9"/>
        <v>0.34</v>
      </c>
      <c r="U31" s="14">
        <f t="shared" si="10"/>
        <v>5.1987427691027856E-2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6.4887427691027857E-2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13.276276911266701</v>
      </c>
      <c r="E32" s="10">
        <f t="shared" si="18"/>
        <v>11.2305376437742</v>
      </c>
      <c r="F32" s="7" t="s">
        <v>83</v>
      </c>
      <c r="G32" s="1">
        <v>7</v>
      </c>
      <c r="H32" s="9">
        <f t="shared" si="0"/>
        <v>13.276276911266701</v>
      </c>
      <c r="I32" s="9">
        <f t="shared" si="1"/>
        <v>286.42627691126665</v>
      </c>
      <c r="J32" s="9">
        <f t="shared" si="2"/>
        <v>9.0943950099931878E-2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121.36033142728608</v>
      </c>
      <c r="P32" s="9">
        <f t="shared" si="5"/>
        <v>11.0369879254343</v>
      </c>
      <c r="Q32" s="12">
        <f t="shared" si="6"/>
        <v>1.1036987925434301</v>
      </c>
      <c r="R32" s="9">
        <f t="shared" si="7"/>
        <v>4.0532094166666672</v>
      </c>
      <c r="S32" s="13">
        <f t="shared" si="8"/>
        <v>0.27230243470891385</v>
      </c>
      <c r="T32" s="2">
        <f t="shared" si="9"/>
        <v>0.34</v>
      </c>
      <c r="U32" s="14">
        <f t="shared" si="10"/>
        <v>9.258282780103072E-2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0.11823282780103073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19.537876966774199</v>
      </c>
      <c r="E33" s="10">
        <f t="shared" si="18"/>
        <v>13.276276911266701</v>
      </c>
      <c r="F33" s="7" t="s">
        <v>83</v>
      </c>
      <c r="G33" s="1">
        <v>8</v>
      </c>
      <c r="H33" s="9">
        <f t="shared" si="0"/>
        <v>19.537876966774199</v>
      </c>
      <c r="I33" s="9">
        <f t="shared" si="1"/>
        <v>292.68787696677418</v>
      </c>
      <c r="J33" s="9">
        <f t="shared" si="2"/>
        <v>0.18819769763880528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150.85543766851845</v>
      </c>
      <c r="P33" s="9">
        <f t="shared" si="5"/>
        <v>28.39064604550947</v>
      </c>
      <c r="Q33" s="12">
        <f t="shared" si="6"/>
        <v>2.8390646045509471</v>
      </c>
      <c r="R33" s="9">
        <f t="shared" si="7"/>
        <v>4.0532094166666672</v>
      </c>
      <c r="S33" s="13">
        <f t="shared" si="8"/>
        <v>0.70044853662798778</v>
      </c>
      <c r="T33" s="2">
        <f t="shared" si="9"/>
        <v>0.34</v>
      </c>
      <c r="U33" s="14">
        <f t="shared" si="10"/>
        <v>0.23815250245351585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0.26380250245351583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17.238827677096801</v>
      </c>
      <c r="E34" s="10">
        <f t="shared" si="18"/>
        <v>19.537876966774199</v>
      </c>
      <c r="F34" s="7" t="s">
        <v>83</v>
      </c>
      <c r="G34" s="1">
        <v>9</v>
      </c>
      <c r="H34" s="9">
        <f t="shared" si="0"/>
        <v>17.238827677096801</v>
      </c>
      <c r="I34" s="9">
        <f t="shared" si="1"/>
        <v>290.3888276770968</v>
      </c>
      <c r="J34" s="9">
        <f t="shared" si="2"/>
        <v>0.14462078575711876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162.99688578967564</v>
      </c>
      <c r="P34" s="9">
        <f t="shared" si="5"/>
        <v>23.572737698866238</v>
      </c>
      <c r="Q34" s="12">
        <f t="shared" si="6"/>
        <v>2.357273769886624</v>
      </c>
      <c r="R34" s="9">
        <f t="shared" si="7"/>
        <v>4.0532094166666672</v>
      </c>
      <c r="S34" s="13">
        <f t="shared" si="8"/>
        <v>0.58158203230101801</v>
      </c>
      <c r="T34" s="2">
        <f t="shared" si="9"/>
        <v>0.34</v>
      </c>
      <c r="U34" s="14">
        <f t="shared" si="10"/>
        <v>0.19773789098234615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0.22338789098234615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12.580163175033301</v>
      </c>
      <c r="E35" s="10">
        <f t="shared" si="18"/>
        <v>17.238827677096801</v>
      </c>
      <c r="F35" s="7" t="s">
        <v>83</v>
      </c>
      <c r="G35" s="1">
        <v>10</v>
      </c>
      <c r="H35" s="9">
        <f t="shared" si="0"/>
        <v>12.580163175033301</v>
      </c>
      <c r="I35" s="9">
        <f t="shared" si="1"/>
        <v>285.73016317503328</v>
      </c>
      <c r="J35" s="9">
        <f t="shared" si="2"/>
        <v>8.3715567218313636E-2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179.95624225747608</v>
      </c>
      <c r="P35" s="9">
        <f t="shared" si="5"/>
        <v>15.065138895060871</v>
      </c>
      <c r="Q35" s="12">
        <f t="shared" si="6"/>
        <v>1.5065138895060872</v>
      </c>
      <c r="R35" s="9">
        <f t="shared" si="7"/>
        <v>4.0532094166666672</v>
      </c>
      <c r="S35" s="13">
        <f t="shared" si="8"/>
        <v>0.37168419754265603</v>
      </c>
      <c r="T35" s="2">
        <f t="shared" si="9"/>
        <v>0.34</v>
      </c>
      <c r="U35" s="14">
        <f t="shared" si="10"/>
        <v>0.12637262716450307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0.13927262716450306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6.1942133630322598</v>
      </c>
      <c r="E36" s="10">
        <f t="shared" si="18"/>
        <v>12.580163175033301</v>
      </c>
      <c r="F36" s="7" t="s">
        <v>83</v>
      </c>
      <c r="G36" s="1">
        <v>11</v>
      </c>
      <c r="H36" s="9">
        <f t="shared" si="0"/>
        <v>6.1942133630322598</v>
      </c>
      <c r="I36" s="9">
        <f t="shared" si="1"/>
        <v>279.34421336303222</v>
      </c>
      <c r="J36" s="9">
        <f t="shared" si="2"/>
        <v>3.8413560221398503E-2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156.64654819429444</v>
      </c>
      <c r="O36" s="9">
        <f t="shared" si="19"/>
        <v>48.776649334787436</v>
      </c>
      <c r="P36" s="9">
        <f t="shared" si="5"/>
        <v>1.8736847566198944</v>
      </c>
      <c r="Q36" s="12">
        <f t="shared" si="6"/>
        <v>0.18736847566198944</v>
      </c>
      <c r="R36" s="9">
        <f t="shared" si="7"/>
        <v>4.0532094166666672</v>
      </c>
      <c r="S36" s="13">
        <f t="shared" si="8"/>
        <v>4.6227188482178168E-2</v>
      </c>
      <c r="T36" s="2">
        <f t="shared" si="9"/>
        <v>0.34</v>
      </c>
      <c r="U36" s="14">
        <f t="shared" si="10"/>
        <v>1.5717244083940578E-2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2.8617244083940577E-2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1.9848092369000001</v>
      </c>
      <c r="E37" s="10">
        <f t="shared" si="18"/>
        <v>6.1942133630322598</v>
      </c>
      <c r="F37" s="7" t="s">
        <v>85</v>
      </c>
      <c r="G37" s="1">
        <v>12</v>
      </c>
      <c r="H37" s="9">
        <f t="shared" si="0"/>
        <v>1.9848092369000001</v>
      </c>
      <c r="I37" s="9">
        <f t="shared" si="1"/>
        <v>275.13480923689997</v>
      </c>
      <c r="J37" s="9">
        <f t="shared" si="2"/>
        <v>2.2536486028618529E-2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87.435058744834208</v>
      </c>
      <c r="P37" s="9">
        <f t="shared" si="5"/>
        <v>1.9704789798143965</v>
      </c>
      <c r="Q37" s="12">
        <f t="shared" si="6"/>
        <v>0.19704789798143965</v>
      </c>
      <c r="R37" s="9">
        <f t="shared" si="7"/>
        <v>4.0532094166666672</v>
      </c>
      <c r="S37" s="13">
        <f t="shared" si="8"/>
        <v>4.8615276864596491E-2</v>
      </c>
      <c r="T37" s="2">
        <f t="shared" si="9"/>
        <v>0.34</v>
      </c>
      <c r="U37" s="14">
        <f t="shared" si="10"/>
        <v>1.6529194133962807E-2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2.9429194133962805E-2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-0.51466263777419397</v>
      </c>
      <c r="E38" s="10">
        <f t="shared" si="18"/>
        <v>1.9848092369000001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21783.333333333332</v>
      </c>
      <c r="AU42" s="1">
        <f t="shared" ref="AU42:AU53" si="38">AT42*10000*AS42*0.67*AR42*AQ42</f>
        <v>88376574.630608514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-6.9718150472258102</v>
      </c>
      <c r="E43" s="10">
        <f t="shared" ref="E43:E54" si="39">D42</f>
        <v>2.2396368316774198</v>
      </c>
      <c r="F43" s="7" t="s">
        <v>83</v>
      </c>
      <c r="G43" s="1">
        <v>2</v>
      </c>
      <c r="H43" s="9">
        <f t="shared" si="20"/>
        <v>-6.9718150472258102</v>
      </c>
      <c r="I43" s="9">
        <f t="shared" si="21"/>
        <v>266.17818495277419</v>
      </c>
      <c r="J43" s="9">
        <f t="shared" si="22"/>
        <v>6.850533679367281E-3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116.34193211993947</v>
      </c>
      <c r="P43" s="9">
        <f t="shared" si="25"/>
        <v>0.79700432431030743</v>
      </c>
      <c r="Q43" s="12">
        <f t="shared" si="26"/>
        <v>0.19128103783447378</v>
      </c>
      <c r="R43" s="9">
        <f t="shared" si="27"/>
        <v>14.125500000000001</v>
      </c>
      <c r="S43" s="13">
        <f t="shared" si="28"/>
        <v>1.3541541031076689E-2</v>
      </c>
      <c r="T43" s="2">
        <f t="shared" si="29"/>
        <v>0.43</v>
      </c>
      <c r="U43" s="14">
        <f t="shared" si="30"/>
        <v>5.8228626433629764E-3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1.4242862643362976E-2</v>
      </c>
      <c r="AR43" s="9">
        <f t="shared" si="35"/>
        <v>136.875</v>
      </c>
      <c r="AS43" s="1">
        <f t="shared" si="36"/>
        <v>0.24</v>
      </c>
      <c r="AT43" s="1">
        <f t="shared" si="37"/>
        <v>21783.333333333332</v>
      </c>
      <c r="AU43" s="1">
        <f t="shared" si="38"/>
        <v>68286019.825211719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-0.18485781021428599</v>
      </c>
      <c r="E44" s="10">
        <f t="shared" si="39"/>
        <v>-6.9718150472258102</v>
      </c>
      <c r="F44" s="7" t="s">
        <v>83</v>
      </c>
      <c r="G44" s="1">
        <v>3</v>
      </c>
      <c r="H44" s="9">
        <f t="shared" si="20"/>
        <v>-0.18485781021428599</v>
      </c>
      <c r="I44" s="9">
        <f t="shared" si="21"/>
        <v>272.96514218978569</v>
      </c>
      <c r="J44" s="9">
        <f t="shared" si="22"/>
        <v>1.7010731493360201E-2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174.40117779562917</v>
      </c>
      <c r="P44" s="9">
        <f t="shared" si="25"/>
        <v>2.9666916076072209</v>
      </c>
      <c r="Q44" s="12">
        <f t="shared" si="26"/>
        <v>0.71200598582573305</v>
      </c>
      <c r="R44" s="9">
        <f t="shared" si="27"/>
        <v>14.125500000000001</v>
      </c>
      <c r="S44" s="13">
        <f t="shared" si="28"/>
        <v>5.0405719148046653E-2</v>
      </c>
      <c r="T44" s="2">
        <f t="shared" si="29"/>
        <v>0.43</v>
      </c>
      <c r="U44" s="14">
        <f t="shared" si="30"/>
        <v>2.167445923366006E-2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3.0094459233660061E-2</v>
      </c>
      <c r="AR44" s="9">
        <f t="shared" si="35"/>
        <v>136.875</v>
      </c>
      <c r="AS44" s="1">
        <f t="shared" si="36"/>
        <v>0.24</v>
      </c>
      <c r="AT44" s="1">
        <f t="shared" si="37"/>
        <v>21783.333333333332</v>
      </c>
      <c r="AU44" s="1">
        <f t="shared" si="38"/>
        <v>144284958.10962269</v>
      </c>
    </row>
    <row r="45" spans="1:48" x14ac:dyDescent="0.15">
      <c r="C45" s="7">
        <v>3</v>
      </c>
      <c r="D45" s="8">
        <v>2.15177199035484</v>
      </c>
      <c r="E45" s="10">
        <f t="shared" si="39"/>
        <v>-0.18485781021428599</v>
      </c>
      <c r="F45" s="7" t="s">
        <v>83</v>
      </c>
      <c r="G45" s="1">
        <v>4</v>
      </c>
      <c r="H45" s="9">
        <f t="shared" si="20"/>
        <v>2.15177199035484</v>
      </c>
      <c r="I45" s="9">
        <f t="shared" si="21"/>
        <v>275.30177199035484</v>
      </c>
      <c r="J45" s="9">
        <f t="shared" si="22"/>
        <v>2.3025403864076279E-2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230.29073618802192</v>
      </c>
      <c r="P45" s="9">
        <f t="shared" si="25"/>
        <v>5.3025372068846508</v>
      </c>
      <c r="Q45" s="12">
        <f t="shared" si="26"/>
        <v>1.2726089296523162</v>
      </c>
      <c r="R45" s="9">
        <f t="shared" si="27"/>
        <v>14.125500000000001</v>
      </c>
      <c r="S45" s="13">
        <f t="shared" si="28"/>
        <v>9.0093018275623243E-2</v>
      </c>
      <c r="T45" s="2">
        <f t="shared" si="29"/>
        <v>0.43</v>
      </c>
      <c r="U45" s="14">
        <f t="shared" si="30"/>
        <v>3.8739997858517991E-2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4.7159997858517988E-2</v>
      </c>
      <c r="AR45" s="9">
        <f t="shared" si="35"/>
        <v>136.875</v>
      </c>
      <c r="AS45" s="1">
        <f t="shared" si="36"/>
        <v>0.24</v>
      </c>
      <c r="AT45" s="1">
        <f t="shared" si="37"/>
        <v>21783.333333333332</v>
      </c>
      <c r="AU45" s="1">
        <f t="shared" si="38"/>
        <v>226104023.42287275</v>
      </c>
    </row>
    <row r="46" spans="1:48" x14ac:dyDescent="0.15">
      <c r="C46" s="7">
        <v>4</v>
      </c>
      <c r="D46" s="8">
        <v>5.8902212121666704</v>
      </c>
      <c r="E46" s="10">
        <f t="shared" si="39"/>
        <v>2.15177199035484</v>
      </c>
      <c r="F46" s="7" t="s">
        <v>83</v>
      </c>
      <c r="G46" s="1">
        <v>5</v>
      </c>
      <c r="H46" s="9">
        <f t="shared" si="20"/>
        <v>5.8902212121666704</v>
      </c>
      <c r="I46" s="9">
        <f t="shared" si="21"/>
        <v>279.04022121216667</v>
      </c>
      <c r="J46" s="9">
        <f t="shared" si="22"/>
        <v>3.6982240583648761E-2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213.73878903208038</v>
      </c>
      <c r="O46" s="9">
        <f t="shared" si="40"/>
        <v>70.105659949056871</v>
      </c>
      <c r="P46" s="9">
        <f t="shared" si="25"/>
        <v>2.5926643825114906</v>
      </c>
      <c r="Q46" s="12">
        <f t="shared" si="26"/>
        <v>0.62223945180275775</v>
      </c>
      <c r="R46" s="9">
        <f t="shared" si="27"/>
        <v>14.125500000000001</v>
      </c>
      <c r="S46" s="13">
        <f t="shared" si="28"/>
        <v>4.405079125006249E-2</v>
      </c>
      <c r="T46" s="2">
        <f t="shared" si="29"/>
        <v>0.43</v>
      </c>
      <c r="U46" s="14">
        <f t="shared" si="30"/>
        <v>1.8941840237526871E-2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2.7361840237526872E-2</v>
      </c>
      <c r="AR46" s="9">
        <f t="shared" si="35"/>
        <v>136.875</v>
      </c>
      <c r="AS46" s="1">
        <f t="shared" si="36"/>
        <v>0.24</v>
      </c>
      <c r="AT46" s="1">
        <f t="shared" si="37"/>
        <v>21783.333333333332</v>
      </c>
      <c r="AU46" s="1">
        <f t="shared" si="38"/>
        <v>131183682.07985948</v>
      </c>
    </row>
    <row r="47" spans="1:48" x14ac:dyDescent="0.15">
      <c r="C47" s="7">
        <v>5</v>
      </c>
      <c r="D47" s="8">
        <v>11.2305376437742</v>
      </c>
      <c r="E47" s="10">
        <f t="shared" si="39"/>
        <v>5.8902212121666704</v>
      </c>
      <c r="F47" s="7" t="s">
        <v>85</v>
      </c>
      <c r="G47" s="1">
        <v>6</v>
      </c>
      <c r="H47" s="9">
        <f t="shared" si="20"/>
        <v>11.2305376437742</v>
      </c>
      <c r="I47" s="9">
        <f t="shared" si="21"/>
        <v>284.38053764377418</v>
      </c>
      <c r="J47" s="9">
        <f t="shared" si="22"/>
        <v>7.1214857123016187E-2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126.36924556654537</v>
      </c>
      <c r="P47" s="9">
        <f t="shared" si="25"/>
        <v>8.9993677677648751</v>
      </c>
      <c r="Q47" s="12">
        <f t="shared" si="26"/>
        <v>2.1598482642635699</v>
      </c>
      <c r="R47" s="9">
        <f t="shared" si="27"/>
        <v>14.125500000000001</v>
      </c>
      <c r="S47" s="13">
        <f t="shared" si="28"/>
        <v>0.15290419909125835</v>
      </c>
      <c r="T47" s="2">
        <f t="shared" si="29"/>
        <v>0.43</v>
      </c>
      <c r="U47" s="14">
        <f t="shared" si="30"/>
        <v>6.5748805609241096E-2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7.4168805609241106E-2</v>
      </c>
      <c r="AR47" s="9">
        <f t="shared" si="35"/>
        <v>136.875</v>
      </c>
      <c r="AS47" s="1">
        <f t="shared" si="36"/>
        <v>0.24</v>
      </c>
      <c r="AT47" s="1">
        <f t="shared" si="37"/>
        <v>21783.333333333332</v>
      </c>
      <c r="AU47" s="1">
        <f t="shared" si="38"/>
        <v>355595125.57716101</v>
      </c>
    </row>
    <row r="48" spans="1:48" x14ac:dyDescent="0.15">
      <c r="C48" s="7">
        <v>6</v>
      </c>
      <c r="D48" s="8">
        <v>13.276276911266701</v>
      </c>
      <c r="E48" s="10">
        <f t="shared" si="39"/>
        <v>11.2305376437742</v>
      </c>
      <c r="F48" s="7" t="s">
        <v>83</v>
      </c>
      <c r="G48" s="1">
        <v>7</v>
      </c>
      <c r="H48" s="9">
        <f t="shared" si="20"/>
        <v>13.276276911266701</v>
      </c>
      <c r="I48" s="9">
        <f t="shared" si="21"/>
        <v>286.42627691126665</v>
      </c>
      <c r="J48" s="9">
        <f t="shared" si="22"/>
        <v>9.0943950099931878E-2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176.22612779878048</v>
      </c>
      <c r="P48" s="9">
        <f t="shared" si="25"/>
        <v>16.026700172836509</v>
      </c>
      <c r="Q48" s="12">
        <f t="shared" si="26"/>
        <v>3.8464080414807622</v>
      </c>
      <c r="R48" s="9">
        <f t="shared" si="27"/>
        <v>14.125500000000001</v>
      </c>
      <c r="S48" s="13">
        <f t="shared" si="28"/>
        <v>0.2723024347089138</v>
      </c>
      <c r="T48" s="2">
        <f t="shared" si="29"/>
        <v>0.43</v>
      </c>
      <c r="U48" s="14">
        <f t="shared" si="30"/>
        <v>0.11709004692483294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0.13269004692483294</v>
      </c>
      <c r="AR48" s="9">
        <f t="shared" si="35"/>
        <v>136.875</v>
      </c>
      <c r="AS48" s="1">
        <f t="shared" si="36"/>
        <v>0.24</v>
      </c>
      <c r="AT48" s="1">
        <f t="shared" si="37"/>
        <v>21783.333333333332</v>
      </c>
      <c r="AU48" s="1">
        <f t="shared" si="38"/>
        <v>636169525.87404811</v>
      </c>
    </row>
    <row r="49" spans="1:48" x14ac:dyDescent="0.15">
      <c r="C49" s="7">
        <v>7</v>
      </c>
      <c r="D49" s="8">
        <v>19.537876966774199</v>
      </c>
      <c r="E49" s="10">
        <f t="shared" si="39"/>
        <v>13.276276911266701</v>
      </c>
      <c r="F49" s="7" t="s">
        <v>83</v>
      </c>
      <c r="G49" s="1">
        <v>8</v>
      </c>
      <c r="H49" s="9">
        <f t="shared" si="20"/>
        <v>19.537876966774199</v>
      </c>
      <c r="I49" s="9">
        <f t="shared" si="21"/>
        <v>292.68787696677418</v>
      </c>
      <c r="J49" s="9">
        <f t="shared" si="22"/>
        <v>0.18819769763880528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219.05567762594399</v>
      </c>
      <c r="P49" s="9">
        <f t="shared" si="25"/>
        <v>41.225774183911007</v>
      </c>
      <c r="Q49" s="12">
        <f t="shared" si="26"/>
        <v>9.8941858041386421</v>
      </c>
      <c r="R49" s="9">
        <f t="shared" si="27"/>
        <v>14.125500000000001</v>
      </c>
      <c r="S49" s="13">
        <f t="shared" si="28"/>
        <v>0.70044853662798778</v>
      </c>
      <c r="T49" s="2">
        <f t="shared" si="29"/>
        <v>0.43</v>
      </c>
      <c r="U49" s="14">
        <f t="shared" si="30"/>
        <v>0.30119287075003476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0.31679287075003476</v>
      </c>
      <c r="AR49" s="9">
        <f t="shared" si="35"/>
        <v>136.875</v>
      </c>
      <c r="AS49" s="1">
        <f t="shared" si="36"/>
        <v>0.24</v>
      </c>
      <c r="AT49" s="1">
        <f t="shared" si="37"/>
        <v>21783.333333333332</v>
      </c>
      <c r="AU49" s="1">
        <f t="shared" si="38"/>
        <v>1518832610.7043612</v>
      </c>
    </row>
    <row r="50" spans="1:48" x14ac:dyDescent="0.15">
      <c r="C50" s="7">
        <v>8</v>
      </c>
      <c r="D50" s="8">
        <v>17.238827677096801</v>
      </c>
      <c r="E50" s="10">
        <f t="shared" si="39"/>
        <v>19.537876966774199</v>
      </c>
      <c r="F50" s="7" t="s">
        <v>83</v>
      </c>
      <c r="G50" s="1">
        <v>9</v>
      </c>
      <c r="H50" s="9">
        <f t="shared" si="20"/>
        <v>17.238827677096801</v>
      </c>
      <c r="I50" s="9">
        <f t="shared" si="21"/>
        <v>290.3888276770968</v>
      </c>
      <c r="J50" s="9">
        <f t="shared" si="22"/>
        <v>0.14462078575711876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236.68615344203297</v>
      </c>
      <c r="P50" s="9">
        <f t="shared" si="25"/>
        <v>34.229737488616784</v>
      </c>
      <c r="Q50" s="12">
        <f t="shared" si="26"/>
        <v>8.2151369972680275</v>
      </c>
      <c r="R50" s="9">
        <f t="shared" si="27"/>
        <v>14.125500000000001</v>
      </c>
      <c r="S50" s="13">
        <f t="shared" si="28"/>
        <v>0.58158203230101779</v>
      </c>
      <c r="T50" s="2">
        <f t="shared" si="29"/>
        <v>0.43</v>
      </c>
      <c r="U50" s="14">
        <f t="shared" si="30"/>
        <v>0.25008027388943765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0.26568027388943766</v>
      </c>
      <c r="AR50" s="9">
        <f t="shared" si="35"/>
        <v>136.875</v>
      </c>
      <c r="AS50" s="1">
        <f t="shared" si="36"/>
        <v>0.24</v>
      </c>
      <c r="AT50" s="1">
        <f t="shared" si="37"/>
        <v>21783.333333333332</v>
      </c>
      <c r="AU50" s="1">
        <f t="shared" si="38"/>
        <v>1273778235.756273</v>
      </c>
    </row>
    <row r="51" spans="1:48" x14ac:dyDescent="0.15">
      <c r="C51" s="7">
        <v>9</v>
      </c>
      <c r="D51" s="8">
        <v>12.580163175033301</v>
      </c>
      <c r="E51" s="10">
        <f t="shared" si="39"/>
        <v>17.238827677096801</v>
      </c>
      <c r="F51" s="7" t="s">
        <v>83</v>
      </c>
      <c r="G51" s="1">
        <v>10</v>
      </c>
      <c r="H51" s="9">
        <f t="shared" si="20"/>
        <v>12.580163175033301</v>
      </c>
      <c r="I51" s="9">
        <f t="shared" si="21"/>
        <v>285.73016317503328</v>
      </c>
      <c r="J51" s="9">
        <f t="shared" si="22"/>
        <v>8.3715567218313636E-2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261.31266595341623</v>
      </c>
      <c r="P51" s="9">
        <f t="shared" si="25"/>
        <v>21.875938051619954</v>
      </c>
      <c r="Q51" s="12">
        <f t="shared" si="26"/>
        <v>5.2502251323887892</v>
      </c>
      <c r="R51" s="9">
        <f t="shared" si="27"/>
        <v>14.125500000000001</v>
      </c>
      <c r="S51" s="13">
        <f t="shared" si="28"/>
        <v>0.37168419754265614</v>
      </c>
      <c r="T51" s="2">
        <f t="shared" si="29"/>
        <v>0.43</v>
      </c>
      <c r="U51" s="14">
        <f t="shared" si="30"/>
        <v>0.15982420494334212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0.1683242049433421</v>
      </c>
      <c r="AR51" s="9">
        <f t="shared" si="35"/>
        <v>136.875</v>
      </c>
      <c r="AS51" s="1">
        <f t="shared" si="36"/>
        <v>0.24</v>
      </c>
      <c r="AT51" s="1">
        <f t="shared" si="37"/>
        <v>21783.333333333332</v>
      </c>
      <c r="AU51" s="1">
        <f t="shared" si="38"/>
        <v>807014031.07192302</v>
      </c>
    </row>
    <row r="52" spans="1:48" x14ac:dyDescent="0.15">
      <c r="C52" s="7">
        <v>10</v>
      </c>
      <c r="D52" s="8">
        <v>6.1942133630322598</v>
      </c>
      <c r="E52" s="10">
        <f t="shared" si="39"/>
        <v>12.580163175033301</v>
      </c>
      <c r="F52" s="7" t="s">
        <v>83</v>
      </c>
      <c r="G52" s="1">
        <v>11</v>
      </c>
      <c r="H52" s="9">
        <f t="shared" si="20"/>
        <v>6.1942133630322598</v>
      </c>
      <c r="I52" s="9">
        <f t="shared" si="21"/>
        <v>279.34421336303222</v>
      </c>
      <c r="J52" s="9">
        <f t="shared" si="22"/>
        <v>3.8413560221398503E-2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227.46489150670644</v>
      </c>
      <c r="O52" s="9">
        <f t="shared" si="40"/>
        <v>70.828086395089798</v>
      </c>
      <c r="P52" s="9">
        <f t="shared" si="25"/>
        <v>2.7207589621041981</v>
      </c>
      <c r="Q52" s="12">
        <f t="shared" si="26"/>
        <v>0.65298215090500755</v>
      </c>
      <c r="R52" s="9">
        <f t="shared" si="27"/>
        <v>14.125500000000001</v>
      </c>
      <c r="S52" s="13">
        <f t="shared" si="28"/>
        <v>4.6227188482178154E-2</v>
      </c>
      <c r="T52" s="2">
        <f t="shared" si="29"/>
        <v>0.43</v>
      </c>
      <c r="U52" s="14">
        <f t="shared" si="30"/>
        <v>1.9877691047336606E-2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2.8297691047336607E-2</v>
      </c>
      <c r="AR52" s="9">
        <f t="shared" si="35"/>
        <v>136.875</v>
      </c>
      <c r="AS52" s="1">
        <f t="shared" si="36"/>
        <v>0.24</v>
      </c>
      <c r="AT52" s="1">
        <f t="shared" si="37"/>
        <v>21783.333333333332</v>
      </c>
      <c r="AU52" s="1">
        <f t="shared" si="38"/>
        <v>135670527.77600101</v>
      </c>
    </row>
    <row r="53" spans="1:48" x14ac:dyDescent="0.15">
      <c r="C53" s="7">
        <v>11</v>
      </c>
      <c r="D53" s="8">
        <v>1.9848092369000001</v>
      </c>
      <c r="E53" s="10">
        <f t="shared" si="39"/>
        <v>6.1942133630322598</v>
      </c>
      <c r="F53" s="7" t="s">
        <v>85</v>
      </c>
      <c r="G53" s="1">
        <v>12</v>
      </c>
      <c r="H53" s="9">
        <f t="shared" si="20"/>
        <v>1.9848092369000001</v>
      </c>
      <c r="I53" s="9">
        <f t="shared" si="21"/>
        <v>275.13480923689997</v>
      </c>
      <c r="J53" s="9">
        <f t="shared" si="22"/>
        <v>2.2536486028618529E-2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126.96357743298562</v>
      </c>
      <c r="P53" s="9">
        <f t="shared" si="25"/>
        <v>2.8613128889619071</v>
      </c>
      <c r="Q53" s="12">
        <f t="shared" si="26"/>
        <v>0.68671509335085767</v>
      </c>
      <c r="R53" s="9">
        <f t="shared" si="27"/>
        <v>14.125500000000001</v>
      </c>
      <c r="S53" s="13">
        <f t="shared" si="28"/>
        <v>4.8615276864596484E-2</v>
      </c>
      <c r="T53" s="2">
        <f t="shared" si="29"/>
        <v>0.43</v>
      </c>
      <c r="U53" s="14">
        <f t="shared" si="30"/>
        <v>2.0904569051776487E-2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2.9324569051776488E-2</v>
      </c>
      <c r="AR53" s="9">
        <f t="shared" si="35"/>
        <v>136.875</v>
      </c>
      <c r="AS53" s="1">
        <f t="shared" si="36"/>
        <v>0.24</v>
      </c>
      <c r="AT53" s="1">
        <f t="shared" si="37"/>
        <v>21783.333333333332</v>
      </c>
      <c r="AU53" s="1">
        <f t="shared" si="38"/>
        <v>140593794.50440207</v>
      </c>
      <c r="AV53" s="1">
        <f>SUM(AU42:AU53)</f>
        <v>5525889109.332345</v>
      </c>
    </row>
    <row r="54" spans="1:48" x14ac:dyDescent="0.15">
      <c r="C54" s="7">
        <v>12</v>
      </c>
      <c r="D54" s="8">
        <v>-0.51466263777419397</v>
      </c>
      <c r="E54" s="10">
        <f t="shared" si="39"/>
        <v>1.9848092369000001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2.2396368316774198</v>
      </c>
      <c r="E58" s="7"/>
      <c r="F58" s="7"/>
      <c r="G58" s="1">
        <v>1</v>
      </c>
      <c r="H58" s="9">
        <f t="shared" ref="H58:H69" si="41">E59</f>
        <v>2.2396368316774198</v>
      </c>
      <c r="I58" s="9">
        <f t="shared" ref="I58:I69" si="42">H58+273.15</f>
        <v>275.38963683167742</v>
      </c>
      <c r="J58" s="9">
        <f t="shared" ref="J58:J69" si="43">EXP(($C$15*(I58-$C$13))/($C$16*I58*$C$13))</f>
        <v>2.3286700733746016E-2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2.3232365098700609E-3</v>
      </c>
      <c r="Q58" s="12">
        <f t="shared" ref="Q58:Q69" si="47">P58*$B$60</f>
        <v>4.414149368753116E-4</v>
      </c>
      <c r="R58" s="9">
        <f t="shared" ref="R58:R69" si="48">L58*$B$60</f>
        <v>1.8955666666666669E-2</v>
      </c>
      <c r="S58" s="13">
        <f t="shared" ref="S58:S69" si="49">Q58/R58</f>
        <v>2.3286700733746016E-2</v>
      </c>
      <c r="T58" s="2">
        <f t="shared" ref="T58:T69" si="50">$B$59/100</f>
        <v>0.01</v>
      </c>
      <c r="U58" s="14">
        <f t="shared" ref="U58:U69" si="51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1.223286700733746E-2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6816.666666666667</v>
      </c>
      <c r="AU58" s="1">
        <f t="shared" ref="AU58:AU69" si="58">AT58*10000*AS58*0.67*AR58*AQ58</f>
        <v>1059044.4231919905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-6.9718150472258102</v>
      </c>
      <c r="E59" s="10">
        <f t="shared" ref="E59:E70" si="59">D58</f>
        <v>2.2396368316774198</v>
      </c>
      <c r="F59" s="7" t="s">
        <v>83</v>
      </c>
      <c r="G59" s="1">
        <v>2</v>
      </c>
      <c r="H59" s="9">
        <f t="shared" si="41"/>
        <v>-6.9718150472258102</v>
      </c>
      <c r="I59" s="9">
        <f t="shared" si="42"/>
        <v>266.17818495277419</v>
      </c>
      <c r="J59" s="9">
        <f t="shared" si="43"/>
        <v>6.850533679367281E-3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0.19721009682346327</v>
      </c>
      <c r="P59" s="9">
        <f t="shared" si="46"/>
        <v>1.3509944102004176E-3</v>
      </c>
      <c r="Q59" s="12">
        <f t="shared" si="47"/>
        <v>2.5668893793807934E-4</v>
      </c>
      <c r="R59" s="9">
        <f t="shared" si="48"/>
        <v>1.8955666666666669E-2</v>
      </c>
      <c r="S59" s="13">
        <f t="shared" si="49"/>
        <v>1.3541541031076687E-2</v>
      </c>
      <c r="T59" s="2">
        <f t="shared" si="50"/>
        <v>0.01</v>
      </c>
      <c r="U59" s="14">
        <f t="shared" si="51"/>
        <v>1.3541541031076687E-4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1.2135415410310766E-2</v>
      </c>
      <c r="AR59" s="9">
        <f t="shared" si="55"/>
        <v>9.9766666666666666</v>
      </c>
      <c r="AS59" s="1">
        <f t="shared" si="56"/>
        <v>0.19</v>
      </c>
      <c r="AT59" s="1">
        <f t="shared" si="57"/>
        <v>6816.666666666667</v>
      </c>
      <c r="AU59" s="1">
        <f t="shared" si="58"/>
        <v>1050607.6789438622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-0.18485781021428599</v>
      </c>
      <c r="E60" s="10">
        <f t="shared" si="59"/>
        <v>-6.9718150472258102</v>
      </c>
      <c r="F60" s="7" t="s">
        <v>83</v>
      </c>
      <c r="G60" s="1">
        <v>3</v>
      </c>
      <c r="H60" s="9">
        <f t="shared" si="41"/>
        <v>-0.18485781021428599</v>
      </c>
      <c r="I60" s="9">
        <f t="shared" si="42"/>
        <v>272.96514218978569</v>
      </c>
      <c r="J60" s="9">
        <f t="shared" si="43"/>
        <v>1.7010731493360201E-2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0.29562576907992949</v>
      </c>
      <c r="P60" s="9">
        <f t="shared" si="46"/>
        <v>5.0288105803367872E-3</v>
      </c>
      <c r="Q60" s="12">
        <f t="shared" si="47"/>
        <v>9.5547401026398963E-4</v>
      </c>
      <c r="R60" s="9">
        <f t="shared" si="48"/>
        <v>1.8955666666666669E-2</v>
      </c>
      <c r="S60" s="13">
        <f t="shared" si="49"/>
        <v>5.0405719148046646E-2</v>
      </c>
      <c r="T60" s="2">
        <f t="shared" si="50"/>
        <v>0.01</v>
      </c>
      <c r="U60" s="14">
        <f t="shared" si="51"/>
        <v>5.0405719148046649E-4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1.2504057191480466E-2</v>
      </c>
      <c r="AR60" s="9">
        <f t="shared" si="55"/>
        <v>9.9766666666666666</v>
      </c>
      <c r="AS60" s="1">
        <f t="shared" si="56"/>
        <v>0.19</v>
      </c>
      <c r="AT60" s="1">
        <f t="shared" si="57"/>
        <v>6816.666666666667</v>
      </c>
      <c r="AU60" s="1">
        <f t="shared" si="58"/>
        <v>1082522.3578387736</v>
      </c>
    </row>
    <row r="61" spans="1:48" x14ac:dyDescent="0.15">
      <c r="C61" s="7">
        <v>3</v>
      </c>
      <c r="D61" s="8">
        <v>2.15177199035484</v>
      </c>
      <c r="E61" s="10">
        <f t="shared" si="59"/>
        <v>-0.18485781021428599</v>
      </c>
      <c r="F61" s="7" t="s">
        <v>83</v>
      </c>
      <c r="G61" s="1">
        <v>4</v>
      </c>
      <c r="H61" s="9">
        <f t="shared" si="41"/>
        <v>2.15177199035484</v>
      </c>
      <c r="I61" s="9">
        <f t="shared" si="42"/>
        <v>275.30177199035484</v>
      </c>
      <c r="J61" s="9">
        <f t="shared" si="43"/>
        <v>2.3025403864076279E-2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0.39036362516625939</v>
      </c>
      <c r="P61" s="9">
        <f t="shared" si="46"/>
        <v>8.9882801232980137E-3</v>
      </c>
      <c r="Q61" s="12">
        <f t="shared" si="47"/>
        <v>1.7077732234266226E-3</v>
      </c>
      <c r="R61" s="9">
        <f t="shared" si="48"/>
        <v>1.8955666666666669E-2</v>
      </c>
      <c r="S61" s="13">
        <f t="shared" si="49"/>
        <v>9.0093018275623243E-2</v>
      </c>
      <c r="T61" s="2">
        <f t="shared" si="50"/>
        <v>0.01</v>
      </c>
      <c r="U61" s="14">
        <f t="shared" si="51"/>
        <v>9.0093018275623244E-4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1.2900930182756233E-2</v>
      </c>
      <c r="AR61" s="9">
        <f t="shared" si="55"/>
        <v>9.9766666666666666</v>
      </c>
      <c r="AS61" s="1">
        <f t="shared" si="56"/>
        <v>0.19</v>
      </c>
      <c r="AT61" s="1">
        <f t="shared" si="57"/>
        <v>6816.666666666667</v>
      </c>
      <c r="AU61" s="1">
        <f t="shared" si="58"/>
        <v>1116881.1167359331</v>
      </c>
    </row>
    <row r="62" spans="1:48" x14ac:dyDescent="0.15">
      <c r="C62" s="7">
        <v>4</v>
      </c>
      <c r="D62" s="8">
        <v>5.8902212121666704</v>
      </c>
      <c r="E62" s="10">
        <f t="shared" si="59"/>
        <v>2.15177199035484</v>
      </c>
      <c r="F62" s="7" t="s">
        <v>83</v>
      </c>
      <c r="G62" s="1">
        <v>5</v>
      </c>
      <c r="H62" s="9">
        <f t="shared" si="41"/>
        <v>5.8902212121666704</v>
      </c>
      <c r="I62" s="9">
        <f t="shared" si="42"/>
        <v>279.04022121216667</v>
      </c>
      <c r="J62" s="9">
        <f t="shared" si="43"/>
        <v>3.6982240583648761E-2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0.36230657779081332</v>
      </c>
      <c r="O62" s="9">
        <f t="shared" si="60"/>
        <v>0.11883543391881474</v>
      </c>
      <c r="P62" s="9">
        <f t="shared" si="46"/>
        <v>4.3948006070479006E-3</v>
      </c>
      <c r="Q62" s="12">
        <f t="shared" si="47"/>
        <v>8.3501211533910111E-4</v>
      </c>
      <c r="R62" s="9">
        <f t="shared" si="48"/>
        <v>1.8955666666666669E-2</v>
      </c>
      <c r="S62" s="13">
        <f t="shared" si="49"/>
        <v>4.4050791250062477E-2</v>
      </c>
      <c r="T62" s="2">
        <f t="shared" si="50"/>
        <v>0.01</v>
      </c>
      <c r="U62" s="14">
        <f t="shared" si="51"/>
        <v>4.4050791250062479E-4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1.2440507912500625E-2</v>
      </c>
      <c r="AR62" s="9">
        <f t="shared" si="55"/>
        <v>9.9766666666666666</v>
      </c>
      <c r="AS62" s="1">
        <f t="shared" si="56"/>
        <v>0.19</v>
      </c>
      <c r="AT62" s="1">
        <f t="shared" si="57"/>
        <v>6816.666666666667</v>
      </c>
      <c r="AU62" s="1">
        <f t="shared" si="58"/>
        <v>1077020.6623277292</v>
      </c>
    </row>
    <row r="63" spans="1:48" x14ac:dyDescent="0.15">
      <c r="C63" s="7">
        <v>5</v>
      </c>
      <c r="D63" s="8">
        <v>11.2305376437742</v>
      </c>
      <c r="E63" s="10">
        <f t="shared" si="59"/>
        <v>5.8902212121666704</v>
      </c>
      <c r="F63" s="7" t="s">
        <v>85</v>
      </c>
      <c r="G63" s="1">
        <v>6</v>
      </c>
      <c r="H63" s="9">
        <f t="shared" si="41"/>
        <v>11.2305376437742</v>
      </c>
      <c r="I63" s="9">
        <f t="shared" si="42"/>
        <v>284.38053764377418</v>
      </c>
      <c r="J63" s="9">
        <f t="shared" si="43"/>
        <v>7.1214857123016187E-2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0.21420729997843352</v>
      </c>
      <c r="P63" s="9">
        <f t="shared" si="46"/>
        <v>1.5254742262671211E-2</v>
      </c>
      <c r="Q63" s="12">
        <f t="shared" si="47"/>
        <v>2.8984010299075301E-3</v>
      </c>
      <c r="R63" s="9">
        <f t="shared" si="48"/>
        <v>1.8955666666666669E-2</v>
      </c>
      <c r="S63" s="13">
        <f t="shared" si="49"/>
        <v>0.15290419909125835</v>
      </c>
      <c r="T63" s="2">
        <f t="shared" si="50"/>
        <v>0.01</v>
      </c>
      <c r="U63" s="14">
        <f t="shared" si="51"/>
        <v>1.5290419909125836E-3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1.3529041990912583E-2</v>
      </c>
      <c r="AR63" s="9">
        <f t="shared" si="55"/>
        <v>9.9766666666666666</v>
      </c>
      <c r="AS63" s="1">
        <f t="shared" si="56"/>
        <v>0.19</v>
      </c>
      <c r="AT63" s="1">
        <f t="shared" si="57"/>
        <v>6816.666666666667</v>
      </c>
      <c r="AU63" s="1">
        <f t="shared" si="58"/>
        <v>1171259.0730375936</v>
      </c>
    </row>
    <row r="64" spans="1:48" x14ac:dyDescent="0.15">
      <c r="C64" s="7">
        <v>6</v>
      </c>
      <c r="D64" s="8">
        <v>13.276276911266701</v>
      </c>
      <c r="E64" s="10">
        <f t="shared" si="59"/>
        <v>11.2305376437742</v>
      </c>
      <c r="F64" s="7" t="s">
        <v>83</v>
      </c>
      <c r="G64" s="1">
        <v>7</v>
      </c>
      <c r="H64" s="9">
        <f t="shared" si="41"/>
        <v>13.276276911266701</v>
      </c>
      <c r="I64" s="9">
        <f t="shared" si="42"/>
        <v>286.42627691126665</v>
      </c>
      <c r="J64" s="9">
        <f t="shared" si="43"/>
        <v>9.0943950099931878E-2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0.29871922438242898</v>
      </c>
      <c r="P64" s="9">
        <f t="shared" si="46"/>
        <v>2.7166706236125975E-2</v>
      </c>
      <c r="Q64" s="12">
        <f t="shared" si="47"/>
        <v>5.1616741848639356E-3</v>
      </c>
      <c r="R64" s="9">
        <f t="shared" si="48"/>
        <v>1.8955666666666669E-2</v>
      </c>
      <c r="S64" s="13">
        <f t="shared" si="49"/>
        <v>0.27230243470891385</v>
      </c>
      <c r="T64" s="2">
        <f t="shared" si="50"/>
        <v>0.01</v>
      </c>
      <c r="U64" s="14">
        <f t="shared" si="51"/>
        <v>2.7230243470891388E-3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2.2823024347089139E-2</v>
      </c>
      <c r="AR64" s="9">
        <f t="shared" si="55"/>
        <v>9.9766666666666666</v>
      </c>
      <c r="AS64" s="1">
        <f t="shared" si="56"/>
        <v>0.19</v>
      </c>
      <c r="AT64" s="1">
        <f t="shared" si="57"/>
        <v>6816.666666666667</v>
      </c>
      <c r="AU64" s="1">
        <f t="shared" si="58"/>
        <v>1975873.4105963779</v>
      </c>
    </row>
    <row r="65" spans="1:48" x14ac:dyDescent="0.15">
      <c r="C65" s="7">
        <v>7</v>
      </c>
      <c r="D65" s="8">
        <v>19.537876966774199</v>
      </c>
      <c r="E65" s="10">
        <f t="shared" si="59"/>
        <v>13.276276911266701</v>
      </c>
      <c r="F65" s="7" t="s">
        <v>83</v>
      </c>
      <c r="G65" s="1">
        <v>8</v>
      </c>
      <c r="H65" s="9">
        <f t="shared" si="41"/>
        <v>19.537876966774199</v>
      </c>
      <c r="I65" s="9">
        <f t="shared" si="42"/>
        <v>292.68787696677418</v>
      </c>
      <c r="J65" s="9">
        <f t="shared" si="43"/>
        <v>0.18819769763880528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0.37131918481296966</v>
      </c>
      <c r="P65" s="9">
        <f t="shared" si="46"/>
        <v>6.988141567091892E-2</v>
      </c>
      <c r="Q65" s="12">
        <f t="shared" si="47"/>
        <v>1.3277468977474595E-2</v>
      </c>
      <c r="R65" s="9">
        <f t="shared" si="48"/>
        <v>1.8955666666666669E-2</v>
      </c>
      <c r="S65" s="13">
        <f t="shared" si="49"/>
        <v>0.70044853662798778</v>
      </c>
      <c r="T65" s="2">
        <f t="shared" si="50"/>
        <v>0.01</v>
      </c>
      <c r="U65" s="14">
        <f t="shared" si="51"/>
        <v>7.0044853662798784E-3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2.7104485366279879E-2</v>
      </c>
      <c r="AR65" s="9">
        <f t="shared" si="55"/>
        <v>9.9766666666666666</v>
      </c>
      <c r="AS65" s="1">
        <f t="shared" si="56"/>
        <v>0.19</v>
      </c>
      <c r="AT65" s="1">
        <f t="shared" si="57"/>
        <v>6816.666666666667</v>
      </c>
      <c r="AU65" s="1">
        <f t="shared" si="58"/>
        <v>2346535.2850995609</v>
      </c>
    </row>
    <row r="66" spans="1:48" x14ac:dyDescent="0.15">
      <c r="C66" s="7">
        <v>8</v>
      </c>
      <c r="D66" s="8">
        <v>17.238827677096801</v>
      </c>
      <c r="E66" s="10">
        <f t="shared" si="59"/>
        <v>19.537876966774199</v>
      </c>
      <c r="F66" s="7" t="s">
        <v>83</v>
      </c>
      <c r="G66" s="1">
        <v>9</v>
      </c>
      <c r="H66" s="9">
        <f t="shared" si="41"/>
        <v>17.238827677096801</v>
      </c>
      <c r="I66" s="9">
        <f t="shared" si="42"/>
        <v>290.3888276770968</v>
      </c>
      <c r="J66" s="9">
        <f t="shared" si="43"/>
        <v>0.14462078575711876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0.4012044358087174</v>
      </c>
      <c r="P66" s="9">
        <f t="shared" si="46"/>
        <v>5.8022500755898224E-2</v>
      </c>
      <c r="Q66" s="12">
        <f t="shared" si="47"/>
        <v>1.1024275143620662E-2</v>
      </c>
      <c r="R66" s="9">
        <f t="shared" si="48"/>
        <v>1.8955666666666669E-2</v>
      </c>
      <c r="S66" s="13">
        <f t="shared" si="49"/>
        <v>0.5815820323010179</v>
      </c>
      <c r="T66" s="2">
        <f t="shared" si="50"/>
        <v>0.01</v>
      </c>
      <c r="U66" s="14">
        <f t="shared" si="51"/>
        <v>5.8158203230101796E-3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2.591582032301018E-2</v>
      </c>
      <c r="AR66" s="9">
        <f t="shared" si="55"/>
        <v>9.9766666666666666</v>
      </c>
      <c r="AS66" s="1">
        <f t="shared" si="56"/>
        <v>0.19</v>
      </c>
      <c r="AT66" s="1">
        <f t="shared" si="57"/>
        <v>6816.666666666667</v>
      </c>
      <c r="AU66" s="1">
        <f t="shared" si="58"/>
        <v>2243628.1673843954</v>
      </c>
    </row>
    <row r="67" spans="1:48" x14ac:dyDescent="0.15">
      <c r="C67" s="7">
        <v>9</v>
      </c>
      <c r="D67" s="8">
        <v>12.580163175033301</v>
      </c>
      <c r="E67" s="10">
        <f t="shared" si="59"/>
        <v>17.238827677096801</v>
      </c>
      <c r="F67" s="7" t="s">
        <v>83</v>
      </c>
      <c r="G67" s="1">
        <v>10</v>
      </c>
      <c r="H67" s="9">
        <f t="shared" si="41"/>
        <v>12.580163175033301</v>
      </c>
      <c r="I67" s="9">
        <f t="shared" si="42"/>
        <v>285.73016317503328</v>
      </c>
      <c r="J67" s="9">
        <f t="shared" si="43"/>
        <v>8.3715567218313636E-2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0.4429486017194858</v>
      </c>
      <c r="P67" s="9">
        <f t="shared" si="46"/>
        <v>3.708169344150565E-2</v>
      </c>
      <c r="Q67" s="12">
        <f t="shared" si="47"/>
        <v>7.0455217538860733E-3</v>
      </c>
      <c r="R67" s="9">
        <f t="shared" si="48"/>
        <v>1.8955666666666669E-2</v>
      </c>
      <c r="S67" s="13">
        <f t="shared" si="49"/>
        <v>0.37168419754265597</v>
      </c>
      <c r="T67" s="2">
        <f t="shared" si="50"/>
        <v>0.01</v>
      </c>
      <c r="U67" s="14">
        <f t="shared" si="51"/>
        <v>3.7168419754265596E-3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1.5716841975426561E-2</v>
      </c>
      <c r="AR67" s="9">
        <f t="shared" si="55"/>
        <v>9.9766666666666666</v>
      </c>
      <c r="AS67" s="1">
        <f t="shared" si="56"/>
        <v>0.19</v>
      </c>
      <c r="AT67" s="1">
        <f t="shared" si="57"/>
        <v>6816.666666666667</v>
      </c>
      <c r="AU67" s="1">
        <f t="shared" si="58"/>
        <v>1360664.9883695671</v>
      </c>
    </row>
    <row r="68" spans="1:48" x14ac:dyDescent="0.15">
      <c r="C68" s="7">
        <v>10</v>
      </c>
      <c r="D68" s="8">
        <v>6.1942133630322598</v>
      </c>
      <c r="E68" s="10">
        <f t="shared" si="59"/>
        <v>12.580163175033301</v>
      </c>
      <c r="F68" s="7" t="s">
        <v>83</v>
      </c>
      <c r="G68" s="1">
        <v>11</v>
      </c>
      <c r="H68" s="9">
        <f t="shared" si="41"/>
        <v>6.1942133630322598</v>
      </c>
      <c r="I68" s="9">
        <f t="shared" si="42"/>
        <v>279.34421336303222</v>
      </c>
      <c r="J68" s="9">
        <f t="shared" si="43"/>
        <v>3.8413560221398503E-2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0.38557356286408118</v>
      </c>
      <c r="O68" s="9">
        <f t="shared" si="60"/>
        <v>0.1200600120805656</v>
      </c>
      <c r="P68" s="9">
        <f t="shared" si="46"/>
        <v>4.6119325042386387E-3</v>
      </c>
      <c r="Q68" s="12">
        <f t="shared" si="47"/>
        <v>8.7626717580534133E-4</v>
      </c>
      <c r="R68" s="9">
        <f t="shared" si="48"/>
        <v>1.8955666666666669E-2</v>
      </c>
      <c r="S68" s="13">
        <f t="shared" si="49"/>
        <v>4.6227188482178126E-2</v>
      </c>
      <c r="T68" s="2">
        <f t="shared" si="50"/>
        <v>0.01</v>
      </c>
      <c r="U68" s="14">
        <f t="shared" si="51"/>
        <v>4.6227188482178127E-4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1.2462271884821782E-2</v>
      </c>
      <c r="AR68" s="9">
        <f t="shared" si="55"/>
        <v>9.9766666666666666</v>
      </c>
      <c r="AS68" s="1">
        <f t="shared" si="56"/>
        <v>0.19</v>
      </c>
      <c r="AT68" s="1">
        <f t="shared" si="57"/>
        <v>6816.666666666667</v>
      </c>
      <c r="AU68" s="1">
        <f t="shared" si="58"/>
        <v>1078904.8496976567</v>
      </c>
    </row>
    <row r="69" spans="1:48" x14ac:dyDescent="0.15">
      <c r="C69" s="7">
        <v>11</v>
      </c>
      <c r="D69" s="8">
        <v>1.9848092369000001</v>
      </c>
      <c r="E69" s="10">
        <f t="shared" si="59"/>
        <v>6.1942133630322598</v>
      </c>
      <c r="F69" s="7" t="s">
        <v>85</v>
      </c>
      <c r="G69" s="1">
        <v>12</v>
      </c>
      <c r="H69" s="9">
        <f t="shared" si="41"/>
        <v>1.9848092369000001</v>
      </c>
      <c r="I69" s="9">
        <f t="shared" si="42"/>
        <v>275.13480923689997</v>
      </c>
      <c r="J69" s="9">
        <f t="shared" si="43"/>
        <v>2.2536486028618529E-2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0.21521474624299364</v>
      </c>
      <c r="P69" s="9">
        <f t="shared" si="46"/>
        <v>4.8501841218579079E-3</v>
      </c>
      <c r="Q69" s="12">
        <f t="shared" si="47"/>
        <v>9.2153498315300248E-4</v>
      </c>
      <c r="R69" s="9">
        <f t="shared" si="48"/>
        <v>1.8955666666666669E-2</v>
      </c>
      <c r="S69" s="13">
        <f t="shared" si="49"/>
        <v>4.8615276864596463E-2</v>
      </c>
      <c r="T69" s="2">
        <f t="shared" si="50"/>
        <v>0.01</v>
      </c>
      <c r="U69" s="14">
        <f t="shared" si="51"/>
        <v>4.8615276864596464E-4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1.2486152768645965E-2</v>
      </c>
      <c r="AR69" s="9">
        <f t="shared" si="55"/>
        <v>9.9766666666666666</v>
      </c>
      <c r="AS69" s="1">
        <f t="shared" si="56"/>
        <v>0.19</v>
      </c>
      <c r="AT69" s="1">
        <f t="shared" si="57"/>
        <v>6816.666666666667</v>
      </c>
      <c r="AU69" s="1">
        <f t="shared" si="58"/>
        <v>1080972.3059055698</v>
      </c>
      <c r="AV69" s="1">
        <f>SUM(AU58:AU69)</f>
        <v>16643914.319129009</v>
      </c>
    </row>
    <row r="70" spans="1:48" x14ac:dyDescent="0.15">
      <c r="C70" s="7">
        <v>12</v>
      </c>
      <c r="D70" s="8">
        <v>-0.51466263777419397</v>
      </c>
      <c r="E70" s="10">
        <f t="shared" si="59"/>
        <v>1.9848092369000001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2.2396368316774198</v>
      </c>
      <c r="E73" s="7"/>
      <c r="F73" s="7"/>
      <c r="G73" s="1">
        <v>1</v>
      </c>
      <c r="H73" s="9">
        <f t="shared" ref="H73:H84" si="61">E74</f>
        <v>2.2396368316774198</v>
      </c>
      <c r="I73" s="9">
        <f t="shared" ref="I73:I84" si="62">H73+273.15</f>
        <v>275.38963683167742</v>
      </c>
      <c r="J73" s="9">
        <f t="shared" ref="J73:J84" si="63">EXP(($C$15*(I73-$C$13))/($C$16*I73*$C$13))</f>
        <v>2.3286700733746016E-2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2.549893730345189E-3</v>
      </c>
      <c r="Q73" s="12">
        <f t="shared" ref="Q73:Q84" si="67">P73*$B$75</f>
        <v>4.5898087146213401E-4</v>
      </c>
      <c r="R73" s="9">
        <f t="shared" ref="R73:R84" si="68">L73*$B$75</f>
        <v>1.9710000000000002E-2</v>
      </c>
      <c r="S73" s="13">
        <f t="shared" ref="S73:S84" si="69">Q73/R73</f>
        <v>2.3286700733746016E-2</v>
      </c>
      <c r="T73" s="2">
        <f t="shared" ref="T73:T84" si="70">$B$74/100</f>
        <v>0.01</v>
      </c>
      <c r="U73" s="14">
        <f t="shared" ref="U73:U84" si="71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1.283286700733746E-2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416.66666666666669</v>
      </c>
      <c r="AU73" s="1">
        <f t="shared" ref="AU73:AU84" si="78">AT73*10000*AS73*0.67*AR73*AQ73</f>
        <v>70611.246599498467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-6.9718150472258102</v>
      </c>
      <c r="E74" s="10">
        <f t="shared" ref="E74:E85" si="79">D73</f>
        <v>2.2396368316774198</v>
      </c>
      <c r="F74" s="7" t="s">
        <v>83</v>
      </c>
      <c r="G74" s="1">
        <v>2</v>
      </c>
      <c r="H74" s="9">
        <f t="shared" si="61"/>
        <v>-6.9718150472258102</v>
      </c>
      <c r="I74" s="9">
        <f t="shared" si="62"/>
        <v>266.17818495277419</v>
      </c>
      <c r="J74" s="9">
        <f t="shared" si="63"/>
        <v>6.850533679367281E-3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0.21645010626965483</v>
      </c>
      <c r="P74" s="9">
        <f t="shared" si="66"/>
        <v>1.4827987429028974E-3</v>
      </c>
      <c r="Q74" s="12">
        <f t="shared" si="67"/>
        <v>2.6690377372252152E-4</v>
      </c>
      <c r="R74" s="9">
        <f t="shared" si="68"/>
        <v>1.9710000000000002E-2</v>
      </c>
      <c r="S74" s="13">
        <f t="shared" si="69"/>
        <v>1.3541541031076687E-2</v>
      </c>
      <c r="T74" s="2">
        <f t="shared" si="70"/>
        <v>0.01</v>
      </c>
      <c r="U74" s="14">
        <f t="shared" si="71"/>
        <v>1.3541541031076687E-4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1.2735415410310766E-2</v>
      </c>
      <c r="AR74" s="9">
        <f t="shared" si="75"/>
        <v>10.950000000000001</v>
      </c>
      <c r="AS74" s="1">
        <f t="shared" si="76"/>
        <v>0.18</v>
      </c>
      <c r="AT74" s="1">
        <f t="shared" si="77"/>
        <v>416.66666666666669</v>
      </c>
      <c r="AU74" s="1">
        <f t="shared" si="78"/>
        <v>70075.031368308715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-0.18485781021428599</v>
      </c>
      <c r="E75" s="10">
        <f t="shared" si="79"/>
        <v>-6.9718150472258102</v>
      </c>
      <c r="F75" s="7" t="s">
        <v>83</v>
      </c>
      <c r="G75" s="1">
        <v>3</v>
      </c>
      <c r="H75" s="9">
        <f t="shared" si="61"/>
        <v>-0.18485781021428599</v>
      </c>
      <c r="I75" s="9">
        <f t="shared" si="62"/>
        <v>272.96514218978569</v>
      </c>
      <c r="J75" s="9">
        <f t="shared" si="63"/>
        <v>1.7010731493360201E-2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0.3244673075267519</v>
      </c>
      <c r="P75" s="9">
        <f t="shared" si="66"/>
        <v>5.5194262467111082E-3</v>
      </c>
      <c r="Q75" s="12">
        <f t="shared" si="67"/>
        <v>9.9349672440799948E-4</v>
      </c>
      <c r="R75" s="9">
        <f t="shared" si="68"/>
        <v>1.9710000000000002E-2</v>
      </c>
      <c r="S75" s="13">
        <f t="shared" si="69"/>
        <v>5.0405719148046646E-2</v>
      </c>
      <c r="T75" s="2">
        <f t="shared" si="70"/>
        <v>0.01</v>
      </c>
      <c r="U75" s="14">
        <f t="shared" si="71"/>
        <v>5.0405719148046649E-4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1.3104057191480466E-2</v>
      </c>
      <c r="AR75" s="9">
        <f t="shared" si="75"/>
        <v>10.950000000000001</v>
      </c>
      <c r="AS75" s="1">
        <f t="shared" si="76"/>
        <v>0.18</v>
      </c>
      <c r="AT75" s="1">
        <f t="shared" si="77"/>
        <v>416.66666666666669</v>
      </c>
      <c r="AU75" s="1">
        <f t="shared" si="78"/>
        <v>72103.436688972346</v>
      </c>
    </row>
    <row r="76" spans="1:48" x14ac:dyDescent="0.15">
      <c r="C76" s="7">
        <v>3</v>
      </c>
      <c r="D76" s="8">
        <v>2.15177199035484</v>
      </c>
      <c r="E76" s="10">
        <f t="shared" si="79"/>
        <v>-0.18485781021428599</v>
      </c>
      <c r="F76" s="7" t="s">
        <v>83</v>
      </c>
      <c r="G76" s="1">
        <v>4</v>
      </c>
      <c r="H76" s="9">
        <f t="shared" si="61"/>
        <v>2.15177199035484</v>
      </c>
      <c r="I76" s="9">
        <f t="shared" si="62"/>
        <v>275.30177199035484</v>
      </c>
      <c r="J76" s="9">
        <f t="shared" si="63"/>
        <v>2.3025403864076279E-2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0.42844788128004085</v>
      </c>
      <c r="P76" s="9">
        <f t="shared" si="66"/>
        <v>9.8651855011807482E-3</v>
      </c>
      <c r="Q76" s="12">
        <f t="shared" si="67"/>
        <v>1.7757333902125346E-3</v>
      </c>
      <c r="R76" s="9">
        <f t="shared" si="68"/>
        <v>1.9710000000000002E-2</v>
      </c>
      <c r="S76" s="13">
        <f t="shared" si="69"/>
        <v>9.0093018275623257E-2</v>
      </c>
      <c r="T76" s="2">
        <f t="shared" si="70"/>
        <v>0.01</v>
      </c>
      <c r="U76" s="14">
        <f t="shared" si="71"/>
        <v>9.0093018275623255E-4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1.3500930182756233E-2</v>
      </c>
      <c r="AR76" s="9">
        <f t="shared" si="75"/>
        <v>10.950000000000001</v>
      </c>
      <c r="AS76" s="1">
        <f t="shared" si="76"/>
        <v>0.18</v>
      </c>
      <c r="AT76" s="1">
        <f t="shared" si="77"/>
        <v>416.66666666666669</v>
      </c>
      <c r="AU76" s="1">
        <f t="shared" si="78"/>
        <v>74287.18071434334</v>
      </c>
    </row>
    <row r="77" spans="1:48" x14ac:dyDescent="0.15">
      <c r="C77" s="7">
        <v>4</v>
      </c>
      <c r="D77" s="8">
        <v>5.8902212121666704</v>
      </c>
      <c r="E77" s="10">
        <f t="shared" si="79"/>
        <v>2.15177199035484</v>
      </c>
      <c r="F77" s="7" t="s">
        <v>83</v>
      </c>
      <c r="G77" s="1">
        <v>5</v>
      </c>
      <c r="H77" s="9">
        <f t="shared" si="61"/>
        <v>5.8902212121666704</v>
      </c>
      <c r="I77" s="9">
        <f t="shared" si="62"/>
        <v>279.04022121216667</v>
      </c>
      <c r="J77" s="9">
        <f t="shared" si="63"/>
        <v>3.6982240583648761E-2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0.39765356098991711</v>
      </c>
      <c r="O77" s="9">
        <f t="shared" si="80"/>
        <v>0.13042913478894302</v>
      </c>
      <c r="P77" s="9">
        <f t="shared" si="66"/>
        <v>4.8235616418818433E-3</v>
      </c>
      <c r="Q77" s="12">
        <f t="shared" si="67"/>
        <v>8.6824109553873172E-4</v>
      </c>
      <c r="R77" s="9">
        <f t="shared" si="68"/>
        <v>1.9710000000000002E-2</v>
      </c>
      <c r="S77" s="13">
        <f t="shared" si="69"/>
        <v>4.405079125006249E-2</v>
      </c>
      <c r="T77" s="2">
        <f t="shared" si="70"/>
        <v>0.01</v>
      </c>
      <c r="U77" s="14">
        <f t="shared" si="71"/>
        <v>4.405079125006249E-4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1.3040507912500625E-2</v>
      </c>
      <c r="AR77" s="9">
        <f t="shared" si="75"/>
        <v>10.950000000000001</v>
      </c>
      <c r="AS77" s="1">
        <f t="shared" si="76"/>
        <v>0.18</v>
      </c>
      <c r="AT77" s="1">
        <f t="shared" si="77"/>
        <v>416.66666666666669</v>
      </c>
      <c r="AU77" s="1">
        <f t="shared" si="78"/>
        <v>71753.764725045636</v>
      </c>
    </row>
    <row r="78" spans="1:48" x14ac:dyDescent="0.15">
      <c r="C78" s="7">
        <v>5</v>
      </c>
      <c r="D78" s="8">
        <v>11.2305376437742</v>
      </c>
      <c r="E78" s="10">
        <f t="shared" si="79"/>
        <v>5.8902212121666704</v>
      </c>
      <c r="F78" s="7" t="s">
        <v>85</v>
      </c>
      <c r="G78" s="1">
        <v>6</v>
      </c>
      <c r="H78" s="9">
        <f t="shared" si="61"/>
        <v>11.2305376437742</v>
      </c>
      <c r="I78" s="9">
        <f t="shared" si="62"/>
        <v>284.38053764377418</v>
      </c>
      <c r="J78" s="9">
        <f t="shared" si="63"/>
        <v>7.1214857123016187E-2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0.23510557314706121</v>
      </c>
      <c r="P78" s="9">
        <f t="shared" si="66"/>
        <v>1.6743009800492797E-2</v>
      </c>
      <c r="Q78" s="12">
        <f t="shared" si="67"/>
        <v>3.0137417640887032E-3</v>
      </c>
      <c r="R78" s="9">
        <f t="shared" si="68"/>
        <v>1.9710000000000002E-2</v>
      </c>
      <c r="S78" s="13">
        <f t="shared" si="69"/>
        <v>0.15290419909125841</v>
      </c>
      <c r="T78" s="2">
        <f t="shared" si="70"/>
        <v>0.01</v>
      </c>
      <c r="U78" s="14">
        <f t="shared" si="71"/>
        <v>1.5290419909125841E-3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1.4129041990912585E-2</v>
      </c>
      <c r="AR78" s="9">
        <f t="shared" si="75"/>
        <v>10.950000000000001</v>
      </c>
      <c r="AS78" s="1">
        <f t="shared" si="76"/>
        <v>0.18</v>
      </c>
      <c r="AT78" s="1">
        <f t="shared" si="77"/>
        <v>416.66666666666669</v>
      </c>
      <c r="AU78" s="1">
        <f t="shared" si="78"/>
        <v>77743.287424747643</v>
      </c>
    </row>
    <row r="79" spans="1:48" x14ac:dyDescent="0.15">
      <c r="C79" s="7">
        <v>6</v>
      </c>
      <c r="D79" s="8">
        <v>13.276276911266701</v>
      </c>
      <c r="E79" s="10">
        <f t="shared" si="79"/>
        <v>11.2305376437742</v>
      </c>
      <c r="F79" s="7" t="s">
        <v>83</v>
      </c>
      <c r="G79" s="1">
        <v>7</v>
      </c>
      <c r="H79" s="9">
        <f t="shared" si="61"/>
        <v>13.276276911266701</v>
      </c>
      <c r="I79" s="9">
        <f t="shared" si="62"/>
        <v>286.42627691126665</v>
      </c>
      <c r="J79" s="9">
        <f t="shared" si="63"/>
        <v>9.0943950099931878E-2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0.32786256334656838</v>
      </c>
      <c r="P79" s="9">
        <f t="shared" si="66"/>
        <v>2.9817116600626071E-2</v>
      </c>
      <c r="Q79" s="12">
        <f t="shared" si="67"/>
        <v>5.3670809881126921E-3</v>
      </c>
      <c r="R79" s="9">
        <f t="shared" si="68"/>
        <v>1.9710000000000002E-2</v>
      </c>
      <c r="S79" s="13">
        <f t="shared" si="69"/>
        <v>0.27230243470891385</v>
      </c>
      <c r="T79" s="2">
        <f t="shared" si="70"/>
        <v>0.01</v>
      </c>
      <c r="U79" s="14">
        <f t="shared" si="71"/>
        <v>2.7230243470891388E-3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2.4323024347089141E-2</v>
      </c>
      <c r="AR79" s="9">
        <f t="shared" si="75"/>
        <v>10.950000000000001</v>
      </c>
      <c r="AS79" s="1">
        <f t="shared" si="76"/>
        <v>0.18</v>
      </c>
      <c r="AT79" s="1">
        <f t="shared" si="77"/>
        <v>416.66666666666669</v>
      </c>
      <c r="AU79" s="1">
        <f t="shared" si="78"/>
        <v>133834.40109181462</v>
      </c>
    </row>
    <row r="80" spans="1:48" x14ac:dyDescent="0.15">
      <c r="C80" s="7">
        <v>7</v>
      </c>
      <c r="D80" s="8">
        <v>19.537876966774199</v>
      </c>
      <c r="E80" s="10">
        <f t="shared" si="79"/>
        <v>13.276276911266701</v>
      </c>
      <c r="F80" s="7" t="s">
        <v>83</v>
      </c>
      <c r="G80" s="1">
        <v>8</v>
      </c>
      <c r="H80" s="9">
        <f t="shared" si="61"/>
        <v>19.537876966774199</v>
      </c>
      <c r="I80" s="9">
        <f t="shared" si="62"/>
        <v>292.68787696677418</v>
      </c>
      <c r="J80" s="9">
        <f t="shared" si="63"/>
        <v>0.18819769763880528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0.40754544674594234</v>
      </c>
      <c r="P80" s="9">
        <f t="shared" si="66"/>
        <v>7.6699114760764672E-2</v>
      </c>
      <c r="Q80" s="12">
        <f t="shared" si="67"/>
        <v>1.3805840656937641E-2</v>
      </c>
      <c r="R80" s="9">
        <f t="shared" si="68"/>
        <v>1.9710000000000002E-2</v>
      </c>
      <c r="S80" s="13">
        <f t="shared" si="69"/>
        <v>0.70044853662798778</v>
      </c>
      <c r="T80" s="2">
        <f t="shared" si="70"/>
        <v>0.01</v>
      </c>
      <c r="U80" s="14">
        <f t="shared" si="71"/>
        <v>7.0044853662798784E-3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2.860448536627988E-2</v>
      </c>
      <c r="AR80" s="9">
        <f t="shared" si="75"/>
        <v>10.950000000000001</v>
      </c>
      <c r="AS80" s="1">
        <f t="shared" si="76"/>
        <v>0.18</v>
      </c>
      <c r="AT80" s="1">
        <f t="shared" si="77"/>
        <v>416.66666666666669</v>
      </c>
      <c r="AU80" s="1">
        <f t="shared" si="78"/>
        <v>157392.60516728429</v>
      </c>
    </row>
    <row r="81" spans="1:48" x14ac:dyDescent="0.15">
      <c r="C81" s="7">
        <v>8</v>
      </c>
      <c r="D81" s="8">
        <v>17.238827677096801</v>
      </c>
      <c r="E81" s="10">
        <f t="shared" si="79"/>
        <v>19.537876966774199</v>
      </c>
      <c r="F81" s="7" t="s">
        <v>83</v>
      </c>
      <c r="G81" s="1">
        <v>9</v>
      </c>
      <c r="H81" s="9">
        <f t="shared" si="61"/>
        <v>17.238827677096801</v>
      </c>
      <c r="I81" s="9">
        <f t="shared" si="62"/>
        <v>290.3888276770968</v>
      </c>
      <c r="J81" s="9">
        <f t="shared" si="63"/>
        <v>0.14462078575711876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0.44034633198517764</v>
      </c>
      <c r="P81" s="9">
        <f t="shared" si="66"/>
        <v>6.3683232536961468E-2</v>
      </c>
      <c r="Q81" s="12">
        <f t="shared" si="67"/>
        <v>1.1462981856653063E-2</v>
      </c>
      <c r="R81" s="9">
        <f t="shared" si="68"/>
        <v>1.9710000000000002E-2</v>
      </c>
      <c r="S81" s="13">
        <f t="shared" si="69"/>
        <v>0.5815820323010179</v>
      </c>
      <c r="T81" s="2">
        <f t="shared" si="70"/>
        <v>0.01</v>
      </c>
      <c r="U81" s="14">
        <f t="shared" si="71"/>
        <v>5.8158203230101796E-3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2.7415820323010182E-2</v>
      </c>
      <c r="AR81" s="9">
        <f t="shared" si="75"/>
        <v>10.950000000000001</v>
      </c>
      <c r="AS81" s="1">
        <f t="shared" si="76"/>
        <v>0.18</v>
      </c>
      <c r="AT81" s="1">
        <f t="shared" si="77"/>
        <v>416.66666666666669</v>
      </c>
      <c r="AU81" s="1">
        <f t="shared" si="78"/>
        <v>150852.12434982316</v>
      </c>
    </row>
    <row r="82" spans="1:48" x14ac:dyDescent="0.15">
      <c r="C82" s="7">
        <v>9</v>
      </c>
      <c r="D82" s="8">
        <v>12.580163175033301</v>
      </c>
      <c r="E82" s="10">
        <f t="shared" si="79"/>
        <v>17.238827677096801</v>
      </c>
      <c r="F82" s="7" t="s">
        <v>83</v>
      </c>
      <c r="G82" s="1">
        <v>10</v>
      </c>
      <c r="H82" s="9">
        <f t="shared" si="61"/>
        <v>12.580163175033301</v>
      </c>
      <c r="I82" s="9">
        <f t="shared" si="62"/>
        <v>285.73016317503328</v>
      </c>
      <c r="J82" s="9">
        <f t="shared" si="63"/>
        <v>8.3715567218313636E-2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0.48616309944821617</v>
      </c>
      <c r="P82" s="9">
        <f t="shared" si="66"/>
        <v>4.0699419630920837E-2</v>
      </c>
      <c r="Q82" s="12">
        <f t="shared" si="67"/>
        <v>7.3258955335657504E-3</v>
      </c>
      <c r="R82" s="9">
        <f t="shared" si="68"/>
        <v>1.9710000000000002E-2</v>
      </c>
      <c r="S82" s="13">
        <f t="shared" si="69"/>
        <v>0.37168419754265603</v>
      </c>
      <c r="T82" s="2">
        <f t="shared" si="70"/>
        <v>0.01</v>
      </c>
      <c r="U82" s="14">
        <f t="shared" si="71"/>
        <v>3.7168419754265605E-3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1.6316841975426561E-2</v>
      </c>
      <c r="AR82" s="9">
        <f t="shared" si="75"/>
        <v>10.950000000000001</v>
      </c>
      <c r="AS82" s="1">
        <f t="shared" si="76"/>
        <v>0.18</v>
      </c>
      <c r="AT82" s="1">
        <f t="shared" si="77"/>
        <v>416.66666666666669</v>
      </c>
      <c r="AU82" s="1">
        <f t="shared" si="78"/>
        <v>89781.383364537745</v>
      </c>
    </row>
    <row r="83" spans="1:48" x14ac:dyDescent="0.15">
      <c r="C83" s="7">
        <v>10</v>
      </c>
      <c r="D83" s="8">
        <v>6.1942133630322598</v>
      </c>
      <c r="E83" s="10">
        <f t="shared" si="79"/>
        <v>12.580163175033301</v>
      </c>
      <c r="F83" s="7" t="s">
        <v>83</v>
      </c>
      <c r="G83" s="1">
        <v>11</v>
      </c>
      <c r="H83" s="9">
        <f t="shared" si="61"/>
        <v>6.1942133630322598</v>
      </c>
      <c r="I83" s="9">
        <f t="shared" si="62"/>
        <v>279.34421336303222</v>
      </c>
      <c r="J83" s="9">
        <f t="shared" si="63"/>
        <v>3.8413560221398503E-2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0.42319049582643059</v>
      </c>
      <c r="O83" s="9">
        <f t="shared" si="80"/>
        <v>0.13177318399086474</v>
      </c>
      <c r="P83" s="9">
        <f t="shared" si="66"/>
        <v>5.0618771387985076E-3</v>
      </c>
      <c r="Q83" s="12">
        <f t="shared" si="67"/>
        <v>9.1113788498373139E-4</v>
      </c>
      <c r="R83" s="9">
        <f t="shared" si="68"/>
        <v>1.9710000000000002E-2</v>
      </c>
      <c r="S83" s="13">
        <f t="shared" si="69"/>
        <v>4.6227188482178147E-2</v>
      </c>
      <c r="T83" s="2">
        <f t="shared" si="70"/>
        <v>0.01</v>
      </c>
      <c r="U83" s="14">
        <f t="shared" si="71"/>
        <v>4.6227188482178148E-4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1.3062271884821782E-2</v>
      </c>
      <c r="AR83" s="9">
        <f t="shared" si="75"/>
        <v>10.950000000000001</v>
      </c>
      <c r="AS83" s="1">
        <f t="shared" si="76"/>
        <v>0.18</v>
      </c>
      <c r="AT83" s="1">
        <f t="shared" si="77"/>
        <v>416.66666666666669</v>
      </c>
      <c r="AU83" s="1">
        <f t="shared" si="78"/>
        <v>71873.51826224626</v>
      </c>
    </row>
    <row r="84" spans="1:48" x14ac:dyDescent="0.15">
      <c r="C84" s="7">
        <v>11</v>
      </c>
      <c r="D84" s="8">
        <v>1.9848092369000001</v>
      </c>
      <c r="E84" s="10">
        <f t="shared" si="79"/>
        <v>6.1942133630322598</v>
      </c>
      <c r="F84" s="7" t="s">
        <v>85</v>
      </c>
      <c r="G84" s="1">
        <v>12</v>
      </c>
      <c r="H84" s="9">
        <f t="shared" si="61"/>
        <v>1.9848092369000001</v>
      </c>
      <c r="I84" s="9">
        <f t="shared" si="62"/>
        <v>275.13480923689997</v>
      </c>
      <c r="J84" s="9">
        <f t="shared" si="63"/>
        <v>2.2536486028618529E-2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0.23621130685206623</v>
      </c>
      <c r="P84" s="9">
        <f t="shared" si="66"/>
        <v>5.3233728166733147E-3</v>
      </c>
      <c r="Q84" s="12">
        <f t="shared" si="67"/>
        <v>9.5820710700119662E-4</v>
      </c>
      <c r="R84" s="9">
        <f t="shared" si="68"/>
        <v>1.9710000000000002E-2</v>
      </c>
      <c r="S84" s="13">
        <f t="shared" si="69"/>
        <v>4.8615276864596477E-2</v>
      </c>
      <c r="T84" s="2">
        <f t="shared" si="70"/>
        <v>0.01</v>
      </c>
      <c r="U84" s="14">
        <f t="shared" si="71"/>
        <v>4.8615276864596475E-4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1.3086152768645965E-2</v>
      </c>
      <c r="AR84" s="9">
        <f t="shared" si="75"/>
        <v>10.950000000000001</v>
      </c>
      <c r="AS84" s="1">
        <f t="shared" si="76"/>
        <v>0.18</v>
      </c>
      <c r="AT84" s="1">
        <f t="shared" si="77"/>
        <v>416.66666666666669</v>
      </c>
      <c r="AU84" s="1">
        <f t="shared" si="78"/>
        <v>72004.919840378352</v>
      </c>
      <c r="AV84" s="1">
        <f>SUM(AU73:AU84)</f>
        <v>1112312.8995970006</v>
      </c>
    </row>
    <row r="85" spans="1:48" x14ac:dyDescent="0.15">
      <c r="C85" s="7">
        <v>12</v>
      </c>
      <c r="D85" s="8">
        <v>-0.51466263777419397</v>
      </c>
      <c r="E85" s="10">
        <f t="shared" si="79"/>
        <v>1.9848092369000001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2.2396368316774198</v>
      </c>
      <c r="E89" s="7"/>
      <c r="F89" s="7"/>
      <c r="G89" s="1">
        <v>1</v>
      </c>
      <c r="H89" s="9">
        <f t="shared" ref="H89:H100" si="81">E90</f>
        <v>2.2396368316774198</v>
      </c>
      <c r="I89" s="9">
        <f t="shared" ref="I89:I100" si="82">H89+273.15</f>
        <v>275.38963683167742</v>
      </c>
      <c r="J89" s="9">
        <f t="shared" ref="J89:J100" si="83">EXP(($C$15*(I89-$C$13))/($C$16*I89*$C$13))</f>
        <v>2.3286700733746016E-2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0.12354235123522439</v>
      </c>
      <c r="Q89" s="12">
        <f t="shared" ref="Q89:Q100" si="87">P89*$B$91</f>
        <v>5.5594058055850978E-2</v>
      </c>
      <c r="R89" s="9">
        <f t="shared" ref="R89:R100" si="88">L89*$B$91</f>
        <v>2.3873737500000001</v>
      </c>
      <c r="S89" s="13">
        <f t="shared" ref="S89:S100" si="89">Q89/R89</f>
        <v>2.3286700733746016E-2</v>
      </c>
      <c r="T89" s="2">
        <f t="shared" ref="T89:T100" si="90">$B$90/100</f>
        <v>0.51</v>
      </c>
      <c r="U89" s="14">
        <f t="shared" ref="U89:U100" si="91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3.3917679538324454E-2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29891.666666666668</v>
      </c>
      <c r="AN89" s="1">
        <f t="shared" ref="AN89:AN100" si="96">AM89*10000*AK89*AJ89</f>
        <v>105466367.36937883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-6.9718150472258102</v>
      </c>
      <c r="E90" s="10">
        <f t="shared" ref="E90:E101" si="97">D89</f>
        <v>2.2396368316774198</v>
      </c>
      <c r="F90" s="7" t="s">
        <v>83</v>
      </c>
      <c r="G90" s="1">
        <v>2</v>
      </c>
      <c r="H90" s="9">
        <f t="shared" si="81"/>
        <v>-6.9718150472258102</v>
      </c>
      <c r="I90" s="9">
        <f t="shared" si="82"/>
        <v>266.17818495277419</v>
      </c>
      <c r="J90" s="9">
        <f t="shared" si="83"/>
        <v>6.850533679367281E-3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10.487007648764775</v>
      </c>
      <c r="P90" s="9">
        <f t="shared" si="86"/>
        <v>7.1841599093645375E-2</v>
      </c>
      <c r="Q90" s="12">
        <f t="shared" si="87"/>
        <v>3.2328719592140419E-2</v>
      </c>
      <c r="R90" s="9">
        <f t="shared" si="88"/>
        <v>2.3873737500000001</v>
      </c>
      <c r="S90" s="13">
        <f t="shared" si="89"/>
        <v>1.3541541031076687E-2</v>
      </c>
      <c r="T90" s="2">
        <f t="shared" si="90"/>
        <v>0.51</v>
      </c>
      <c r="U90" s="14">
        <f t="shared" si="91"/>
        <v>6.9061859258491105E-3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3.2419215056643504E-2</v>
      </c>
      <c r="AK90" s="9">
        <f t="shared" si="93"/>
        <v>10.4025</v>
      </c>
      <c r="AL90" s="1">
        <f t="shared" si="94"/>
        <v>0.45</v>
      </c>
      <c r="AM90" s="17">
        <f t="shared" si="95"/>
        <v>29891.666666666668</v>
      </c>
      <c r="AN90" s="1">
        <f t="shared" si="96"/>
        <v>100806921.09634125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-0.18485781021428599</v>
      </c>
      <c r="E91" s="10">
        <f t="shared" si="97"/>
        <v>-6.9718150472258102</v>
      </c>
      <c r="F91" s="7" t="s">
        <v>83</v>
      </c>
      <c r="G91" s="1">
        <v>3</v>
      </c>
      <c r="H91" s="9">
        <f t="shared" si="81"/>
        <v>-0.18485781021428599</v>
      </c>
      <c r="I91" s="9">
        <f t="shared" si="82"/>
        <v>272.96514218978569</v>
      </c>
      <c r="J91" s="9">
        <f t="shared" si="83"/>
        <v>1.7010731493360201E-2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15.72044104967113</v>
      </c>
      <c r="P91" s="9">
        <f t="shared" si="86"/>
        <v>0.26741620165315322</v>
      </c>
      <c r="Q91" s="12">
        <f t="shared" si="87"/>
        <v>0.12033729074391895</v>
      </c>
      <c r="R91" s="9">
        <f t="shared" si="88"/>
        <v>2.3873737500000001</v>
      </c>
      <c r="S91" s="13">
        <f t="shared" si="89"/>
        <v>5.0405719148046653E-2</v>
      </c>
      <c r="T91" s="2">
        <f t="shared" si="90"/>
        <v>0.51</v>
      </c>
      <c r="U91" s="14">
        <f t="shared" si="91"/>
        <v>2.5706916765503792E-2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3.808763540479939E-2</v>
      </c>
      <c r="AK91" s="9">
        <f t="shared" si="93"/>
        <v>10.4025</v>
      </c>
      <c r="AL91" s="1">
        <f t="shared" si="94"/>
        <v>0.45</v>
      </c>
      <c r="AM91" s="17">
        <f t="shared" si="95"/>
        <v>29891.666666666668</v>
      </c>
      <c r="AN91" s="1">
        <f t="shared" si="96"/>
        <v>118432764.34328774</v>
      </c>
    </row>
    <row r="92" spans="1:48" x14ac:dyDescent="0.15">
      <c r="C92" s="7">
        <v>3</v>
      </c>
      <c r="D92" s="8">
        <v>2.15177199035484</v>
      </c>
      <c r="E92" s="10">
        <f t="shared" si="97"/>
        <v>-0.18485781021428599</v>
      </c>
      <c r="F92" s="7" t="s">
        <v>83</v>
      </c>
      <c r="G92" s="1">
        <v>4</v>
      </c>
      <c r="H92" s="9">
        <f t="shared" si="81"/>
        <v>2.15177199035484</v>
      </c>
      <c r="I92" s="9">
        <f t="shared" si="82"/>
        <v>275.30177199035484</v>
      </c>
      <c r="J92" s="9">
        <f t="shared" si="83"/>
        <v>2.3025403864076279E-2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20.75829984801798</v>
      </c>
      <c r="P92" s="9">
        <f t="shared" si="86"/>
        <v>0.47796823753220724</v>
      </c>
      <c r="Q92" s="12">
        <f t="shared" si="87"/>
        <v>0.21508570688949327</v>
      </c>
      <c r="R92" s="9">
        <f t="shared" si="88"/>
        <v>2.3873737500000001</v>
      </c>
      <c r="S92" s="13">
        <f t="shared" si="89"/>
        <v>9.0093018275623271E-2</v>
      </c>
      <c r="T92" s="2">
        <f t="shared" si="90"/>
        <v>0.51</v>
      </c>
      <c r="U92" s="14">
        <f t="shared" si="91"/>
        <v>4.5947439320567871E-2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4.4190152955151212E-2</v>
      </c>
      <c r="AK92" s="9">
        <f t="shared" si="93"/>
        <v>10.4025</v>
      </c>
      <c r="AL92" s="1">
        <f t="shared" si="94"/>
        <v>0.45</v>
      </c>
      <c r="AM92" s="17">
        <f t="shared" si="95"/>
        <v>29891.666666666668</v>
      </c>
      <c r="AN92" s="1">
        <f t="shared" si="96"/>
        <v>137408424.42982918</v>
      </c>
    </row>
    <row r="93" spans="1:48" x14ac:dyDescent="0.15">
      <c r="C93" s="7">
        <v>4</v>
      </c>
      <c r="D93" s="8">
        <v>5.8902212121666704</v>
      </c>
      <c r="E93" s="10">
        <f t="shared" si="97"/>
        <v>2.15177199035484</v>
      </c>
      <c r="F93" s="7" t="s">
        <v>83</v>
      </c>
      <c r="G93" s="1">
        <v>5</v>
      </c>
      <c r="H93" s="9">
        <f t="shared" si="81"/>
        <v>5.8902212121666704</v>
      </c>
      <c r="I93" s="9">
        <f t="shared" si="82"/>
        <v>279.04022121216667</v>
      </c>
      <c r="J93" s="9">
        <f t="shared" si="83"/>
        <v>3.6982240583648761E-2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19.266315029961486</v>
      </c>
      <c r="O93" s="9">
        <f t="shared" si="98"/>
        <v>6.3192915805242862</v>
      </c>
      <c r="P93" s="9">
        <f t="shared" si="86"/>
        <v>0.23370156154917518</v>
      </c>
      <c r="Q93" s="12">
        <f t="shared" si="87"/>
        <v>0.10516570269712883</v>
      </c>
      <c r="R93" s="9">
        <f t="shared" si="88"/>
        <v>2.3873737500000001</v>
      </c>
      <c r="S93" s="13">
        <f t="shared" si="89"/>
        <v>4.405079125006247E-2</v>
      </c>
      <c r="T93" s="2">
        <f t="shared" si="90"/>
        <v>0.51</v>
      </c>
      <c r="U93" s="14">
        <f t="shared" si="91"/>
        <v>2.2465903537531858E-2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2.9684469916565856E-2</v>
      </c>
      <c r="AK93" s="9">
        <f t="shared" si="93"/>
        <v>10.4025</v>
      </c>
      <c r="AL93" s="1">
        <f t="shared" si="94"/>
        <v>0.45</v>
      </c>
      <c r="AM93" s="17">
        <f t="shared" si="95"/>
        <v>29891.666666666668</v>
      </c>
      <c r="AN93" s="1">
        <f t="shared" si="96"/>
        <v>92303284.068956897</v>
      </c>
    </row>
    <row r="94" spans="1:48" x14ac:dyDescent="0.15">
      <c r="C94" s="7">
        <v>5</v>
      </c>
      <c r="D94" s="8">
        <v>11.2305376437742</v>
      </c>
      <c r="E94" s="10">
        <f t="shared" si="97"/>
        <v>5.8902212121666704</v>
      </c>
      <c r="F94" s="7" t="s">
        <v>85</v>
      </c>
      <c r="G94" s="1">
        <v>6</v>
      </c>
      <c r="H94" s="9">
        <f t="shared" si="81"/>
        <v>11.2305376437742</v>
      </c>
      <c r="I94" s="9">
        <f t="shared" si="82"/>
        <v>284.38053764377418</v>
      </c>
      <c r="J94" s="9">
        <f t="shared" si="83"/>
        <v>7.1214857123016187E-2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11.390865018975111</v>
      </c>
      <c r="P94" s="9">
        <f t="shared" si="86"/>
        <v>0.81119882483387562</v>
      </c>
      <c r="Q94" s="12">
        <f t="shared" si="87"/>
        <v>0.36503947117524405</v>
      </c>
      <c r="R94" s="9">
        <f t="shared" si="88"/>
        <v>2.3873737500000001</v>
      </c>
      <c r="S94" s="13">
        <f t="shared" si="89"/>
        <v>0.15290419909125835</v>
      </c>
      <c r="T94" s="2">
        <f t="shared" si="90"/>
        <v>0.51</v>
      </c>
      <c r="U94" s="14">
        <f t="shared" si="91"/>
        <v>7.7981141536541759E-2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4.9640314173267343E-2</v>
      </c>
      <c r="AK94" s="9">
        <f t="shared" si="93"/>
        <v>10.4025</v>
      </c>
      <c r="AL94" s="1">
        <f t="shared" si="94"/>
        <v>0.45</v>
      </c>
      <c r="AM94" s="17">
        <f t="shared" si="95"/>
        <v>29891.666666666668</v>
      </c>
      <c r="AN94" s="1">
        <f t="shared" si="96"/>
        <v>154355595.1406877</v>
      </c>
    </row>
    <row r="95" spans="1:48" x14ac:dyDescent="0.15">
      <c r="C95" s="7">
        <v>6</v>
      </c>
      <c r="D95" s="8">
        <v>13.276276911266701</v>
      </c>
      <c r="E95" s="10">
        <f t="shared" si="97"/>
        <v>11.2305376437742</v>
      </c>
      <c r="F95" s="7" t="s">
        <v>83</v>
      </c>
      <c r="G95" s="1">
        <v>7</v>
      </c>
      <c r="H95" s="9">
        <f t="shared" si="81"/>
        <v>13.276276911266701</v>
      </c>
      <c r="I95" s="9">
        <f t="shared" si="82"/>
        <v>286.42627691126665</v>
      </c>
      <c r="J95" s="9">
        <f t="shared" si="83"/>
        <v>9.0943950099931878E-2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15.884941194141236</v>
      </c>
      <c r="P95" s="9">
        <f t="shared" si="86"/>
        <v>1.444639299300333</v>
      </c>
      <c r="Q95" s="12">
        <f t="shared" si="87"/>
        <v>0.65008768468514988</v>
      </c>
      <c r="R95" s="9">
        <f t="shared" si="88"/>
        <v>2.3873737500000001</v>
      </c>
      <c r="S95" s="13">
        <f t="shared" si="89"/>
        <v>0.27230243470891385</v>
      </c>
      <c r="T95" s="2">
        <f t="shared" si="90"/>
        <v>0.51</v>
      </c>
      <c r="U95" s="14">
        <f t="shared" si="91"/>
        <v>0.13887424170154608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8.8325583873016145E-2</v>
      </c>
      <c r="AK95" s="9">
        <f t="shared" si="93"/>
        <v>10.4025</v>
      </c>
      <c r="AL95" s="1">
        <f t="shared" si="94"/>
        <v>0.45</v>
      </c>
      <c r="AM95" s="17">
        <f t="shared" si="95"/>
        <v>29891.666666666668</v>
      </c>
      <c r="AN95" s="1">
        <f t="shared" si="96"/>
        <v>274646691.74495614</v>
      </c>
    </row>
    <row r="96" spans="1:48" x14ac:dyDescent="0.15">
      <c r="C96" s="7">
        <v>7</v>
      </c>
      <c r="D96" s="8">
        <v>19.537876966774199</v>
      </c>
      <c r="E96" s="10">
        <f t="shared" si="97"/>
        <v>13.276276911266701</v>
      </c>
      <c r="F96" s="7" t="s">
        <v>83</v>
      </c>
      <c r="G96" s="1">
        <v>8</v>
      </c>
      <c r="H96" s="9">
        <f t="shared" si="81"/>
        <v>19.537876966774199</v>
      </c>
      <c r="I96" s="9">
        <f t="shared" si="82"/>
        <v>292.68787696677418</v>
      </c>
      <c r="J96" s="9">
        <f t="shared" si="83"/>
        <v>0.18819769763880528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19.745576894840902</v>
      </c>
      <c r="P96" s="9">
        <f t="shared" si="86"/>
        <v>3.7160721101590477</v>
      </c>
      <c r="Q96" s="12">
        <f t="shared" si="87"/>
        <v>1.6722324495715715</v>
      </c>
      <c r="R96" s="9">
        <f t="shared" si="88"/>
        <v>2.3873737500000001</v>
      </c>
      <c r="S96" s="13">
        <f t="shared" si="89"/>
        <v>0.70044853662798767</v>
      </c>
      <c r="T96" s="2">
        <f t="shared" si="90"/>
        <v>0.51</v>
      </c>
      <c r="U96" s="14">
        <f t="shared" si="91"/>
        <v>0.35722875368027374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0.15415946923460255</v>
      </c>
      <c r="AK96" s="9">
        <f t="shared" si="93"/>
        <v>10.4025</v>
      </c>
      <c r="AL96" s="1">
        <f t="shared" si="94"/>
        <v>0.45</v>
      </c>
      <c r="AM96" s="17">
        <f t="shared" si="95"/>
        <v>29891.666666666668</v>
      </c>
      <c r="AN96" s="1">
        <f t="shared" si="96"/>
        <v>479355882.74528021</v>
      </c>
    </row>
    <row r="97" spans="1:50" x14ac:dyDescent="0.15">
      <c r="C97" s="7">
        <v>8</v>
      </c>
      <c r="D97" s="8">
        <v>17.238827677096801</v>
      </c>
      <c r="E97" s="10">
        <f t="shared" si="97"/>
        <v>19.537876966774199</v>
      </c>
      <c r="F97" s="7" t="s">
        <v>83</v>
      </c>
      <c r="G97" s="1">
        <v>9</v>
      </c>
      <c r="H97" s="9">
        <f t="shared" si="81"/>
        <v>17.238827677096801</v>
      </c>
      <c r="I97" s="9">
        <f t="shared" si="82"/>
        <v>290.3888276770968</v>
      </c>
      <c r="J97" s="9">
        <f t="shared" si="83"/>
        <v>0.14462078575711876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21.334779784681857</v>
      </c>
      <c r="P97" s="9">
        <f t="shared" si="86"/>
        <v>3.0854526164157829</v>
      </c>
      <c r="Q97" s="12">
        <f t="shared" si="87"/>
        <v>1.3884536773871023</v>
      </c>
      <c r="R97" s="9">
        <f t="shared" si="88"/>
        <v>2.3873737500000001</v>
      </c>
      <c r="S97" s="13">
        <f t="shared" si="89"/>
        <v>0.5815820323010179</v>
      </c>
      <c r="T97" s="2">
        <f t="shared" si="90"/>
        <v>0.51</v>
      </c>
      <c r="U97" s="14">
        <f t="shared" si="91"/>
        <v>0.29660683647351915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0.13588196119676604</v>
      </c>
      <c r="AK97" s="9">
        <f t="shared" si="93"/>
        <v>10.4025</v>
      </c>
      <c r="AL97" s="1">
        <f t="shared" si="94"/>
        <v>0.45</v>
      </c>
      <c r="AM97" s="17">
        <f t="shared" si="95"/>
        <v>29891.666666666668</v>
      </c>
      <c r="AN97" s="1">
        <f t="shared" si="96"/>
        <v>422522325.62834585</v>
      </c>
    </row>
    <row r="98" spans="1:50" x14ac:dyDescent="0.15">
      <c r="C98" s="7">
        <v>9</v>
      </c>
      <c r="D98" s="8">
        <v>12.580163175033301</v>
      </c>
      <c r="E98" s="10">
        <f t="shared" si="97"/>
        <v>17.238827677096801</v>
      </c>
      <c r="F98" s="7" t="s">
        <v>83</v>
      </c>
      <c r="G98" s="1">
        <v>10</v>
      </c>
      <c r="H98" s="9">
        <f t="shared" si="81"/>
        <v>12.580163175033301</v>
      </c>
      <c r="I98" s="9">
        <f t="shared" si="82"/>
        <v>285.73016317503328</v>
      </c>
      <c r="J98" s="9">
        <f t="shared" si="83"/>
        <v>8.3715567218313636E-2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23.554602168266076</v>
      </c>
      <c r="P98" s="9">
        <f t="shared" si="86"/>
        <v>1.9718868811181147</v>
      </c>
      <c r="Q98" s="12">
        <f t="shared" si="87"/>
        <v>0.88734909650315164</v>
      </c>
      <c r="R98" s="9">
        <f t="shared" si="88"/>
        <v>2.3873737500000001</v>
      </c>
      <c r="S98" s="13">
        <f t="shared" si="89"/>
        <v>0.37168419754265608</v>
      </c>
      <c r="T98" s="2">
        <f t="shared" si="90"/>
        <v>0.51</v>
      </c>
      <c r="U98" s="14">
        <f t="shared" si="91"/>
        <v>0.18955894074675461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8.7489020635146519E-2</v>
      </c>
      <c r="AK98" s="9">
        <f t="shared" si="93"/>
        <v>10.4025</v>
      </c>
      <c r="AL98" s="1">
        <f t="shared" si="94"/>
        <v>0.45</v>
      </c>
      <c r="AM98" s="17">
        <f t="shared" si="95"/>
        <v>29891.666666666668</v>
      </c>
      <c r="AN98" s="1">
        <f t="shared" si="96"/>
        <v>272045414.56521332</v>
      </c>
    </row>
    <row r="99" spans="1:50" x14ac:dyDescent="0.15">
      <c r="C99" s="7">
        <v>10</v>
      </c>
      <c r="D99" s="8">
        <v>6.1942133630322598</v>
      </c>
      <c r="E99" s="10">
        <f t="shared" si="97"/>
        <v>12.580163175033301</v>
      </c>
      <c r="F99" s="7" t="s">
        <v>83</v>
      </c>
      <c r="G99" s="1">
        <v>11</v>
      </c>
      <c r="H99" s="9">
        <f t="shared" si="81"/>
        <v>6.1942133630322598</v>
      </c>
      <c r="I99" s="9">
        <f t="shared" si="82"/>
        <v>279.34421336303222</v>
      </c>
      <c r="J99" s="9">
        <f t="shared" si="83"/>
        <v>3.8413560221398503E-2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20.503579522790563</v>
      </c>
      <c r="O99" s="9">
        <f t="shared" si="98"/>
        <v>6.3844107643573977</v>
      </c>
      <c r="P99" s="9">
        <f t="shared" si="86"/>
        <v>0.24524794737478775</v>
      </c>
      <c r="Q99" s="12">
        <f t="shared" si="87"/>
        <v>0.11036157631865449</v>
      </c>
      <c r="R99" s="9">
        <f t="shared" si="88"/>
        <v>2.3873737500000001</v>
      </c>
      <c r="S99" s="13">
        <f t="shared" si="89"/>
        <v>4.6227188482178161E-2</v>
      </c>
      <c r="T99" s="2">
        <f t="shared" si="90"/>
        <v>0.51</v>
      </c>
      <c r="U99" s="14">
        <f t="shared" si="91"/>
        <v>2.3575866125910862E-2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3.7445123636962126E-2</v>
      </c>
      <c r="AK99" s="9">
        <f t="shared" si="93"/>
        <v>10.4025</v>
      </c>
      <c r="AL99" s="1">
        <f t="shared" si="94"/>
        <v>0.45</v>
      </c>
      <c r="AM99" s="17">
        <f t="shared" si="95"/>
        <v>29891.666666666668</v>
      </c>
      <c r="AN99" s="1">
        <f t="shared" si="96"/>
        <v>116434886.44986327</v>
      </c>
    </row>
    <row r="100" spans="1:50" x14ac:dyDescent="0.15">
      <c r="C100" s="7">
        <v>11</v>
      </c>
      <c r="D100" s="8">
        <v>1.9848092369000001</v>
      </c>
      <c r="E100" s="10">
        <f t="shared" si="97"/>
        <v>6.1942133630322598</v>
      </c>
      <c r="F100" s="7" t="s">
        <v>85</v>
      </c>
      <c r="G100" s="1">
        <v>12</v>
      </c>
      <c r="H100" s="9">
        <f t="shared" si="81"/>
        <v>1.9848092369000001</v>
      </c>
      <c r="I100" s="9">
        <f t="shared" si="82"/>
        <v>275.13480923689997</v>
      </c>
      <c r="J100" s="9">
        <f t="shared" si="83"/>
        <v>2.2536486028618529E-2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11.44443781698261</v>
      </c>
      <c r="P100" s="9">
        <f t="shared" si="86"/>
        <v>0.25791741296782211</v>
      </c>
      <c r="Q100" s="12">
        <f t="shared" si="87"/>
        <v>0.11606283583551995</v>
      </c>
      <c r="R100" s="9">
        <f t="shared" si="88"/>
        <v>2.3873737500000001</v>
      </c>
      <c r="S100" s="13">
        <f t="shared" si="89"/>
        <v>4.8615276864596484E-2</v>
      </c>
      <c r="T100" s="2">
        <f t="shared" si="90"/>
        <v>0.51</v>
      </c>
      <c r="U100" s="14">
        <f t="shared" si="91"/>
        <v>2.4793791200944208E-2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3.7812328047084676E-2</v>
      </c>
      <c r="AK100" s="9">
        <f t="shared" si="93"/>
        <v>10.4025</v>
      </c>
      <c r="AL100" s="1">
        <f t="shared" si="94"/>
        <v>0.45</v>
      </c>
      <c r="AM100" s="17">
        <f t="shared" si="95"/>
        <v>29891.666666666668</v>
      </c>
      <c r="AN100" s="1">
        <f t="shared" si="96"/>
        <v>117576701.44855389</v>
      </c>
      <c r="AO100" s="1">
        <f>SUM(AN89:AN100)</f>
        <v>2391355259.0306945</v>
      </c>
    </row>
    <row r="101" spans="1:50" x14ac:dyDescent="0.15">
      <c r="C101" s="7">
        <v>12</v>
      </c>
      <c r="D101" s="8">
        <v>-0.51466263777419397</v>
      </c>
      <c r="E101" s="10">
        <f t="shared" si="97"/>
        <v>1.9848092369000001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2.2396368316774198</v>
      </c>
      <c r="E105" s="7"/>
      <c r="F105" s="7"/>
      <c r="G105" s="1">
        <v>1</v>
      </c>
      <c r="H105" s="9">
        <f t="shared" ref="H105:H116" si="99">E106</f>
        <v>2.2396368316774198</v>
      </c>
      <c r="I105" s="9">
        <f t="shared" ref="I105:I116" si="100">H105+273.15</f>
        <v>275.38963683167742</v>
      </c>
      <c r="J105" s="9">
        <f t="shared" ref="J105:J116" si="101">EXP(($C$15*(I105-$C$13))/($C$16*I105*$C$13))</f>
        <v>2.3286700733746016E-2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1.5087225389782695E-2</v>
      </c>
      <c r="Q105" s="12">
        <f t="shared" ref="Q105:Q116" si="105">P105*$B$107</f>
        <v>4.5261676169348081E-3</v>
      </c>
      <c r="R105" s="9">
        <f t="shared" ref="R105:R116" si="106">L105*$B$107</f>
        <v>0.19436706250000002</v>
      </c>
      <c r="S105" s="13">
        <f t="shared" ref="S105:S116" si="107">Q105/R105</f>
        <v>2.3286700733746016E-2</v>
      </c>
      <c r="T105" s="2">
        <f t="shared" ref="T105:T116" si="108">$B$106/100</f>
        <v>0.01</v>
      </c>
      <c r="U105" s="14">
        <f t="shared" ref="U105:U116" si="109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5.72286700733746E-3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525</v>
      </c>
      <c r="AX105" s="1">
        <f t="shared" ref="AX105:AX116" si="116">AW105*10000*AV105*0.67*AU105*AT105</f>
        <v>391264.48673928692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-6.9718150472258102</v>
      </c>
      <c r="E106" s="10">
        <f t="shared" ref="E106:E117" si="117">D105</f>
        <v>2.2396368316774198</v>
      </c>
      <c r="F106" s="7" t="s">
        <v>83</v>
      </c>
      <c r="G106" s="1">
        <v>2</v>
      </c>
      <c r="H106" s="9">
        <f t="shared" si="99"/>
        <v>-6.9718150472258102</v>
      </c>
      <c r="I106" s="9">
        <f t="shared" si="100"/>
        <v>266.17818495277419</v>
      </c>
      <c r="J106" s="9">
        <f t="shared" si="101"/>
        <v>6.850533679367281E-3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1.2806931912768842</v>
      </c>
      <c r="P106" s="9">
        <f t="shared" si="104"/>
        <v>8.773431839778658E-3</v>
      </c>
      <c r="Q106" s="12">
        <f t="shared" si="105"/>
        <v>2.6320295519335975E-3</v>
      </c>
      <c r="R106" s="9">
        <f t="shared" si="106"/>
        <v>0.19436706250000002</v>
      </c>
      <c r="S106" s="13">
        <f t="shared" si="107"/>
        <v>1.3541541031076689E-2</v>
      </c>
      <c r="T106" s="2">
        <f t="shared" si="108"/>
        <v>0.01</v>
      </c>
      <c r="U106" s="14">
        <f t="shared" si="109"/>
        <v>1.3541541031076689E-4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5.6254154103107671E-3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525</v>
      </c>
      <c r="AX106" s="1">
        <f t="shared" si="116"/>
        <v>384601.85609564517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-0.18485781021428599</v>
      </c>
      <c r="E107" s="10">
        <f t="shared" si="117"/>
        <v>-6.9718150472258102</v>
      </c>
      <c r="F107" s="7" t="s">
        <v>83</v>
      </c>
      <c r="G107" s="1">
        <v>3</v>
      </c>
      <c r="H107" s="9">
        <f t="shared" si="99"/>
        <v>-0.18485781021428599</v>
      </c>
      <c r="I107" s="9">
        <f t="shared" si="100"/>
        <v>272.96514218978569</v>
      </c>
      <c r="J107" s="9">
        <f t="shared" si="101"/>
        <v>1.7010731493360201E-2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1.9198099677704388</v>
      </c>
      <c r="P107" s="9">
        <f t="shared" si="104"/>
        <v>3.2657371880019437E-2</v>
      </c>
      <c r="Q107" s="12">
        <f t="shared" si="105"/>
        <v>9.79721156400583E-3</v>
      </c>
      <c r="R107" s="9">
        <f t="shared" si="106"/>
        <v>0.19436706250000002</v>
      </c>
      <c r="S107" s="13">
        <f t="shared" si="107"/>
        <v>5.0405719148046646E-2</v>
      </c>
      <c r="T107" s="2">
        <f t="shared" si="108"/>
        <v>0.01</v>
      </c>
      <c r="U107" s="14">
        <f t="shared" si="109"/>
        <v>5.0405719148046649E-4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5.9940571914804666E-3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525</v>
      </c>
      <c r="AX107" s="1">
        <f t="shared" si="116"/>
        <v>409805.38382310927</v>
      </c>
    </row>
    <row r="108" spans="1:50" x14ac:dyDescent="0.15">
      <c r="C108" s="7">
        <v>3</v>
      </c>
      <c r="D108" s="8">
        <v>2.15177199035484</v>
      </c>
      <c r="E108" s="10">
        <f t="shared" si="117"/>
        <v>-0.18485781021428599</v>
      </c>
      <c r="F108" s="7" t="s">
        <v>83</v>
      </c>
      <c r="G108" s="1">
        <v>4</v>
      </c>
      <c r="H108" s="9">
        <f t="shared" si="99"/>
        <v>2.15177199035484</v>
      </c>
      <c r="I108" s="9">
        <f t="shared" si="100"/>
        <v>275.30177199035484</v>
      </c>
      <c r="J108" s="9">
        <f t="shared" si="101"/>
        <v>2.3025403864076279E-2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2.5350428042237527</v>
      </c>
      <c r="P108" s="9">
        <f t="shared" si="104"/>
        <v>5.8370384379972363E-2</v>
      </c>
      <c r="Q108" s="12">
        <f t="shared" si="105"/>
        <v>1.7511115313991708E-2</v>
      </c>
      <c r="R108" s="9">
        <f t="shared" si="106"/>
        <v>0.19436706250000002</v>
      </c>
      <c r="S108" s="13">
        <f t="shared" si="107"/>
        <v>9.0093018275623243E-2</v>
      </c>
      <c r="T108" s="2">
        <f t="shared" si="108"/>
        <v>0.01</v>
      </c>
      <c r="U108" s="14">
        <f t="shared" si="109"/>
        <v>9.0093018275623244E-4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6.3909301827562324E-3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525</v>
      </c>
      <c r="AX108" s="1">
        <f t="shared" si="116"/>
        <v>436939.04026368458</v>
      </c>
    </row>
    <row r="109" spans="1:50" x14ac:dyDescent="0.15">
      <c r="C109" s="7">
        <v>4</v>
      </c>
      <c r="D109" s="8">
        <v>5.8902212121666704</v>
      </c>
      <c r="E109" s="10">
        <f t="shared" si="117"/>
        <v>2.15177199035484</v>
      </c>
      <c r="F109" s="7" t="s">
        <v>83</v>
      </c>
      <c r="G109" s="1">
        <v>5</v>
      </c>
      <c r="H109" s="9">
        <f t="shared" si="99"/>
        <v>5.8902212121666704</v>
      </c>
      <c r="I109" s="9">
        <f t="shared" si="100"/>
        <v>279.04022121216667</v>
      </c>
      <c r="J109" s="9">
        <f t="shared" si="101"/>
        <v>3.6982240583648761E-2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2.3528387988515913</v>
      </c>
      <c r="O109" s="9">
        <f t="shared" si="118"/>
        <v>0.77172382932552264</v>
      </c>
      <c r="P109" s="9">
        <f t="shared" si="104"/>
        <v>2.8540076320251174E-2</v>
      </c>
      <c r="Q109" s="12">
        <f t="shared" si="105"/>
        <v>8.5620228960753518E-3</v>
      </c>
      <c r="R109" s="9">
        <f t="shared" si="106"/>
        <v>0.19436706250000002</v>
      </c>
      <c r="S109" s="13">
        <f t="shared" si="107"/>
        <v>4.4050791250062497E-2</v>
      </c>
      <c r="T109" s="2">
        <f t="shared" si="108"/>
        <v>0.01</v>
      </c>
      <c r="U109" s="14">
        <f t="shared" si="109"/>
        <v>4.40507912500625E-4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5.9305079125006252E-3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525</v>
      </c>
      <c r="AX109" s="1">
        <f t="shared" si="116"/>
        <v>405460.60768366384</v>
      </c>
    </row>
    <row r="110" spans="1:50" x14ac:dyDescent="0.15">
      <c r="C110" s="7">
        <v>5</v>
      </c>
      <c r="D110" s="8">
        <v>11.2305376437742</v>
      </c>
      <c r="E110" s="10">
        <f t="shared" si="117"/>
        <v>5.8902212121666704</v>
      </c>
      <c r="F110" s="7" t="s">
        <v>85</v>
      </c>
      <c r="G110" s="1">
        <v>6</v>
      </c>
      <c r="H110" s="9">
        <f t="shared" si="99"/>
        <v>11.2305376437742</v>
      </c>
      <c r="I110" s="9">
        <f t="shared" si="100"/>
        <v>284.38053764377418</v>
      </c>
      <c r="J110" s="9">
        <f t="shared" si="101"/>
        <v>7.1214857123016187E-2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1.3910739613386049</v>
      </c>
      <c r="P110" s="9">
        <f t="shared" si="104"/>
        <v>9.9065133404276889E-2</v>
      </c>
      <c r="Q110" s="12">
        <f t="shared" si="105"/>
        <v>2.9719540021283065E-2</v>
      </c>
      <c r="R110" s="9">
        <f t="shared" si="106"/>
        <v>0.19436706250000002</v>
      </c>
      <c r="S110" s="13">
        <f t="shared" si="107"/>
        <v>0.15290419909125838</v>
      </c>
      <c r="T110" s="2">
        <f t="shared" si="108"/>
        <v>0.01</v>
      </c>
      <c r="U110" s="14">
        <f t="shared" si="109"/>
        <v>1.5290419909125838E-3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7.0190419909125839E-3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525</v>
      </c>
      <c r="AX110" s="1">
        <f t="shared" si="116"/>
        <v>479882.17417158192</v>
      </c>
    </row>
    <row r="111" spans="1:50" x14ac:dyDescent="0.15">
      <c r="C111" s="7">
        <v>6</v>
      </c>
      <c r="D111" s="8">
        <v>13.276276911266701</v>
      </c>
      <c r="E111" s="10">
        <f t="shared" si="117"/>
        <v>11.2305376437742</v>
      </c>
      <c r="F111" s="7" t="s">
        <v>83</v>
      </c>
      <c r="G111" s="1">
        <v>7</v>
      </c>
      <c r="H111" s="9">
        <f t="shared" si="99"/>
        <v>13.276276911266701</v>
      </c>
      <c r="I111" s="9">
        <f t="shared" si="100"/>
        <v>286.42627691126665</v>
      </c>
      <c r="J111" s="9">
        <f t="shared" si="101"/>
        <v>9.0943950099931878E-2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1.9398990362676614</v>
      </c>
      <c r="P111" s="9">
        <f t="shared" si="104"/>
        <v>0.17642208115323213</v>
      </c>
      <c r="Q111" s="12">
        <f t="shared" si="105"/>
        <v>5.292662434596964E-2</v>
      </c>
      <c r="R111" s="9">
        <f t="shared" si="106"/>
        <v>0.19436706250000002</v>
      </c>
      <c r="S111" s="13">
        <f t="shared" si="107"/>
        <v>0.27230243470891391</v>
      </c>
      <c r="T111" s="2">
        <f t="shared" si="108"/>
        <v>0.01</v>
      </c>
      <c r="U111" s="14">
        <f t="shared" si="109"/>
        <v>2.7230243470891392E-3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1.267302434708914E-2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525</v>
      </c>
      <c r="AX111" s="1">
        <f t="shared" si="116"/>
        <v>866437.11276897951</v>
      </c>
    </row>
    <row r="112" spans="1:50" x14ac:dyDescent="0.15">
      <c r="C112" s="7">
        <v>7</v>
      </c>
      <c r="D112" s="8">
        <v>19.537876966774199</v>
      </c>
      <c r="E112" s="10">
        <f t="shared" si="117"/>
        <v>13.276276911266701</v>
      </c>
      <c r="F112" s="7" t="s">
        <v>83</v>
      </c>
      <c r="G112" s="1">
        <v>8</v>
      </c>
      <c r="H112" s="9">
        <f t="shared" si="99"/>
        <v>19.537876966774199</v>
      </c>
      <c r="I112" s="9">
        <f t="shared" si="100"/>
        <v>292.68787696677418</v>
      </c>
      <c r="J112" s="9">
        <f t="shared" si="101"/>
        <v>0.18819769763880528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2.4113671634477627</v>
      </c>
      <c r="P112" s="9">
        <f t="shared" si="104"/>
        <v>0.45381374832268562</v>
      </c>
      <c r="Q112" s="12">
        <f t="shared" si="105"/>
        <v>0.13614412449680569</v>
      </c>
      <c r="R112" s="9">
        <f t="shared" si="106"/>
        <v>0.19436706250000002</v>
      </c>
      <c r="S112" s="13">
        <f t="shared" si="107"/>
        <v>0.70044853662798789</v>
      </c>
      <c r="T112" s="2">
        <f t="shared" si="108"/>
        <v>0.01</v>
      </c>
      <c r="U112" s="14">
        <f t="shared" si="109"/>
        <v>7.0044853662798792E-3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1.695448536627988E-2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525</v>
      </c>
      <c r="AX112" s="1">
        <f t="shared" si="116"/>
        <v>1159154.6695495453</v>
      </c>
    </row>
    <row r="113" spans="1:53" x14ac:dyDescent="0.15">
      <c r="C113" s="7">
        <v>8</v>
      </c>
      <c r="D113" s="8">
        <v>17.238827677096801</v>
      </c>
      <c r="E113" s="10">
        <f t="shared" si="117"/>
        <v>19.537876966774199</v>
      </c>
      <c r="F113" s="7" t="s">
        <v>83</v>
      </c>
      <c r="G113" s="1">
        <v>9</v>
      </c>
      <c r="H113" s="9">
        <f t="shared" si="99"/>
        <v>17.238827677096801</v>
      </c>
      <c r="I113" s="9">
        <f t="shared" si="100"/>
        <v>290.3888276770968</v>
      </c>
      <c r="J113" s="9">
        <f t="shared" si="101"/>
        <v>0.14462078575711876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2.6054436234584104</v>
      </c>
      <c r="P113" s="9">
        <f t="shared" si="104"/>
        <v>0.37680130407042994</v>
      </c>
      <c r="Q113" s="12">
        <f t="shared" si="105"/>
        <v>0.11304039122112898</v>
      </c>
      <c r="R113" s="9">
        <f t="shared" si="106"/>
        <v>0.19436706250000002</v>
      </c>
      <c r="S113" s="13">
        <f t="shared" si="107"/>
        <v>0.5815820323010179</v>
      </c>
      <c r="T113" s="2">
        <f t="shared" si="108"/>
        <v>0.01</v>
      </c>
      <c r="U113" s="14">
        <f t="shared" si="109"/>
        <v>5.8158203230101796E-3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1.5765820323010181E-2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525</v>
      </c>
      <c r="AX113" s="1">
        <f t="shared" si="116"/>
        <v>1077887.2877523524</v>
      </c>
    </row>
    <row r="114" spans="1:53" x14ac:dyDescent="0.15">
      <c r="C114" s="7">
        <v>9</v>
      </c>
      <c r="D114" s="8">
        <v>12.580163175033301</v>
      </c>
      <c r="E114" s="10">
        <f t="shared" si="117"/>
        <v>17.238827677096801</v>
      </c>
      <c r="F114" s="7" t="s">
        <v>83</v>
      </c>
      <c r="G114" s="1">
        <v>10</v>
      </c>
      <c r="H114" s="9">
        <f t="shared" si="99"/>
        <v>12.580163175033301</v>
      </c>
      <c r="I114" s="9">
        <f t="shared" si="100"/>
        <v>285.73016317503328</v>
      </c>
      <c r="J114" s="9">
        <f t="shared" si="101"/>
        <v>8.3715567218313636E-2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2.8765325277213138</v>
      </c>
      <c r="P114" s="9">
        <f t="shared" si="104"/>
        <v>0.24081055218011929</v>
      </c>
      <c r="Q114" s="12">
        <f t="shared" si="105"/>
        <v>7.2243165654035782E-2</v>
      </c>
      <c r="R114" s="9">
        <f t="shared" si="106"/>
        <v>0.19436706250000002</v>
      </c>
      <c r="S114" s="13">
        <f t="shared" si="107"/>
        <v>0.37168419754265603</v>
      </c>
      <c r="T114" s="2">
        <f t="shared" si="108"/>
        <v>0.01</v>
      </c>
      <c r="U114" s="14">
        <f t="shared" si="109"/>
        <v>3.7168419754265605E-3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9.2068419754265593E-3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525</v>
      </c>
      <c r="AX114" s="1">
        <f t="shared" si="116"/>
        <v>629459.02733478951</v>
      </c>
    </row>
    <row r="115" spans="1:53" x14ac:dyDescent="0.15">
      <c r="C115" s="7">
        <v>10</v>
      </c>
      <c r="D115" s="8">
        <v>6.1942133630322598</v>
      </c>
      <c r="E115" s="10">
        <f t="shared" si="117"/>
        <v>12.580163175033301</v>
      </c>
      <c r="F115" s="7" t="s">
        <v>83</v>
      </c>
      <c r="G115" s="1">
        <v>11</v>
      </c>
      <c r="H115" s="9">
        <f t="shared" si="99"/>
        <v>6.1942133630322598</v>
      </c>
      <c r="I115" s="9">
        <f t="shared" si="100"/>
        <v>279.34421336303222</v>
      </c>
      <c r="J115" s="9">
        <f t="shared" si="101"/>
        <v>3.8413560221398503E-2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2.5039358767641349</v>
      </c>
      <c r="O115" s="9">
        <f t="shared" si="118"/>
        <v>0.77967630711039337</v>
      </c>
      <c r="P115" s="9">
        <f t="shared" si="104"/>
        <v>2.995014277638269E-2</v>
      </c>
      <c r="Q115" s="12">
        <f t="shared" si="105"/>
        <v>8.9850428329148069E-3</v>
      </c>
      <c r="R115" s="9">
        <f t="shared" si="106"/>
        <v>0.19436706250000002</v>
      </c>
      <c r="S115" s="13">
        <f t="shared" si="107"/>
        <v>4.6227188482178175E-2</v>
      </c>
      <c r="T115" s="2">
        <f t="shared" si="108"/>
        <v>0.01</v>
      </c>
      <c r="U115" s="14">
        <f t="shared" si="109"/>
        <v>4.6227188482178175E-4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5.9522718848217821E-3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525</v>
      </c>
      <c r="AX115" s="1">
        <f t="shared" si="116"/>
        <v>406948.58031149663</v>
      </c>
    </row>
    <row r="116" spans="1:53" x14ac:dyDescent="0.15">
      <c r="C116" s="7">
        <v>11</v>
      </c>
      <c r="D116" s="8">
        <v>1.9848092369000001</v>
      </c>
      <c r="E116" s="10">
        <f t="shared" si="117"/>
        <v>6.1942133630322598</v>
      </c>
      <c r="F116" s="7" t="s">
        <v>85</v>
      </c>
      <c r="G116" s="1">
        <v>12</v>
      </c>
      <c r="H116" s="9">
        <f t="shared" si="99"/>
        <v>1.9848092369000001</v>
      </c>
      <c r="I116" s="9">
        <f t="shared" si="100"/>
        <v>275.13480923689997</v>
      </c>
      <c r="J116" s="9">
        <f t="shared" si="101"/>
        <v>2.2536486028618529E-2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1.3976163726673443</v>
      </c>
      <c r="P116" s="9">
        <f t="shared" si="104"/>
        <v>3.149736185598611E-2</v>
      </c>
      <c r="Q116" s="12">
        <f t="shared" si="105"/>
        <v>9.4492085567958323E-3</v>
      </c>
      <c r="R116" s="9">
        <f t="shared" si="106"/>
        <v>0.19436706250000002</v>
      </c>
      <c r="S116" s="13">
        <f t="shared" si="107"/>
        <v>4.8615276864596497E-2</v>
      </c>
      <c r="T116" s="2">
        <f t="shared" si="108"/>
        <v>0.01</v>
      </c>
      <c r="U116" s="14">
        <f t="shared" si="109"/>
        <v>4.8615276864596497E-4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5.9761527686459648E-3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525</v>
      </c>
      <c r="AX116" s="1">
        <f t="shared" si="116"/>
        <v>408581.28324524808</v>
      </c>
      <c r="AY116" s="1">
        <f>SUM(AX105:AX116)</f>
        <v>7056421.5097393831</v>
      </c>
    </row>
    <row r="117" spans="1:53" x14ac:dyDescent="0.15">
      <c r="C117" s="7">
        <v>12</v>
      </c>
      <c r="D117" s="8">
        <v>-0.51466263777419397</v>
      </c>
      <c r="E117" s="10">
        <f t="shared" si="117"/>
        <v>1.9848092369000001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2.2396368316774198</v>
      </c>
      <c r="E121" s="7"/>
      <c r="F121" s="7"/>
      <c r="G121" s="1">
        <v>1</v>
      </c>
      <c r="H121" s="9">
        <f t="shared" ref="H121:H132" si="119">E122</f>
        <v>2.2396368316774198</v>
      </c>
      <c r="I121" s="9">
        <f t="shared" ref="I121:I132" si="120">H121+273.15</f>
        <v>275.38963683167742</v>
      </c>
      <c r="J121" s="9">
        <f t="shared" ref="J121:J132" si="121">EXP(($C$15*(I121-$C$13))/($C$16*I121*$C$13))</f>
        <v>2.3286700733746016E-2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6.6297236988974908E-3</v>
      </c>
      <c r="Q121" s="12">
        <f t="shared" ref="Q121:Q132" si="125">P121*$B$123</f>
        <v>2.1878088206361722E-3</v>
      </c>
      <c r="R121" s="9">
        <f t="shared" ref="R121:R132" si="126">L121*$B$123</f>
        <v>9.3951000000000007E-2</v>
      </c>
      <c r="S121" s="13">
        <f t="shared" ref="S121:S132" si="127">Q121/R121</f>
        <v>2.3286700733746016E-2</v>
      </c>
      <c r="T121" s="2">
        <f t="shared" ref="T121:T132" si="128">$B$122/100</f>
        <v>0.01</v>
      </c>
      <c r="U121" s="14">
        <f t="shared" ref="U121:U132" si="129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5.72286700733746E-3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-6.9718150472258102</v>
      </c>
      <c r="E122" s="10">
        <f t="shared" ref="E122:E133" si="139">D121</f>
        <v>2.2396368316774198</v>
      </c>
      <c r="F122" s="7" t="s">
        <v>83</v>
      </c>
      <c r="G122" s="1">
        <v>2</v>
      </c>
      <c r="H122" s="9">
        <f t="shared" si="119"/>
        <v>-6.9718150472258102</v>
      </c>
      <c r="I122" s="9">
        <f t="shared" si="120"/>
        <v>266.17818495277419</v>
      </c>
      <c r="J122" s="9">
        <f t="shared" si="121"/>
        <v>6.850533679367281E-3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0.56277027630110255</v>
      </c>
      <c r="P122" s="9">
        <f t="shared" si="124"/>
        <v>3.8552767315475334E-3</v>
      </c>
      <c r="Q122" s="12">
        <f t="shared" si="125"/>
        <v>1.2722413214106862E-3</v>
      </c>
      <c r="R122" s="9">
        <f t="shared" si="126"/>
        <v>9.3951000000000007E-2</v>
      </c>
      <c r="S122" s="13">
        <f t="shared" si="127"/>
        <v>1.3541541031076691E-2</v>
      </c>
      <c r="T122" s="2">
        <f t="shared" si="128"/>
        <v>0.01</v>
      </c>
      <c r="U122" s="14">
        <f t="shared" si="129"/>
        <v>1.3541541031076692E-4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5.6254154103107671E-3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-0.18485781021428599</v>
      </c>
      <c r="E123" s="10">
        <f t="shared" si="139"/>
        <v>-6.9718150472258102</v>
      </c>
      <c r="F123" s="7" t="s">
        <v>83</v>
      </c>
      <c r="G123" s="1">
        <v>3</v>
      </c>
      <c r="H123" s="9">
        <f t="shared" si="119"/>
        <v>-0.18485781021428599</v>
      </c>
      <c r="I123" s="9">
        <f t="shared" si="120"/>
        <v>272.96514218978569</v>
      </c>
      <c r="J123" s="9">
        <f t="shared" si="121"/>
        <v>1.7010731493360201E-2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0.8436149995695551</v>
      </c>
      <c r="P123" s="9">
        <f t="shared" si="124"/>
        <v>1.4350508241448883E-2</v>
      </c>
      <c r="Q123" s="12">
        <f t="shared" si="125"/>
        <v>4.735667719678132E-3</v>
      </c>
      <c r="R123" s="9">
        <f t="shared" si="126"/>
        <v>9.3951000000000007E-2</v>
      </c>
      <c r="S123" s="13">
        <f t="shared" si="127"/>
        <v>5.040571914804666E-2</v>
      </c>
      <c r="T123" s="2">
        <f t="shared" si="128"/>
        <v>0.01</v>
      </c>
      <c r="U123" s="14">
        <f t="shared" si="129"/>
        <v>5.040571914804666E-4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5.9940571914804666E-3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2.15177199035484</v>
      </c>
      <c r="E124" s="10">
        <f t="shared" si="139"/>
        <v>-0.18485781021428599</v>
      </c>
      <c r="F124" s="7" t="s">
        <v>83</v>
      </c>
      <c r="G124" s="1">
        <v>4</v>
      </c>
      <c r="H124" s="9">
        <f t="shared" si="119"/>
        <v>2.15177199035484</v>
      </c>
      <c r="I124" s="9">
        <f t="shared" si="120"/>
        <v>275.30177199035484</v>
      </c>
      <c r="J124" s="9">
        <f t="shared" si="121"/>
        <v>2.3025403864076279E-2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1.1139644913281064</v>
      </c>
      <c r="P124" s="9">
        <f t="shared" si="124"/>
        <v>2.5649482303069949E-2</v>
      </c>
      <c r="Q124" s="12">
        <f t="shared" si="125"/>
        <v>8.464329160013084E-3</v>
      </c>
      <c r="R124" s="9">
        <f t="shared" si="126"/>
        <v>9.3951000000000007E-2</v>
      </c>
      <c r="S124" s="13">
        <f t="shared" si="127"/>
        <v>9.0093018275623285E-2</v>
      </c>
      <c r="T124" s="2">
        <f t="shared" si="128"/>
        <v>0.01</v>
      </c>
      <c r="U124" s="14">
        <f t="shared" si="129"/>
        <v>9.0093018275623287E-4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6.3909301827562333E-3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5.8902212121666704</v>
      </c>
      <c r="E125" s="10">
        <f t="shared" si="139"/>
        <v>2.15177199035484</v>
      </c>
      <c r="F125" s="7" t="s">
        <v>83</v>
      </c>
      <c r="G125" s="1">
        <v>5</v>
      </c>
      <c r="H125" s="9">
        <f t="shared" si="119"/>
        <v>5.8902212121666704</v>
      </c>
      <c r="I125" s="9">
        <f t="shared" si="120"/>
        <v>279.04022121216667</v>
      </c>
      <c r="J125" s="9">
        <f t="shared" si="121"/>
        <v>3.6982240583648761E-2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1.0338992585737845</v>
      </c>
      <c r="O125" s="9">
        <f t="shared" si="140"/>
        <v>0.33911575045125186</v>
      </c>
      <c r="P125" s="9">
        <f t="shared" si="124"/>
        <v>1.2541260268892792E-2</v>
      </c>
      <c r="Q125" s="12">
        <f t="shared" si="125"/>
        <v>4.1386158887346215E-3</v>
      </c>
      <c r="R125" s="9">
        <f t="shared" si="126"/>
        <v>9.3951000000000007E-2</v>
      </c>
      <c r="S125" s="13">
        <f t="shared" si="127"/>
        <v>4.405079125006249E-2</v>
      </c>
      <c r="T125" s="2">
        <f t="shared" si="128"/>
        <v>0.01</v>
      </c>
      <c r="U125" s="14">
        <f t="shared" si="129"/>
        <v>4.405079125006249E-4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5.9305079125006252E-3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11.2305376437742</v>
      </c>
      <c r="E126" s="10">
        <f t="shared" si="139"/>
        <v>5.8902212121666704</v>
      </c>
      <c r="F126" s="7" t="s">
        <v>85</v>
      </c>
      <c r="G126" s="1">
        <v>6</v>
      </c>
      <c r="H126" s="9">
        <f t="shared" si="119"/>
        <v>11.2305376437742</v>
      </c>
      <c r="I126" s="9">
        <f t="shared" si="120"/>
        <v>284.38053764377418</v>
      </c>
      <c r="J126" s="9">
        <f t="shared" si="121"/>
        <v>7.1214857123016187E-2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0.61127449018235902</v>
      </c>
      <c r="P126" s="9">
        <f t="shared" si="124"/>
        <v>4.3531825481281261E-2</v>
      </c>
      <c r="Q126" s="12">
        <f t="shared" si="125"/>
        <v>1.4365502408822816E-2</v>
      </c>
      <c r="R126" s="9">
        <f t="shared" si="126"/>
        <v>9.3951000000000007E-2</v>
      </c>
      <c r="S126" s="13">
        <f t="shared" si="127"/>
        <v>0.15290419909125838</v>
      </c>
      <c r="T126" s="2">
        <f t="shared" si="128"/>
        <v>0.01</v>
      </c>
      <c r="U126" s="14">
        <f t="shared" si="129"/>
        <v>1.5290419909125838E-3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7.0190419909125839E-3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13.276276911266701</v>
      </c>
      <c r="E127" s="10">
        <f t="shared" si="139"/>
        <v>11.2305376437742</v>
      </c>
      <c r="F127" s="7" t="s">
        <v>83</v>
      </c>
      <c r="G127" s="1">
        <v>7</v>
      </c>
      <c r="H127" s="9">
        <f t="shared" si="119"/>
        <v>13.276276911266701</v>
      </c>
      <c r="I127" s="9">
        <f t="shared" si="120"/>
        <v>286.42627691126665</v>
      </c>
      <c r="J127" s="9">
        <f t="shared" si="121"/>
        <v>9.0943950099931878E-2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0.85244266470107766</v>
      </c>
      <c r="P127" s="9">
        <f t="shared" si="124"/>
        <v>7.7524503161627761E-2</v>
      </c>
      <c r="Q127" s="12">
        <f t="shared" si="125"/>
        <v>2.5583086043337162E-2</v>
      </c>
      <c r="R127" s="9">
        <f t="shared" si="126"/>
        <v>9.3951000000000007E-2</v>
      </c>
      <c r="S127" s="13">
        <f t="shared" si="127"/>
        <v>0.2723024347089138</v>
      </c>
      <c r="T127" s="2">
        <f t="shared" si="128"/>
        <v>0.01</v>
      </c>
      <c r="U127" s="14">
        <f t="shared" si="129"/>
        <v>2.7230243470891379E-3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1.2673024347089137E-2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19.537876966774199</v>
      </c>
      <c r="E128" s="10">
        <f t="shared" si="139"/>
        <v>13.276276911266701</v>
      </c>
      <c r="F128" s="7" t="s">
        <v>83</v>
      </c>
      <c r="G128" s="1">
        <v>8</v>
      </c>
      <c r="H128" s="9">
        <f t="shared" si="119"/>
        <v>19.537876966774199</v>
      </c>
      <c r="I128" s="9">
        <f t="shared" si="120"/>
        <v>292.68787696677418</v>
      </c>
      <c r="J128" s="9">
        <f t="shared" si="121"/>
        <v>0.18819769763880528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1.0596181615394498</v>
      </c>
      <c r="P128" s="9">
        <f t="shared" si="124"/>
        <v>0.19941769837798809</v>
      </c>
      <c r="Q128" s="12">
        <f t="shared" si="125"/>
        <v>6.5807840464736075E-2</v>
      </c>
      <c r="R128" s="9">
        <f t="shared" si="126"/>
        <v>9.3951000000000007E-2</v>
      </c>
      <c r="S128" s="13">
        <f t="shared" si="127"/>
        <v>0.70044853662798767</v>
      </c>
      <c r="T128" s="2">
        <f t="shared" si="128"/>
        <v>0.01</v>
      </c>
      <c r="U128" s="14">
        <f t="shared" si="129"/>
        <v>7.0044853662798766E-3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1.6954485366279876E-2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17.238827677096801</v>
      </c>
      <c r="E129" s="10">
        <f t="shared" si="139"/>
        <v>19.537876966774199</v>
      </c>
      <c r="F129" s="7" t="s">
        <v>83</v>
      </c>
      <c r="G129" s="1">
        <v>9</v>
      </c>
      <c r="H129" s="9">
        <f t="shared" si="119"/>
        <v>17.238827677096801</v>
      </c>
      <c r="I129" s="9">
        <f t="shared" si="120"/>
        <v>290.3888276770968</v>
      </c>
      <c r="J129" s="9">
        <f t="shared" si="121"/>
        <v>0.14462078575711876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1.1449004631614617</v>
      </c>
      <c r="P129" s="9">
        <f t="shared" si="124"/>
        <v>0.16557640459609979</v>
      </c>
      <c r="Q129" s="12">
        <f t="shared" si="125"/>
        <v>5.4640213516712936E-2</v>
      </c>
      <c r="R129" s="9">
        <f t="shared" si="126"/>
        <v>9.3951000000000007E-2</v>
      </c>
      <c r="S129" s="13">
        <f t="shared" si="127"/>
        <v>0.5815820323010179</v>
      </c>
      <c r="T129" s="2">
        <f t="shared" si="128"/>
        <v>0.01</v>
      </c>
      <c r="U129" s="14">
        <f t="shared" si="129"/>
        <v>5.8158203230101796E-3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1.5765820323010181E-2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12.580163175033301</v>
      </c>
      <c r="E130" s="10">
        <f t="shared" si="139"/>
        <v>17.238827677096801</v>
      </c>
      <c r="F130" s="7" t="s">
        <v>83</v>
      </c>
      <c r="G130" s="1">
        <v>10</v>
      </c>
      <c r="H130" s="9">
        <f t="shared" si="119"/>
        <v>12.580163175033301</v>
      </c>
      <c r="I130" s="9">
        <f t="shared" si="120"/>
        <v>285.73016317503328</v>
      </c>
      <c r="J130" s="9">
        <f t="shared" si="121"/>
        <v>8.3715567218313636E-2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1.2640240585653619</v>
      </c>
      <c r="P130" s="9">
        <f t="shared" si="124"/>
        <v>0.10581849104039417</v>
      </c>
      <c r="Q130" s="12">
        <f t="shared" si="125"/>
        <v>3.4920102043330077E-2</v>
      </c>
      <c r="R130" s="9">
        <f t="shared" si="126"/>
        <v>9.3951000000000007E-2</v>
      </c>
      <c r="S130" s="13">
        <f t="shared" si="127"/>
        <v>0.37168419754265603</v>
      </c>
      <c r="T130" s="2">
        <f t="shared" si="128"/>
        <v>0.01</v>
      </c>
      <c r="U130" s="14">
        <f t="shared" si="129"/>
        <v>3.7168419754265605E-3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9.2068419754265593E-3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6.1942133630322598</v>
      </c>
      <c r="E131" s="10">
        <f t="shared" si="139"/>
        <v>12.580163175033301</v>
      </c>
      <c r="F131" s="7" t="s">
        <v>83</v>
      </c>
      <c r="G131" s="1">
        <v>11</v>
      </c>
      <c r="H131" s="9">
        <f t="shared" si="119"/>
        <v>6.1942133630322598</v>
      </c>
      <c r="I131" s="9">
        <f t="shared" si="120"/>
        <v>279.34421336303222</v>
      </c>
      <c r="J131" s="9">
        <f t="shared" si="121"/>
        <v>3.8413560221398503E-2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1.1002952891487194</v>
      </c>
      <c r="O131" s="9">
        <f t="shared" si="140"/>
        <v>0.34261027837624836</v>
      </c>
      <c r="P131" s="9">
        <f t="shared" si="124"/>
        <v>1.3160880560876121E-2</v>
      </c>
      <c r="Q131" s="12">
        <f t="shared" si="125"/>
        <v>4.3430905850891204E-3</v>
      </c>
      <c r="R131" s="9">
        <f t="shared" si="126"/>
        <v>9.3951000000000007E-2</v>
      </c>
      <c r="S131" s="13">
        <f t="shared" si="127"/>
        <v>4.6227188482178154E-2</v>
      </c>
      <c r="T131" s="2">
        <f t="shared" si="128"/>
        <v>0.01</v>
      </c>
      <c r="U131" s="14">
        <f t="shared" si="129"/>
        <v>4.6227188482178154E-4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5.9522718848217812E-3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1.9848092369000001</v>
      </c>
      <c r="E132" s="10">
        <f t="shared" si="139"/>
        <v>6.1942133630322598</v>
      </c>
      <c r="F132" s="7" t="s">
        <v>85</v>
      </c>
      <c r="G132" s="1">
        <v>12</v>
      </c>
      <c r="H132" s="9">
        <f t="shared" si="119"/>
        <v>1.9848092369000001</v>
      </c>
      <c r="I132" s="9">
        <f t="shared" si="120"/>
        <v>275.13480923689997</v>
      </c>
      <c r="J132" s="9">
        <f t="shared" si="121"/>
        <v>2.2536486028618529E-2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0.61414939781537214</v>
      </c>
      <c r="P132" s="9">
        <f t="shared" si="124"/>
        <v>1.3840769323350618E-2</v>
      </c>
      <c r="Q132" s="12">
        <f t="shared" si="125"/>
        <v>4.5674538767057045E-3</v>
      </c>
      <c r="R132" s="9">
        <f t="shared" si="126"/>
        <v>9.3951000000000007E-2</v>
      </c>
      <c r="S132" s="13">
        <f t="shared" si="127"/>
        <v>4.8615276864596484E-2</v>
      </c>
      <c r="T132" s="2">
        <f t="shared" si="128"/>
        <v>0.01</v>
      </c>
      <c r="U132" s="14">
        <f t="shared" si="129"/>
        <v>4.8615276864596486E-4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5.9761527686459648E-3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-0.51466263777419397</v>
      </c>
      <c r="E133" s="10">
        <f t="shared" si="139"/>
        <v>1.9848092369000001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2.2396368316774198</v>
      </c>
      <c r="E136" s="7"/>
      <c r="F136" s="7"/>
      <c r="G136" s="1">
        <v>1</v>
      </c>
      <c r="H136" s="9">
        <f t="shared" ref="H136:H147" si="141">E137</f>
        <v>2.2396368316774198</v>
      </c>
      <c r="I136" s="9">
        <f t="shared" ref="I136:I147" si="142">H136+273.15</f>
        <v>275.38963683167742</v>
      </c>
      <c r="J136" s="9">
        <f t="shared" ref="J136:J147" si="143">EXP(($C$15*(I136-$C$13))/($C$16*I136*$C$13))</f>
        <v>2.3286700733746016E-2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1.7675721677990051E-2</v>
      </c>
      <c r="Q136" s="12">
        <f t="shared" ref="Q136:Q147" si="147">P136*$B$138</f>
        <v>4.5956876362774138E-3</v>
      </c>
      <c r="R136" s="9">
        <f t="shared" ref="R136:R147" si="148">L136*$B$138</f>
        <v>0.19735245833333334</v>
      </c>
      <c r="S136" s="13">
        <f t="shared" ref="S136:S147" si="149">Q136/R136</f>
        <v>2.3286700733746016E-2</v>
      </c>
      <c r="T136" s="2">
        <f t="shared" ref="T136:T147" si="150">$B$137/100</f>
        <v>0.01</v>
      </c>
      <c r="U136" s="14">
        <f t="shared" ref="U136:U147" si="151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5.72286700733746E-3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-6.9718150472258102</v>
      </c>
      <c r="E137" s="10">
        <f t="shared" ref="E137:E148" si="159">D136</f>
        <v>2.2396368316774198</v>
      </c>
      <c r="F137" s="7" t="s">
        <v>83</v>
      </c>
      <c r="G137" s="1">
        <v>2</v>
      </c>
      <c r="H137" s="9">
        <f t="shared" si="141"/>
        <v>-6.9718150472258102</v>
      </c>
      <c r="I137" s="9">
        <f t="shared" si="142"/>
        <v>266.17818495277419</v>
      </c>
      <c r="J137" s="9">
        <f t="shared" si="143"/>
        <v>6.850533679367281E-3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1.5004201116553433</v>
      </c>
      <c r="P137" s="9">
        <f t="shared" si="146"/>
        <v>1.0278678508094946E-2</v>
      </c>
      <c r="Q137" s="12">
        <f t="shared" si="147"/>
        <v>2.672456412104686E-3</v>
      </c>
      <c r="R137" s="9">
        <f t="shared" si="148"/>
        <v>0.19735245833333334</v>
      </c>
      <c r="S137" s="13">
        <f t="shared" si="149"/>
        <v>1.3541541031076689E-2</v>
      </c>
      <c r="T137" s="2">
        <f t="shared" si="150"/>
        <v>0.01</v>
      </c>
      <c r="U137" s="14">
        <f t="shared" si="151"/>
        <v>1.3541541031076689E-4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5.6254154103107671E-3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-0.18485781021428599</v>
      </c>
      <c r="E138" s="10">
        <f t="shared" si="159"/>
        <v>-6.9718150472258102</v>
      </c>
      <c r="F138" s="7" t="s">
        <v>83</v>
      </c>
      <c r="G138" s="1">
        <v>3</v>
      </c>
      <c r="H138" s="9">
        <f t="shared" si="141"/>
        <v>-0.18485781021428599</v>
      </c>
      <c r="I138" s="9">
        <f t="shared" si="142"/>
        <v>272.96514218978569</v>
      </c>
      <c r="J138" s="9">
        <f t="shared" si="143"/>
        <v>1.7010731493360201E-2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2.2491893498139151</v>
      </c>
      <c r="P138" s="9">
        <f t="shared" si="146"/>
        <v>3.8260356107409917E-2</v>
      </c>
      <c r="Q138" s="12">
        <f t="shared" si="147"/>
        <v>9.9476925879265782E-3</v>
      </c>
      <c r="R138" s="9">
        <f t="shared" si="148"/>
        <v>0.19735245833333334</v>
      </c>
      <c r="S138" s="13">
        <f t="shared" si="149"/>
        <v>5.0405719148046646E-2</v>
      </c>
      <c r="T138" s="2">
        <f t="shared" si="150"/>
        <v>0.01</v>
      </c>
      <c r="U138" s="14">
        <f t="shared" si="151"/>
        <v>5.0405719148046649E-4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5.9940571914804666E-3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2.15177199035484</v>
      </c>
      <c r="E139" s="10">
        <f t="shared" si="159"/>
        <v>-0.18485781021428599</v>
      </c>
      <c r="F139" s="7" t="s">
        <v>83</v>
      </c>
      <c r="G139" s="1">
        <v>4</v>
      </c>
      <c r="H139" s="9">
        <f t="shared" si="141"/>
        <v>2.15177199035484</v>
      </c>
      <c r="I139" s="9">
        <f t="shared" si="142"/>
        <v>275.30177199035484</v>
      </c>
      <c r="J139" s="9">
        <f t="shared" si="143"/>
        <v>2.3025403864076279E-2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2.9699769103731719</v>
      </c>
      <c r="P139" s="9">
        <f t="shared" si="146"/>
        <v>6.838491782832376E-2</v>
      </c>
      <c r="Q139" s="12">
        <f t="shared" si="147"/>
        <v>1.7780078635364179E-2</v>
      </c>
      <c r="R139" s="9">
        <f t="shared" si="148"/>
        <v>0.19735245833333334</v>
      </c>
      <c r="S139" s="13">
        <f t="shared" si="149"/>
        <v>9.0093018275623257E-2</v>
      </c>
      <c r="T139" s="2">
        <f t="shared" si="150"/>
        <v>0.01</v>
      </c>
      <c r="U139" s="14">
        <f t="shared" si="151"/>
        <v>9.0093018275623255E-4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6.3909301827562324E-3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5.8902212121666704</v>
      </c>
      <c r="E140" s="10">
        <f t="shared" si="159"/>
        <v>2.15177199035484</v>
      </c>
      <c r="F140" s="7" t="s">
        <v>83</v>
      </c>
      <c r="G140" s="1">
        <v>5</v>
      </c>
      <c r="H140" s="9">
        <f t="shared" si="141"/>
        <v>5.8902212121666704</v>
      </c>
      <c r="I140" s="9">
        <f t="shared" si="142"/>
        <v>279.04022121216667</v>
      </c>
      <c r="J140" s="9">
        <f t="shared" si="143"/>
        <v>3.6982240583648761E-2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3.6606399092115152</v>
      </c>
      <c r="P140" s="9">
        <f t="shared" si="146"/>
        <v>0.13537866581256641</v>
      </c>
      <c r="Q140" s="12">
        <f t="shared" si="147"/>
        <v>3.5198453111267271E-2</v>
      </c>
      <c r="R140" s="9">
        <f t="shared" si="148"/>
        <v>0.19735245833333334</v>
      </c>
      <c r="S140" s="13">
        <f t="shared" si="149"/>
        <v>0.17835325391192333</v>
      </c>
      <c r="T140" s="2">
        <f t="shared" si="150"/>
        <v>0.01</v>
      </c>
      <c r="U140" s="14">
        <f t="shared" si="151"/>
        <v>1.7835325391192334E-3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7.2735325391192337E-3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11.2305376437742</v>
      </c>
      <c r="E141" s="10">
        <f t="shared" si="159"/>
        <v>5.8902212121666704</v>
      </c>
      <c r="F141" s="7" t="s">
        <v>85</v>
      </c>
      <c r="G141" s="1">
        <v>6</v>
      </c>
      <c r="H141" s="9">
        <f t="shared" si="141"/>
        <v>11.2305376437742</v>
      </c>
      <c r="I141" s="9">
        <f t="shared" si="142"/>
        <v>284.38053764377418</v>
      </c>
      <c r="J141" s="9">
        <f t="shared" si="143"/>
        <v>7.1214857123016187E-2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4.2843091600656154</v>
      </c>
      <c r="P141" s="9">
        <f t="shared" si="146"/>
        <v>0.30510646470490227</v>
      </c>
      <c r="Q141" s="12">
        <f t="shared" si="147"/>
        <v>7.9327680823274599E-2</v>
      </c>
      <c r="R141" s="9">
        <f t="shared" si="148"/>
        <v>0.19735245833333334</v>
      </c>
      <c r="S141" s="13">
        <f t="shared" si="149"/>
        <v>0.40195942575636995</v>
      </c>
      <c r="T141" s="2">
        <f t="shared" si="150"/>
        <v>0.01</v>
      </c>
      <c r="U141" s="14">
        <f t="shared" si="151"/>
        <v>4.0195942575636991E-3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9.5095942575636992E-3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13.276276911266701</v>
      </c>
      <c r="E142" s="10">
        <f t="shared" si="159"/>
        <v>11.2305376437742</v>
      </c>
      <c r="F142" s="7" t="s">
        <v>83</v>
      </c>
      <c r="G142" s="1">
        <v>7</v>
      </c>
      <c r="H142" s="9">
        <f t="shared" si="141"/>
        <v>13.276276911266701</v>
      </c>
      <c r="I142" s="9">
        <f t="shared" si="142"/>
        <v>286.42627691126665</v>
      </c>
      <c r="J142" s="9">
        <f t="shared" si="143"/>
        <v>9.0943950099931878E-2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4.7382506120273797</v>
      </c>
      <c r="P142" s="9">
        <f t="shared" si="146"/>
        <v>0.43091522722118969</v>
      </c>
      <c r="Q142" s="12">
        <f t="shared" si="147"/>
        <v>0.11203795907750932</v>
      </c>
      <c r="R142" s="9">
        <f t="shared" si="148"/>
        <v>0.19735245833333334</v>
      </c>
      <c r="S142" s="13">
        <f t="shared" si="149"/>
        <v>0.56770490737072221</v>
      </c>
      <c r="T142" s="2">
        <f t="shared" si="150"/>
        <v>0.01</v>
      </c>
      <c r="U142" s="14">
        <f t="shared" si="151"/>
        <v>5.6770490737072226E-3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1.5627049073707221E-2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19.537876966774199</v>
      </c>
      <c r="E143" s="10">
        <f t="shared" si="159"/>
        <v>13.276276911266701</v>
      </c>
      <c r="F143" s="7" t="s">
        <v>83</v>
      </c>
      <c r="G143" s="1">
        <v>8</v>
      </c>
      <c r="H143" s="9">
        <f t="shared" si="141"/>
        <v>19.537876966774199</v>
      </c>
      <c r="I143" s="9">
        <f t="shared" si="142"/>
        <v>292.68787696677418</v>
      </c>
      <c r="J143" s="9">
        <f t="shared" si="143"/>
        <v>0.18819769763880528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5.0663833014728565</v>
      </c>
      <c r="P143" s="9">
        <f t="shared" si="146"/>
        <v>0.95348167269288076</v>
      </c>
      <c r="Q143" s="12">
        <f t="shared" si="147"/>
        <v>0.24790523490014901</v>
      </c>
      <c r="R143" s="9">
        <f t="shared" si="148"/>
        <v>0.19735245833333334</v>
      </c>
      <c r="S143" s="13">
        <f t="shared" si="149"/>
        <v>1.2561547851683244</v>
      </c>
      <c r="T143" s="2">
        <f t="shared" si="150"/>
        <v>0.01</v>
      </c>
      <c r="U143" s="14">
        <f t="shared" si="151"/>
        <v>1.2561547851683244E-2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2.2511547851683245E-2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17.238827677096801</v>
      </c>
      <c r="E144" s="10">
        <f t="shared" si="159"/>
        <v>19.537876966774199</v>
      </c>
      <c r="F144" s="7" t="s">
        <v>83</v>
      </c>
      <c r="G144" s="1">
        <v>9</v>
      </c>
      <c r="H144" s="9">
        <f t="shared" si="141"/>
        <v>17.238827677096801</v>
      </c>
      <c r="I144" s="9">
        <f t="shared" si="142"/>
        <v>290.3888276770968</v>
      </c>
      <c r="J144" s="9">
        <f t="shared" si="143"/>
        <v>0.14462078575711876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4.8719495454466424</v>
      </c>
      <c r="P144" s="9">
        <f t="shared" si="146"/>
        <v>0.70458517143153099</v>
      </c>
      <c r="Q144" s="12">
        <f t="shared" si="147"/>
        <v>0.18319214457219807</v>
      </c>
      <c r="R144" s="9">
        <f t="shared" si="148"/>
        <v>0.19735245833333334</v>
      </c>
      <c r="S144" s="13">
        <f t="shared" si="149"/>
        <v>0.92824860718371116</v>
      </c>
      <c r="T144" s="2">
        <f t="shared" si="150"/>
        <v>0.01</v>
      </c>
      <c r="U144" s="14">
        <f t="shared" si="151"/>
        <v>9.2824860718371122E-3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1.9232486071837113E-2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12.580163175033301</v>
      </c>
      <c r="E145" s="10">
        <f t="shared" si="159"/>
        <v>17.238827677096801</v>
      </c>
      <c r="F145" s="7" t="s">
        <v>83</v>
      </c>
      <c r="G145" s="1">
        <v>10</v>
      </c>
      <c r="H145" s="9">
        <f t="shared" si="141"/>
        <v>12.580163175033301</v>
      </c>
      <c r="I145" s="9">
        <f t="shared" si="142"/>
        <v>285.73016317503328</v>
      </c>
      <c r="J145" s="9">
        <f t="shared" si="143"/>
        <v>8.3715567218313636E-2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4.9264122906817782</v>
      </c>
      <c r="P145" s="9">
        <f t="shared" si="146"/>
        <v>0.41241739926569687</v>
      </c>
      <c r="Q145" s="12">
        <f t="shared" si="147"/>
        <v>0.1072285238090812</v>
      </c>
      <c r="R145" s="9">
        <f t="shared" si="148"/>
        <v>0.19735245833333334</v>
      </c>
      <c r="S145" s="13">
        <f t="shared" si="149"/>
        <v>0.54333513103733155</v>
      </c>
      <c r="T145" s="2">
        <f t="shared" si="150"/>
        <v>0.01</v>
      </c>
      <c r="U145" s="14">
        <f t="shared" si="151"/>
        <v>5.4333513103733159E-3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1.0923351310373315E-2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6.1942133630322598</v>
      </c>
      <c r="E146" s="10">
        <f t="shared" si="159"/>
        <v>12.580163175033301</v>
      </c>
      <c r="F146" s="7" t="s">
        <v>83</v>
      </c>
      <c r="G146" s="1">
        <v>11</v>
      </c>
      <c r="H146" s="9">
        <f t="shared" si="141"/>
        <v>6.1942133630322598</v>
      </c>
      <c r="I146" s="9">
        <f t="shared" si="142"/>
        <v>279.34421336303222</v>
      </c>
      <c r="J146" s="9">
        <f t="shared" si="143"/>
        <v>3.8413560221398503E-2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5.2730428080827485</v>
      </c>
      <c r="P146" s="9">
        <f t="shared" si="146"/>
        <v>0.20255634745829892</v>
      </c>
      <c r="Q146" s="12">
        <f t="shared" si="147"/>
        <v>5.2664650339157723E-2</v>
      </c>
      <c r="R146" s="9">
        <f t="shared" si="148"/>
        <v>0.19735245833333334</v>
      </c>
      <c r="S146" s="13">
        <f t="shared" si="149"/>
        <v>0.26685581109005385</v>
      </c>
      <c r="T146" s="2">
        <f t="shared" si="150"/>
        <v>0.01</v>
      </c>
      <c r="U146" s="14">
        <f t="shared" si="151"/>
        <v>2.6685581109005384E-3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8.1585581109005385E-3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1.9848092369000001</v>
      </c>
      <c r="E147" s="10">
        <f t="shared" si="159"/>
        <v>6.1942133630322598</v>
      </c>
      <c r="F147" s="7" t="s">
        <v>85</v>
      </c>
      <c r="G147" s="1">
        <v>12</v>
      </c>
      <c r="H147" s="9">
        <f t="shared" si="141"/>
        <v>1.9848092369000001</v>
      </c>
      <c r="I147" s="9">
        <f t="shared" si="142"/>
        <v>275.13480923689997</v>
      </c>
      <c r="J147" s="9">
        <f t="shared" si="143"/>
        <v>2.2536486028618529E-2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5.8295343772911163</v>
      </c>
      <c r="P147" s="9">
        <f t="shared" si="146"/>
        <v>0.13137722004717267</v>
      </c>
      <c r="Q147" s="12">
        <f t="shared" si="147"/>
        <v>3.4158077212264895E-2</v>
      </c>
      <c r="R147" s="9">
        <f t="shared" si="148"/>
        <v>0.19735245833333334</v>
      </c>
      <c r="S147" s="13">
        <f t="shared" si="149"/>
        <v>0.17308158966315498</v>
      </c>
      <c r="T147" s="2">
        <f t="shared" si="150"/>
        <v>0.01</v>
      </c>
      <c r="U147" s="14">
        <f t="shared" si="151"/>
        <v>1.73081589663155E-3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7.2208158966315496E-3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-0.51466263777419397</v>
      </c>
      <c r="E148" s="10">
        <f t="shared" si="159"/>
        <v>1.9848092369000001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914439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4364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137865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1244816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74600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2341592.2627160875</v>
      </c>
      <c r="J13" s="6" t="s">
        <v>37</v>
      </c>
      <c r="K13" s="6">
        <f>I13/(10000*1000)</f>
        <v>0.23415922627160876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-10.9143084643871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-10.9143084643871</v>
      </c>
      <c r="I27" s="9">
        <f t="shared" si="1"/>
        <v>262.23569153561289</v>
      </c>
      <c r="J27" s="9">
        <f t="shared" si="2"/>
        <v>3.9526153629389216E-3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0.31804555489478392</v>
      </c>
      <c r="Q27" s="12">
        <f t="shared" si="6"/>
        <v>3.1804555489478394E-2</v>
      </c>
      <c r="R27" s="9">
        <f t="shared" si="7"/>
        <v>4.0532094166666672</v>
      </c>
      <c r="S27" s="13">
        <f t="shared" si="8"/>
        <v>7.8467585115881457E-3</v>
      </c>
      <c r="T27" s="2">
        <f t="shared" si="9"/>
        <v>0.34</v>
      </c>
      <c r="U27" s="14">
        <f t="shared" si="10"/>
        <v>2.6678978939399696E-3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1.556789789393997E-2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-2.2106118262500001</v>
      </c>
      <c r="E28" s="10">
        <f t="shared" si="18"/>
        <v>-10.9143084643871</v>
      </c>
      <c r="F28" s="7" t="s">
        <v>83</v>
      </c>
      <c r="G28" s="1">
        <v>3</v>
      </c>
      <c r="H28" s="9">
        <f t="shared" si="0"/>
        <v>-2.2106118262500001</v>
      </c>
      <c r="I28" s="9">
        <f t="shared" si="1"/>
        <v>270.93938817374999</v>
      </c>
      <c r="J28" s="9">
        <f t="shared" si="2"/>
        <v>1.3028566048236124E-2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120.67863362474537</v>
      </c>
      <c r="P28" s="9">
        <f t="shared" si="5"/>
        <v>1.5722695487908838</v>
      </c>
      <c r="Q28" s="12">
        <f t="shared" si="6"/>
        <v>0.15722695487908839</v>
      </c>
      <c r="R28" s="9">
        <f t="shared" si="7"/>
        <v>4.0532094166666672</v>
      </c>
      <c r="S28" s="13">
        <f t="shared" si="8"/>
        <v>3.8790730681858232E-2</v>
      </c>
      <c r="T28" s="2">
        <f t="shared" si="9"/>
        <v>0.34</v>
      </c>
      <c r="U28" s="14">
        <f t="shared" si="10"/>
        <v>1.3188848431831799E-2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2.6088848431831797E-2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-1.192642376</v>
      </c>
      <c r="E29" s="10">
        <f t="shared" si="18"/>
        <v>-2.2106118262500001</v>
      </c>
      <c r="F29" s="7" t="s">
        <v>83</v>
      </c>
      <c r="G29" s="1">
        <v>4</v>
      </c>
      <c r="H29" s="9">
        <f t="shared" si="0"/>
        <v>-1.192642376</v>
      </c>
      <c r="I29" s="9">
        <f t="shared" si="1"/>
        <v>271.957357624</v>
      </c>
      <c r="J29" s="9">
        <f t="shared" si="2"/>
        <v>1.4904474233867681E-2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159.63845824262117</v>
      </c>
      <c r="P29" s="9">
        <f t="shared" si="5"/>
        <v>2.3793272876115088</v>
      </c>
      <c r="Q29" s="12">
        <f t="shared" si="6"/>
        <v>0.2379327287611509</v>
      </c>
      <c r="R29" s="9">
        <f t="shared" si="7"/>
        <v>4.0532094166666672</v>
      </c>
      <c r="S29" s="13">
        <f t="shared" si="8"/>
        <v>5.8702303360586093E-2</v>
      </c>
      <c r="T29" s="2">
        <f t="shared" si="9"/>
        <v>0.34</v>
      </c>
      <c r="U29" s="14">
        <f t="shared" si="10"/>
        <v>1.9958783142599273E-2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3.2858783142599275E-2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1.9542295683666699</v>
      </c>
      <c r="E30" s="10">
        <f t="shared" si="18"/>
        <v>-1.192642376</v>
      </c>
      <c r="F30" s="7" t="s">
        <v>83</v>
      </c>
      <c r="G30" s="1">
        <v>5</v>
      </c>
      <c r="H30" s="9">
        <f t="shared" si="0"/>
        <v>1.9542295683666699</v>
      </c>
      <c r="I30" s="9">
        <f t="shared" si="1"/>
        <v>275.10422956836663</v>
      </c>
      <c r="J30" s="9">
        <f t="shared" si="2"/>
        <v>2.2448007475826984E-2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149.39617440725917</v>
      </c>
      <c r="O30" s="9">
        <f t="shared" si="19"/>
        <v>48.395050714417152</v>
      </c>
      <c r="P30" s="9">
        <f t="shared" si="5"/>
        <v>1.0863724602302622</v>
      </c>
      <c r="Q30" s="12">
        <f t="shared" si="6"/>
        <v>0.10863724602302623</v>
      </c>
      <c r="R30" s="9">
        <f t="shared" si="7"/>
        <v>4.0532094166666672</v>
      </c>
      <c r="S30" s="13">
        <f t="shared" si="8"/>
        <v>2.680277154600336E-2</v>
      </c>
      <c r="T30" s="2">
        <f t="shared" si="9"/>
        <v>0.34</v>
      </c>
      <c r="U30" s="14">
        <f t="shared" si="10"/>
        <v>9.1129423256411431E-3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2.2012942325641143E-2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7.5327585557741896</v>
      </c>
      <c r="E31" s="10">
        <f t="shared" si="18"/>
        <v>1.9542295683666699</v>
      </c>
      <c r="F31" s="7" t="s">
        <v>85</v>
      </c>
      <c r="G31" s="1">
        <v>6</v>
      </c>
      <c r="H31" s="9">
        <f t="shared" si="0"/>
        <v>7.5327585557741896</v>
      </c>
      <c r="I31" s="9">
        <f t="shared" si="1"/>
        <v>280.68275855577417</v>
      </c>
      <c r="J31" s="9">
        <f t="shared" si="2"/>
        <v>4.5360169556811679E-2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87.840772420853554</v>
      </c>
      <c r="P31" s="9">
        <f t="shared" si="5"/>
        <v>3.9844723310112244</v>
      </c>
      <c r="Q31" s="12">
        <f t="shared" si="6"/>
        <v>0.39844723310112246</v>
      </c>
      <c r="R31" s="9">
        <f t="shared" si="7"/>
        <v>4.0532094166666672</v>
      </c>
      <c r="S31" s="13">
        <f t="shared" si="8"/>
        <v>9.8304131896743405E-2</v>
      </c>
      <c r="T31" s="2">
        <f t="shared" si="9"/>
        <v>0.34</v>
      </c>
      <c r="U31" s="14">
        <f t="shared" si="10"/>
        <v>3.3423404844892757E-2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4.6323404844892759E-2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11.3374219404333</v>
      </c>
      <c r="E32" s="10">
        <f t="shared" si="18"/>
        <v>7.5327585557741896</v>
      </c>
      <c r="F32" s="7" t="s">
        <v>83</v>
      </c>
      <c r="G32" s="1">
        <v>7</v>
      </c>
      <c r="H32" s="9">
        <f t="shared" si="0"/>
        <v>11.3374219404333</v>
      </c>
      <c r="I32" s="9">
        <f t="shared" si="1"/>
        <v>284.48742194043325</v>
      </c>
      <c r="J32" s="9">
        <f t="shared" si="2"/>
        <v>7.2136862920013645E-2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124.38839425650899</v>
      </c>
      <c r="P32" s="9">
        <f t="shared" si="5"/>
        <v>8.9729885453224014</v>
      </c>
      <c r="Q32" s="12">
        <f t="shared" si="6"/>
        <v>0.89729885453224023</v>
      </c>
      <c r="R32" s="9">
        <f t="shared" si="7"/>
        <v>4.0532094166666672</v>
      </c>
      <c r="S32" s="13">
        <f t="shared" si="8"/>
        <v>0.22137984058819565</v>
      </c>
      <c r="T32" s="2">
        <f t="shared" si="9"/>
        <v>0.34</v>
      </c>
      <c r="U32" s="14">
        <f t="shared" si="10"/>
        <v>7.5269145799986531E-2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0.10091914579998654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18.297549149354801</v>
      </c>
      <c r="E33" s="10">
        <f t="shared" si="18"/>
        <v>11.3374219404333</v>
      </c>
      <c r="F33" s="7" t="s">
        <v>83</v>
      </c>
      <c r="G33" s="1">
        <v>8</v>
      </c>
      <c r="H33" s="9">
        <f t="shared" si="0"/>
        <v>18.297549149354801</v>
      </c>
      <c r="I33" s="9">
        <f t="shared" si="1"/>
        <v>291.44754914935476</v>
      </c>
      <c r="J33" s="9">
        <f t="shared" si="2"/>
        <v>0.16335370492971255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155.94749987785323</v>
      </c>
      <c r="P33" s="9">
        <f t="shared" si="5"/>
        <v>25.474601879573221</v>
      </c>
      <c r="Q33" s="12">
        <f t="shared" si="6"/>
        <v>2.5474601879573222</v>
      </c>
      <c r="R33" s="9">
        <f t="shared" si="7"/>
        <v>4.0532094166666672</v>
      </c>
      <c r="S33" s="13">
        <f t="shared" si="8"/>
        <v>0.6285044580924557</v>
      </c>
      <c r="T33" s="2">
        <f t="shared" si="9"/>
        <v>0.34</v>
      </c>
      <c r="U33" s="14">
        <f t="shared" si="10"/>
        <v>0.21369151575143494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0.23934151575143495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14.8422251571613</v>
      </c>
      <c r="E34" s="10">
        <f t="shared" si="18"/>
        <v>18.297549149354801</v>
      </c>
      <c r="F34" s="7" t="s">
        <v>83</v>
      </c>
      <c r="G34" s="1">
        <v>9</v>
      </c>
      <c r="H34" s="9">
        <f t="shared" si="0"/>
        <v>14.8422251571613</v>
      </c>
      <c r="I34" s="9">
        <f t="shared" si="1"/>
        <v>287.99222515716127</v>
      </c>
      <c r="J34" s="9">
        <f t="shared" si="2"/>
        <v>0.10940809818878762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171.00499216494669</v>
      </c>
      <c r="P34" s="9">
        <f t="shared" si="5"/>
        <v>18.709330973555346</v>
      </c>
      <c r="Q34" s="12">
        <f t="shared" si="6"/>
        <v>1.8709330973555347</v>
      </c>
      <c r="R34" s="9">
        <f t="shared" si="7"/>
        <v>4.0532094166666672</v>
      </c>
      <c r="S34" s="13">
        <f t="shared" si="8"/>
        <v>0.46159300076189447</v>
      </c>
      <c r="T34" s="2">
        <f t="shared" si="9"/>
        <v>0.34</v>
      </c>
      <c r="U34" s="14">
        <f t="shared" si="10"/>
        <v>0.15694162025904412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0.18259162025904413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9.2497152530999998</v>
      </c>
      <c r="E35" s="10">
        <f t="shared" si="18"/>
        <v>14.8422251571613</v>
      </c>
      <c r="F35" s="7" t="s">
        <v>83</v>
      </c>
      <c r="G35" s="1">
        <v>10</v>
      </c>
      <c r="H35" s="9">
        <f t="shared" si="0"/>
        <v>9.2497152530999998</v>
      </c>
      <c r="I35" s="9">
        <f t="shared" si="1"/>
        <v>282.3997152531</v>
      </c>
      <c r="J35" s="9">
        <f t="shared" si="2"/>
        <v>5.6010736700580294E-2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192.827755358058</v>
      </c>
      <c r="P35" s="9">
        <f t="shared" si="5"/>
        <v>10.800424633924097</v>
      </c>
      <c r="Q35" s="12">
        <f t="shared" si="6"/>
        <v>1.0800424633924097</v>
      </c>
      <c r="R35" s="9">
        <f t="shared" si="7"/>
        <v>4.0532094166666672</v>
      </c>
      <c r="S35" s="13">
        <f t="shared" si="8"/>
        <v>0.26646599086425432</v>
      </c>
      <c r="T35" s="2">
        <f t="shared" si="9"/>
        <v>0.34</v>
      </c>
      <c r="U35" s="14">
        <f t="shared" si="10"/>
        <v>9.0598436893846473E-2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0.11624843689384648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1.5879472821612901</v>
      </c>
      <c r="E36" s="10">
        <f t="shared" si="18"/>
        <v>9.2497152530999998</v>
      </c>
      <c r="F36" s="7" t="s">
        <v>83</v>
      </c>
      <c r="G36" s="1">
        <v>11</v>
      </c>
      <c r="H36" s="9">
        <f t="shared" si="0"/>
        <v>1.5879472821612901</v>
      </c>
      <c r="I36" s="9">
        <f t="shared" si="1"/>
        <v>274.73794728216126</v>
      </c>
      <c r="J36" s="9">
        <f t="shared" si="2"/>
        <v>2.1413371723888089E-2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172.92596418792721</v>
      </c>
      <c r="O36" s="9">
        <f t="shared" si="19"/>
        <v>49.63346070287335</v>
      </c>
      <c r="P36" s="9">
        <f t="shared" si="5"/>
        <v>1.0628197439736189</v>
      </c>
      <c r="Q36" s="12">
        <f t="shared" si="6"/>
        <v>0.10628197439736189</v>
      </c>
      <c r="R36" s="9">
        <f t="shared" si="7"/>
        <v>4.0532094166666672</v>
      </c>
      <c r="S36" s="13">
        <f t="shared" si="8"/>
        <v>2.6221683478858462E-2</v>
      </c>
      <c r="T36" s="2">
        <f t="shared" si="9"/>
        <v>0.34</v>
      </c>
      <c r="U36" s="14">
        <f t="shared" si="10"/>
        <v>8.9153723828118772E-3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2.1815372382811879E-2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-2.1335872945666701</v>
      </c>
      <c r="E37" s="10">
        <f t="shared" si="18"/>
        <v>1.5879472821612901</v>
      </c>
      <c r="F37" s="7" t="s">
        <v>85</v>
      </c>
      <c r="G37" s="1">
        <v>12</v>
      </c>
      <c r="H37" s="9">
        <f t="shared" si="0"/>
        <v>-2.1335872945666701</v>
      </c>
      <c r="I37" s="9">
        <f t="shared" si="1"/>
        <v>271.01641270543331</v>
      </c>
      <c r="J37" s="9">
        <f t="shared" si="2"/>
        <v>1.3162315941930831E-2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89.102735125566397</v>
      </c>
      <c r="P37" s="9">
        <f t="shared" si="5"/>
        <v>1.1727983510128828</v>
      </c>
      <c r="Q37" s="12">
        <f t="shared" si="6"/>
        <v>0.11727983510128828</v>
      </c>
      <c r="R37" s="9">
        <f t="shared" si="7"/>
        <v>4.0532094166666672</v>
      </c>
      <c r="S37" s="13">
        <f t="shared" si="8"/>
        <v>2.8935054433416974E-2</v>
      </c>
      <c r="T37" s="2">
        <f t="shared" si="9"/>
        <v>0.34</v>
      </c>
      <c r="U37" s="14">
        <f t="shared" si="10"/>
        <v>9.8379185073617717E-3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2.2737918507361773E-2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-4.8306357277096801</v>
      </c>
      <c r="E38" s="10">
        <f t="shared" si="18"/>
        <v>-2.1335872945666701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76203.25</v>
      </c>
      <c r="AU42" s="1">
        <f t="shared" ref="AU42:AU53" si="38">AT42*10000*AS42*0.67*AR42*AQ42</f>
        <v>247908233.23449135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-10.9143084643871</v>
      </c>
      <c r="E43" s="10">
        <f t="shared" ref="E43:E54" si="39">D42</f>
        <v>-1.24950380780645</v>
      </c>
      <c r="F43" s="7" t="s">
        <v>83</v>
      </c>
      <c r="G43" s="1">
        <v>2</v>
      </c>
      <c r="H43" s="9">
        <f t="shared" si="20"/>
        <v>-10.9143084643871</v>
      </c>
      <c r="I43" s="9">
        <f t="shared" si="21"/>
        <v>262.23569153561289</v>
      </c>
      <c r="J43" s="9">
        <f t="shared" si="22"/>
        <v>3.9526153629389216E-3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116.84182199410137</v>
      </c>
      <c r="P43" s="9">
        <f t="shared" si="25"/>
        <v>0.46183078064765987</v>
      </c>
      <c r="Q43" s="12">
        <f t="shared" si="26"/>
        <v>0.11083938735543837</v>
      </c>
      <c r="R43" s="9">
        <f t="shared" si="27"/>
        <v>14.125500000000001</v>
      </c>
      <c r="S43" s="13">
        <f t="shared" si="28"/>
        <v>7.8467585115881474E-3</v>
      </c>
      <c r="T43" s="2">
        <f t="shared" si="29"/>
        <v>0.43</v>
      </c>
      <c r="U43" s="14">
        <f t="shared" si="30"/>
        <v>3.3741061599829032E-3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1.1794106159982902E-2</v>
      </c>
      <c r="AR43" s="9">
        <f t="shared" si="35"/>
        <v>136.875</v>
      </c>
      <c r="AS43" s="1">
        <f t="shared" si="36"/>
        <v>0.24</v>
      </c>
      <c r="AT43" s="1">
        <f t="shared" si="37"/>
        <v>76203.25</v>
      </c>
      <c r="AU43" s="1">
        <f t="shared" si="38"/>
        <v>197810209.62778017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-2.2106118262500001</v>
      </c>
      <c r="E44" s="10">
        <f t="shared" si="39"/>
        <v>-10.9143084643871</v>
      </c>
      <c r="F44" s="7" t="s">
        <v>83</v>
      </c>
      <c r="G44" s="1">
        <v>3</v>
      </c>
      <c r="H44" s="9">
        <f t="shared" si="20"/>
        <v>-2.2106118262500001</v>
      </c>
      <c r="I44" s="9">
        <f t="shared" si="21"/>
        <v>270.93938817374999</v>
      </c>
      <c r="J44" s="9">
        <f t="shared" si="22"/>
        <v>1.3028566048236124E-2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175.23624121345372</v>
      </c>
      <c r="P44" s="9">
        <f t="shared" si="25"/>
        <v>2.2830769426941191</v>
      </c>
      <c r="Q44" s="12">
        <f t="shared" si="26"/>
        <v>0.5479384662465886</v>
      </c>
      <c r="R44" s="9">
        <f t="shared" si="27"/>
        <v>14.125500000000001</v>
      </c>
      <c r="S44" s="13">
        <f t="shared" si="28"/>
        <v>3.8790730681858239E-2</v>
      </c>
      <c r="T44" s="2">
        <f t="shared" si="29"/>
        <v>0.43</v>
      </c>
      <c r="U44" s="14">
        <f t="shared" si="30"/>
        <v>1.6680014193199044E-2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2.5100014193199044E-2</v>
      </c>
      <c r="AR44" s="9">
        <f t="shared" si="35"/>
        <v>136.875</v>
      </c>
      <c r="AS44" s="1">
        <f t="shared" si="36"/>
        <v>0.24</v>
      </c>
      <c r="AT44" s="1">
        <f t="shared" si="37"/>
        <v>76203.25</v>
      </c>
      <c r="AU44" s="1">
        <f t="shared" si="38"/>
        <v>420976291.19731086</v>
      </c>
    </row>
    <row r="45" spans="1:48" x14ac:dyDescent="0.15">
      <c r="C45" s="7">
        <v>3</v>
      </c>
      <c r="D45" s="8">
        <v>-1.192642376</v>
      </c>
      <c r="E45" s="10">
        <f t="shared" si="39"/>
        <v>-2.2106118262500001</v>
      </c>
      <c r="F45" s="7" t="s">
        <v>83</v>
      </c>
      <c r="G45" s="1">
        <v>4</v>
      </c>
      <c r="H45" s="9">
        <f t="shared" si="20"/>
        <v>-1.192642376</v>
      </c>
      <c r="I45" s="9">
        <f t="shared" si="21"/>
        <v>271.957357624</v>
      </c>
      <c r="J45" s="9">
        <f t="shared" si="22"/>
        <v>1.4904474233867681E-2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231.80941427075962</v>
      </c>
      <c r="P45" s="9">
        <f t="shared" si="25"/>
        <v>3.454997442166496</v>
      </c>
      <c r="Q45" s="12">
        <f t="shared" si="26"/>
        <v>0.82919938611995903</v>
      </c>
      <c r="R45" s="9">
        <f t="shared" si="27"/>
        <v>14.125500000000001</v>
      </c>
      <c r="S45" s="13">
        <f t="shared" si="28"/>
        <v>5.87023033605861E-2</v>
      </c>
      <c r="T45" s="2">
        <f t="shared" si="29"/>
        <v>0.43</v>
      </c>
      <c r="U45" s="14">
        <f t="shared" si="30"/>
        <v>2.5241990445052022E-2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3.3661990445052019E-2</v>
      </c>
      <c r="AR45" s="9">
        <f t="shared" si="35"/>
        <v>136.875</v>
      </c>
      <c r="AS45" s="1">
        <f t="shared" si="36"/>
        <v>0.24</v>
      </c>
      <c r="AT45" s="1">
        <f t="shared" si="37"/>
        <v>76203.25</v>
      </c>
      <c r="AU45" s="1">
        <f t="shared" si="38"/>
        <v>564577365.68599153</v>
      </c>
    </row>
    <row r="46" spans="1:48" x14ac:dyDescent="0.15">
      <c r="C46" s="7">
        <v>4</v>
      </c>
      <c r="D46" s="8">
        <v>1.9542295683666699</v>
      </c>
      <c r="E46" s="10">
        <f t="shared" si="39"/>
        <v>-1.192642376</v>
      </c>
      <c r="F46" s="7" t="s">
        <v>83</v>
      </c>
      <c r="G46" s="1">
        <v>5</v>
      </c>
      <c r="H46" s="9">
        <f t="shared" si="20"/>
        <v>1.9542295683666699</v>
      </c>
      <c r="I46" s="9">
        <f t="shared" si="21"/>
        <v>275.10422956836663</v>
      </c>
      <c r="J46" s="9">
        <f t="shared" si="22"/>
        <v>2.2448007475826984E-2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216.93669598716349</v>
      </c>
      <c r="O46" s="9">
        <f t="shared" si="40"/>
        <v>70.273970841429673</v>
      </c>
      <c r="P46" s="9">
        <f t="shared" si="25"/>
        <v>1.5775106228044609</v>
      </c>
      <c r="Q46" s="12">
        <f t="shared" si="26"/>
        <v>0.37860254947307059</v>
      </c>
      <c r="R46" s="9">
        <f t="shared" si="27"/>
        <v>14.125500000000001</v>
      </c>
      <c r="S46" s="13">
        <f t="shared" si="28"/>
        <v>2.6802771546003367E-2</v>
      </c>
      <c r="T46" s="2">
        <f t="shared" si="29"/>
        <v>0.43</v>
      </c>
      <c r="U46" s="14">
        <f t="shared" si="30"/>
        <v>1.1525191764781447E-2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1.9945191764781448E-2</v>
      </c>
      <c r="AR46" s="9">
        <f t="shared" si="35"/>
        <v>136.875</v>
      </c>
      <c r="AS46" s="1">
        <f t="shared" si="36"/>
        <v>0.24</v>
      </c>
      <c r="AT46" s="1">
        <f t="shared" si="37"/>
        <v>76203.25</v>
      </c>
      <c r="AU46" s="1">
        <f t="shared" si="38"/>
        <v>334519844.95817119</v>
      </c>
    </row>
    <row r="47" spans="1:48" x14ac:dyDescent="0.15">
      <c r="C47" s="7">
        <v>5</v>
      </c>
      <c r="D47" s="8">
        <v>7.5327585557741896</v>
      </c>
      <c r="E47" s="10">
        <f t="shared" si="39"/>
        <v>1.9542295683666699</v>
      </c>
      <c r="F47" s="7" t="s">
        <v>85</v>
      </c>
      <c r="G47" s="1">
        <v>6</v>
      </c>
      <c r="H47" s="9">
        <f t="shared" si="20"/>
        <v>7.5327585557741896</v>
      </c>
      <c r="I47" s="9">
        <f t="shared" si="21"/>
        <v>280.68275855577417</v>
      </c>
      <c r="J47" s="9">
        <f t="shared" si="22"/>
        <v>4.5360169556811679E-2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127.55271021862519</v>
      </c>
      <c r="P47" s="9">
        <f t="shared" si="25"/>
        <v>5.7858125629477044</v>
      </c>
      <c r="Q47" s="12">
        <f t="shared" si="26"/>
        <v>1.3885950151074491</v>
      </c>
      <c r="R47" s="9">
        <f t="shared" si="27"/>
        <v>14.125500000000001</v>
      </c>
      <c r="S47" s="13">
        <f t="shared" si="28"/>
        <v>9.8304131896743405E-2</v>
      </c>
      <c r="T47" s="2">
        <f t="shared" si="29"/>
        <v>0.43</v>
      </c>
      <c r="U47" s="14">
        <f t="shared" si="30"/>
        <v>4.2270776715599666E-2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5.0690776715599663E-2</v>
      </c>
      <c r="AR47" s="9">
        <f t="shared" si="35"/>
        <v>136.875</v>
      </c>
      <c r="AS47" s="1">
        <f t="shared" si="36"/>
        <v>0.24</v>
      </c>
      <c r="AT47" s="1">
        <f t="shared" si="37"/>
        <v>76203.25</v>
      </c>
      <c r="AU47" s="1">
        <f t="shared" si="38"/>
        <v>850183390.94908595</v>
      </c>
    </row>
    <row r="48" spans="1:48" x14ac:dyDescent="0.15">
      <c r="C48" s="7">
        <v>6</v>
      </c>
      <c r="D48" s="8">
        <v>11.3374219404333</v>
      </c>
      <c r="E48" s="10">
        <f t="shared" si="39"/>
        <v>7.5327585557741896</v>
      </c>
      <c r="F48" s="7" t="s">
        <v>83</v>
      </c>
      <c r="G48" s="1">
        <v>7</v>
      </c>
      <c r="H48" s="9">
        <f t="shared" si="20"/>
        <v>11.3374219404333</v>
      </c>
      <c r="I48" s="9">
        <f t="shared" si="21"/>
        <v>284.48742194043325</v>
      </c>
      <c r="J48" s="9">
        <f t="shared" si="22"/>
        <v>7.2136862920013645E-2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180.62314765567749</v>
      </c>
      <c r="P48" s="9">
        <f t="shared" si="25"/>
        <v>13.029587242618991</v>
      </c>
      <c r="Q48" s="12">
        <f t="shared" si="26"/>
        <v>3.1271009382285575</v>
      </c>
      <c r="R48" s="9">
        <f t="shared" si="27"/>
        <v>14.125500000000001</v>
      </c>
      <c r="S48" s="13">
        <f t="shared" si="28"/>
        <v>0.22137984058819563</v>
      </c>
      <c r="T48" s="2">
        <f t="shared" si="29"/>
        <v>0.43</v>
      </c>
      <c r="U48" s="14">
        <f t="shared" si="30"/>
        <v>9.5193331452924121E-2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0.11079333145292412</v>
      </c>
      <c r="AR48" s="9">
        <f t="shared" si="35"/>
        <v>136.875</v>
      </c>
      <c r="AS48" s="1">
        <f t="shared" si="36"/>
        <v>0.24</v>
      </c>
      <c r="AT48" s="1">
        <f t="shared" si="37"/>
        <v>76203.25</v>
      </c>
      <c r="AU48" s="1">
        <f t="shared" si="38"/>
        <v>1858220692.8426375</v>
      </c>
    </row>
    <row r="49" spans="1:48" x14ac:dyDescent="0.15">
      <c r="C49" s="7">
        <v>7</v>
      </c>
      <c r="D49" s="8">
        <v>18.297549149354801</v>
      </c>
      <c r="E49" s="10">
        <f t="shared" si="39"/>
        <v>11.3374219404333</v>
      </c>
      <c r="F49" s="7" t="s">
        <v>83</v>
      </c>
      <c r="G49" s="1">
        <v>8</v>
      </c>
      <c r="H49" s="9">
        <f t="shared" si="20"/>
        <v>18.297549149354801</v>
      </c>
      <c r="I49" s="9">
        <f t="shared" si="21"/>
        <v>291.44754914935476</v>
      </c>
      <c r="J49" s="9">
        <f t="shared" si="22"/>
        <v>0.16335370492971255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226.44981041305849</v>
      </c>
      <c r="P49" s="9">
        <f t="shared" si="25"/>
        <v>36.991415511604103</v>
      </c>
      <c r="Q49" s="12">
        <f t="shared" si="26"/>
        <v>8.8779397227849852</v>
      </c>
      <c r="R49" s="9">
        <f t="shared" si="27"/>
        <v>14.125500000000001</v>
      </c>
      <c r="S49" s="13">
        <f t="shared" si="28"/>
        <v>0.62850445809245581</v>
      </c>
      <c r="T49" s="2">
        <f t="shared" si="29"/>
        <v>0.43</v>
      </c>
      <c r="U49" s="14">
        <f t="shared" si="30"/>
        <v>0.27025691697975601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0.28585691697975601</v>
      </c>
      <c r="AR49" s="9">
        <f t="shared" si="35"/>
        <v>136.875</v>
      </c>
      <c r="AS49" s="1">
        <f t="shared" si="36"/>
        <v>0.24</v>
      </c>
      <c r="AT49" s="1">
        <f t="shared" si="37"/>
        <v>76203.25</v>
      </c>
      <c r="AU49" s="1">
        <f t="shared" si="38"/>
        <v>4794379150.4246101</v>
      </c>
    </row>
    <row r="50" spans="1:48" x14ac:dyDescent="0.15">
      <c r="C50" s="7">
        <v>8</v>
      </c>
      <c r="D50" s="8">
        <v>14.8422251571613</v>
      </c>
      <c r="E50" s="10">
        <f t="shared" si="39"/>
        <v>18.297549149354801</v>
      </c>
      <c r="F50" s="7" t="s">
        <v>83</v>
      </c>
      <c r="G50" s="1">
        <v>9</v>
      </c>
      <c r="H50" s="9">
        <f t="shared" si="20"/>
        <v>14.8422251571613</v>
      </c>
      <c r="I50" s="9">
        <f t="shared" si="21"/>
        <v>287.99222515716127</v>
      </c>
      <c r="J50" s="9">
        <f t="shared" si="22"/>
        <v>0.10940809818878762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248.31464490145441</v>
      </c>
      <c r="P50" s="9">
        <f t="shared" si="25"/>
        <v>27.167633051092256</v>
      </c>
      <c r="Q50" s="12">
        <f t="shared" si="26"/>
        <v>6.5202319322621412</v>
      </c>
      <c r="R50" s="9">
        <f t="shared" si="27"/>
        <v>14.125500000000001</v>
      </c>
      <c r="S50" s="13">
        <f t="shared" si="28"/>
        <v>0.46159300076189452</v>
      </c>
      <c r="T50" s="2">
        <f t="shared" si="29"/>
        <v>0.43</v>
      </c>
      <c r="U50" s="14">
        <f t="shared" si="30"/>
        <v>0.19848499032761463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0.21408499032761463</v>
      </c>
      <c r="AR50" s="9">
        <f t="shared" si="35"/>
        <v>136.875</v>
      </c>
      <c r="AS50" s="1">
        <f t="shared" si="36"/>
        <v>0.24</v>
      </c>
      <c r="AT50" s="1">
        <f t="shared" si="37"/>
        <v>76203.25</v>
      </c>
      <c r="AU50" s="1">
        <f t="shared" si="38"/>
        <v>3590623675.9639382</v>
      </c>
    </row>
    <row r="51" spans="1:48" x14ac:dyDescent="0.15">
      <c r="C51" s="7">
        <v>9</v>
      </c>
      <c r="D51" s="8">
        <v>9.2497152530999998</v>
      </c>
      <c r="E51" s="10">
        <f t="shared" si="39"/>
        <v>14.8422251571613</v>
      </c>
      <c r="F51" s="7" t="s">
        <v>83</v>
      </c>
      <c r="G51" s="1">
        <v>10</v>
      </c>
      <c r="H51" s="9">
        <f t="shared" si="20"/>
        <v>9.2497152530999998</v>
      </c>
      <c r="I51" s="9">
        <f t="shared" si="21"/>
        <v>282.3997152531</v>
      </c>
      <c r="J51" s="9">
        <f t="shared" si="22"/>
        <v>5.6010736700580294E-2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280.00326185036215</v>
      </c>
      <c r="P51" s="9">
        <f t="shared" si="25"/>
        <v>15.683188974804274</v>
      </c>
      <c r="Q51" s="12">
        <f t="shared" si="26"/>
        <v>3.7639653539530258</v>
      </c>
      <c r="R51" s="9">
        <f t="shared" si="27"/>
        <v>14.125500000000001</v>
      </c>
      <c r="S51" s="13">
        <f t="shared" si="28"/>
        <v>0.26646599086425443</v>
      </c>
      <c r="T51" s="2">
        <f t="shared" si="29"/>
        <v>0.43</v>
      </c>
      <c r="U51" s="14">
        <f t="shared" si="30"/>
        <v>0.11458037607162941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0.13018037607162941</v>
      </c>
      <c r="AR51" s="9">
        <f t="shared" si="35"/>
        <v>136.875</v>
      </c>
      <c r="AS51" s="1">
        <f t="shared" si="36"/>
        <v>0.24</v>
      </c>
      <c r="AT51" s="1">
        <f t="shared" si="37"/>
        <v>76203.25</v>
      </c>
      <c r="AU51" s="1">
        <f t="shared" si="38"/>
        <v>2183379319.3692603</v>
      </c>
    </row>
    <row r="52" spans="1:48" x14ac:dyDescent="0.15">
      <c r="C52" s="7">
        <v>10</v>
      </c>
      <c r="D52" s="8">
        <v>1.5879472821612901</v>
      </c>
      <c r="E52" s="10">
        <f t="shared" si="39"/>
        <v>9.2497152530999998</v>
      </c>
      <c r="F52" s="7" t="s">
        <v>83</v>
      </c>
      <c r="G52" s="1">
        <v>11</v>
      </c>
      <c r="H52" s="9">
        <f t="shared" si="20"/>
        <v>1.5879472821612901</v>
      </c>
      <c r="I52" s="9">
        <f t="shared" si="21"/>
        <v>274.73794728216126</v>
      </c>
      <c r="J52" s="9">
        <f t="shared" si="22"/>
        <v>2.1413371723888089E-2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251.10406923177999</v>
      </c>
      <c r="O52" s="9">
        <f t="shared" si="40"/>
        <v>72.072253643777856</v>
      </c>
      <c r="P52" s="9">
        <f t="shared" si="25"/>
        <v>1.5433099582525631</v>
      </c>
      <c r="Q52" s="12">
        <f t="shared" si="26"/>
        <v>0.37039438998061514</v>
      </c>
      <c r="R52" s="9">
        <f t="shared" si="27"/>
        <v>14.125500000000001</v>
      </c>
      <c r="S52" s="13">
        <f t="shared" si="28"/>
        <v>2.6221683478858455E-2</v>
      </c>
      <c r="T52" s="2">
        <f t="shared" si="29"/>
        <v>0.43</v>
      </c>
      <c r="U52" s="14">
        <f t="shared" si="30"/>
        <v>1.1275323895909135E-2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1.9695323895909132E-2</v>
      </c>
      <c r="AR52" s="9">
        <f t="shared" si="35"/>
        <v>136.875</v>
      </c>
      <c r="AS52" s="1">
        <f t="shared" si="36"/>
        <v>0.24</v>
      </c>
      <c r="AT52" s="1">
        <f t="shared" si="37"/>
        <v>76203.25</v>
      </c>
      <c r="AU52" s="1">
        <f t="shared" si="38"/>
        <v>330329072.47821999</v>
      </c>
    </row>
    <row r="53" spans="1:48" x14ac:dyDescent="0.15">
      <c r="C53" s="7">
        <v>11</v>
      </c>
      <c r="D53" s="8">
        <v>-2.1335872945666701</v>
      </c>
      <c r="E53" s="10">
        <f t="shared" si="39"/>
        <v>1.5879472821612901</v>
      </c>
      <c r="F53" s="7" t="s">
        <v>85</v>
      </c>
      <c r="G53" s="1">
        <v>12</v>
      </c>
      <c r="H53" s="9">
        <f t="shared" si="20"/>
        <v>-2.1335872945666701</v>
      </c>
      <c r="I53" s="9">
        <f t="shared" si="21"/>
        <v>271.01641270543331</v>
      </c>
      <c r="J53" s="9">
        <f t="shared" si="22"/>
        <v>1.3162315941930831E-2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129.38519368552528</v>
      </c>
      <c r="P53" s="9">
        <f t="shared" si="25"/>
        <v>1.7030087974967978</v>
      </c>
      <c r="Q53" s="12">
        <f t="shared" si="26"/>
        <v>0.40872211139923148</v>
      </c>
      <c r="R53" s="9">
        <f t="shared" si="27"/>
        <v>14.125500000000001</v>
      </c>
      <c r="S53" s="13">
        <f t="shared" si="28"/>
        <v>2.8935054433416974E-2</v>
      </c>
      <c r="T53" s="2">
        <f t="shared" si="29"/>
        <v>0.43</v>
      </c>
      <c r="U53" s="14">
        <f t="shared" si="30"/>
        <v>1.2442073406369299E-2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2.0862073406369298E-2</v>
      </c>
      <c r="AR53" s="9">
        <f t="shared" si="35"/>
        <v>136.875</v>
      </c>
      <c r="AS53" s="1">
        <f t="shared" si="36"/>
        <v>0.24</v>
      </c>
      <c r="AT53" s="1">
        <f t="shared" si="37"/>
        <v>76203.25</v>
      </c>
      <c r="AU53" s="1">
        <f t="shared" si="38"/>
        <v>349897741.95741433</v>
      </c>
      <c r="AV53" s="1">
        <f>SUM(AU42:AU53)</f>
        <v>15722804988.688911</v>
      </c>
    </row>
    <row r="54" spans="1:48" x14ac:dyDescent="0.15">
      <c r="C54" s="7">
        <v>12</v>
      </c>
      <c r="D54" s="8">
        <v>-4.8306357277096801</v>
      </c>
      <c r="E54" s="10">
        <f t="shared" si="39"/>
        <v>-2.1335872945666701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-1.24950380780645</v>
      </c>
      <c r="E58" s="7"/>
      <c r="F58" s="7"/>
      <c r="G58" s="1">
        <v>1</v>
      </c>
      <c r="H58" s="9">
        <f t="shared" ref="H58:H69" si="41">E59</f>
        <v>-1.24950380780645</v>
      </c>
      <c r="I58" s="9">
        <f t="shared" ref="I58:I69" si="42">H58+273.15</f>
        <v>271.90049619219354</v>
      </c>
      <c r="J58" s="9">
        <f t="shared" ref="J58:J69" si="43">EXP(($C$15*(I58-$C$13))/($C$16*I58*$C$13))</f>
        <v>1.4793297328637761E-2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1.4758779634870941E-3</v>
      </c>
      <c r="Q58" s="12">
        <f t="shared" ref="Q58:Q69" si="47">P58*$B$60</f>
        <v>2.8041681306254792E-4</v>
      </c>
      <c r="R58" s="9">
        <f t="shared" ref="R58:R69" si="48">L58*$B$60</f>
        <v>1.8955666666666669E-2</v>
      </c>
      <c r="S58" s="13">
        <f t="shared" ref="S58:S69" si="49">Q58/R58</f>
        <v>1.4793297328637763E-2</v>
      </c>
      <c r="T58" s="2">
        <f t="shared" ref="T58:T69" si="50">$B$59/100</f>
        <v>0.01</v>
      </c>
      <c r="U58" s="14">
        <f t="shared" ref="U58:U69" si="51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1.2147932973286379E-2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11488.75</v>
      </c>
      <c r="AU58" s="1">
        <f t="shared" ref="AU58:AU69" si="58">AT58*10000*AS58*0.67*AR58*AQ58</f>
        <v>1772511.3789791847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-10.9143084643871</v>
      </c>
      <c r="E59" s="10">
        <f t="shared" ref="E59:E70" si="59">D58</f>
        <v>-1.24950380780645</v>
      </c>
      <c r="F59" s="7" t="s">
        <v>83</v>
      </c>
      <c r="G59" s="1">
        <v>2</v>
      </c>
      <c r="H59" s="9">
        <f t="shared" si="41"/>
        <v>-10.9143084643871</v>
      </c>
      <c r="I59" s="9">
        <f t="shared" si="42"/>
        <v>262.23569153561289</v>
      </c>
      <c r="J59" s="9">
        <f t="shared" si="43"/>
        <v>3.9526153629389216E-3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0.19805745536984626</v>
      </c>
      <c r="P59" s="9">
        <f t="shared" si="46"/>
        <v>7.828449408394441E-4</v>
      </c>
      <c r="Q59" s="12">
        <f t="shared" si="47"/>
        <v>1.4874053875949439E-4</v>
      </c>
      <c r="R59" s="9">
        <f t="shared" si="48"/>
        <v>1.8955666666666669E-2</v>
      </c>
      <c r="S59" s="13">
        <f t="shared" si="49"/>
        <v>7.8467585115881457E-3</v>
      </c>
      <c r="T59" s="2">
        <f t="shared" si="50"/>
        <v>0.01</v>
      </c>
      <c r="U59" s="14">
        <f t="shared" si="51"/>
        <v>7.8467585115881452E-5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1.2078467585115882E-2</v>
      </c>
      <c r="AR59" s="9">
        <f t="shared" si="55"/>
        <v>9.9766666666666666</v>
      </c>
      <c r="AS59" s="1">
        <f t="shared" si="56"/>
        <v>0.19</v>
      </c>
      <c r="AT59" s="1">
        <f t="shared" si="57"/>
        <v>11488.75</v>
      </c>
      <c r="AU59" s="1">
        <f t="shared" si="58"/>
        <v>1762375.6471433099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-2.2106118262500001</v>
      </c>
      <c r="E60" s="10">
        <f t="shared" si="59"/>
        <v>-10.9143084643871</v>
      </c>
      <c r="F60" s="7" t="s">
        <v>83</v>
      </c>
      <c r="G60" s="1">
        <v>3</v>
      </c>
      <c r="H60" s="9">
        <f t="shared" si="41"/>
        <v>-2.2106118262500001</v>
      </c>
      <c r="I60" s="9">
        <f t="shared" si="42"/>
        <v>270.93938817374999</v>
      </c>
      <c r="J60" s="9">
        <f t="shared" si="43"/>
        <v>1.3028566048236124E-2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0.29704127709567346</v>
      </c>
      <c r="P60" s="9">
        <f t="shared" si="46"/>
        <v>3.8700218976933896E-3</v>
      </c>
      <c r="Q60" s="12">
        <f t="shared" si="47"/>
        <v>7.3530416056174401E-4</v>
      </c>
      <c r="R60" s="9">
        <f t="shared" si="48"/>
        <v>1.8955666666666669E-2</v>
      </c>
      <c r="S60" s="13">
        <f t="shared" si="49"/>
        <v>3.8790730681858225E-2</v>
      </c>
      <c r="T60" s="2">
        <f t="shared" si="50"/>
        <v>0.01</v>
      </c>
      <c r="U60" s="14">
        <f t="shared" si="51"/>
        <v>3.8790730681858226E-4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1.2387907306818583E-2</v>
      </c>
      <c r="AR60" s="9">
        <f t="shared" si="55"/>
        <v>9.9766666666666666</v>
      </c>
      <c r="AS60" s="1">
        <f t="shared" si="56"/>
        <v>0.19</v>
      </c>
      <c r="AT60" s="1">
        <f t="shared" si="57"/>
        <v>11488.75</v>
      </c>
      <c r="AU60" s="1">
        <f t="shared" si="58"/>
        <v>1807526.16197018</v>
      </c>
    </row>
    <row r="61" spans="1:48" x14ac:dyDescent="0.15">
      <c r="C61" s="7">
        <v>3</v>
      </c>
      <c r="D61" s="8">
        <v>-1.192642376</v>
      </c>
      <c r="E61" s="10">
        <f t="shared" si="59"/>
        <v>-2.2106118262500001</v>
      </c>
      <c r="F61" s="7" t="s">
        <v>83</v>
      </c>
      <c r="G61" s="1">
        <v>4</v>
      </c>
      <c r="H61" s="9">
        <f t="shared" si="41"/>
        <v>-1.192642376</v>
      </c>
      <c r="I61" s="9">
        <f t="shared" si="42"/>
        <v>271.957357624</v>
      </c>
      <c r="J61" s="9">
        <f t="shared" si="43"/>
        <v>1.4904474233867681E-2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0.39293792186464677</v>
      </c>
      <c r="P61" s="9">
        <f t="shared" si="46"/>
        <v>5.85653313194114E-3</v>
      </c>
      <c r="Q61" s="12">
        <f t="shared" si="47"/>
        <v>1.1127412950688166E-3</v>
      </c>
      <c r="R61" s="9">
        <f t="shared" si="48"/>
        <v>1.8955666666666669E-2</v>
      </c>
      <c r="S61" s="13">
        <f t="shared" si="49"/>
        <v>5.8702303360586093E-2</v>
      </c>
      <c r="T61" s="2">
        <f t="shared" si="50"/>
        <v>0.01</v>
      </c>
      <c r="U61" s="14">
        <f t="shared" si="51"/>
        <v>5.8702303360586093E-4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1.258702303360586E-2</v>
      </c>
      <c r="AR61" s="9">
        <f t="shared" si="55"/>
        <v>9.9766666666666666</v>
      </c>
      <c r="AS61" s="1">
        <f t="shared" si="56"/>
        <v>0.19</v>
      </c>
      <c r="AT61" s="1">
        <f t="shared" si="57"/>
        <v>11488.75</v>
      </c>
      <c r="AU61" s="1">
        <f t="shared" si="58"/>
        <v>1836579.2438599363</v>
      </c>
    </row>
    <row r="62" spans="1:48" x14ac:dyDescent="0.15">
      <c r="C62" s="7">
        <v>4</v>
      </c>
      <c r="D62" s="8">
        <v>1.9542295683666699</v>
      </c>
      <c r="E62" s="10">
        <f t="shared" si="59"/>
        <v>-1.192642376</v>
      </c>
      <c r="F62" s="7" t="s">
        <v>83</v>
      </c>
      <c r="G62" s="1">
        <v>5</v>
      </c>
      <c r="H62" s="9">
        <f t="shared" si="41"/>
        <v>1.9542295683666699</v>
      </c>
      <c r="I62" s="9">
        <f t="shared" si="42"/>
        <v>275.10422956836663</v>
      </c>
      <c r="J62" s="9">
        <f t="shared" si="43"/>
        <v>2.2448007475826984E-2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0.36772731929607033</v>
      </c>
      <c r="O62" s="9">
        <f t="shared" si="60"/>
        <v>0.11912073610330198</v>
      </c>
      <c r="P62" s="9">
        <f t="shared" si="46"/>
        <v>2.6740231745729362E-3</v>
      </c>
      <c r="Q62" s="12">
        <f t="shared" si="47"/>
        <v>5.0806440316885791E-4</v>
      </c>
      <c r="R62" s="9">
        <f t="shared" si="48"/>
        <v>1.8955666666666669E-2</v>
      </c>
      <c r="S62" s="13">
        <f t="shared" si="49"/>
        <v>2.6802771546003367E-2</v>
      </c>
      <c r="T62" s="2">
        <f t="shared" si="50"/>
        <v>0.01</v>
      </c>
      <c r="U62" s="14">
        <f t="shared" si="51"/>
        <v>2.6802771546003367E-4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1.2268027715460034E-2</v>
      </c>
      <c r="AR62" s="9">
        <f t="shared" si="55"/>
        <v>9.9766666666666666</v>
      </c>
      <c r="AS62" s="1">
        <f t="shared" si="56"/>
        <v>0.19</v>
      </c>
      <c r="AT62" s="1">
        <f t="shared" si="57"/>
        <v>11488.75</v>
      </c>
      <c r="AU62" s="1">
        <f t="shared" si="58"/>
        <v>1790034.4668597714</v>
      </c>
    </row>
    <row r="63" spans="1:48" x14ac:dyDescent="0.15">
      <c r="C63" s="7">
        <v>5</v>
      </c>
      <c r="D63" s="8">
        <v>7.5327585557741896</v>
      </c>
      <c r="E63" s="10">
        <f t="shared" si="59"/>
        <v>1.9542295683666699</v>
      </c>
      <c r="F63" s="7" t="s">
        <v>85</v>
      </c>
      <c r="G63" s="1">
        <v>6</v>
      </c>
      <c r="H63" s="9">
        <f t="shared" si="41"/>
        <v>7.5327585557741896</v>
      </c>
      <c r="I63" s="9">
        <f t="shared" si="42"/>
        <v>280.68275855577417</v>
      </c>
      <c r="J63" s="9">
        <f t="shared" si="43"/>
        <v>4.5360169556811679E-2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0.21621337959539572</v>
      </c>
      <c r="P63" s="9">
        <f t="shared" si="46"/>
        <v>9.8074755588984357E-3</v>
      </c>
      <c r="Q63" s="12">
        <f t="shared" si="47"/>
        <v>1.8634203561907028E-3</v>
      </c>
      <c r="R63" s="9">
        <f t="shared" si="48"/>
        <v>1.8955666666666669E-2</v>
      </c>
      <c r="S63" s="13">
        <f t="shared" si="49"/>
        <v>9.8304131896743405E-2</v>
      </c>
      <c r="T63" s="2">
        <f t="shared" si="50"/>
        <v>0.01</v>
      </c>
      <c r="U63" s="14">
        <f t="shared" si="51"/>
        <v>9.830413189674341E-4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1.2983041318967435E-2</v>
      </c>
      <c r="AR63" s="9">
        <f t="shared" si="55"/>
        <v>9.9766666666666666</v>
      </c>
      <c r="AS63" s="1">
        <f t="shared" si="56"/>
        <v>0.19</v>
      </c>
      <c r="AT63" s="1">
        <f t="shared" si="57"/>
        <v>11488.75</v>
      </c>
      <c r="AU63" s="1">
        <f t="shared" si="58"/>
        <v>1894362.4830851457</v>
      </c>
    </row>
    <row r="64" spans="1:48" x14ac:dyDescent="0.15">
      <c r="C64" s="7">
        <v>6</v>
      </c>
      <c r="D64" s="8">
        <v>11.3374219404333</v>
      </c>
      <c r="E64" s="10">
        <f t="shared" si="59"/>
        <v>7.5327585557741896</v>
      </c>
      <c r="F64" s="7" t="s">
        <v>83</v>
      </c>
      <c r="G64" s="1">
        <v>7</v>
      </c>
      <c r="H64" s="9">
        <f t="shared" si="41"/>
        <v>11.3374219404333</v>
      </c>
      <c r="I64" s="9">
        <f t="shared" si="42"/>
        <v>284.48742194043325</v>
      </c>
      <c r="J64" s="9">
        <f t="shared" si="43"/>
        <v>7.2136862920013645E-2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0.30617257070316395</v>
      </c>
      <c r="P64" s="9">
        <f t="shared" si="46"/>
        <v>2.2086328762682322E-2</v>
      </c>
      <c r="Q64" s="12">
        <f t="shared" si="47"/>
        <v>4.1964024649096413E-3</v>
      </c>
      <c r="R64" s="9">
        <f t="shared" si="48"/>
        <v>1.8955666666666669E-2</v>
      </c>
      <c r="S64" s="13">
        <f t="shared" si="49"/>
        <v>0.22137984058819565</v>
      </c>
      <c r="T64" s="2">
        <f t="shared" si="50"/>
        <v>0.01</v>
      </c>
      <c r="U64" s="14">
        <f t="shared" si="51"/>
        <v>2.2137984058819564E-3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2.2313798405881956E-2</v>
      </c>
      <c r="AR64" s="9">
        <f t="shared" si="55"/>
        <v>9.9766666666666666</v>
      </c>
      <c r="AS64" s="1">
        <f t="shared" si="56"/>
        <v>0.19</v>
      </c>
      <c r="AT64" s="1">
        <f t="shared" si="57"/>
        <v>11488.75</v>
      </c>
      <c r="AU64" s="1">
        <f t="shared" si="58"/>
        <v>3255818.2260017446</v>
      </c>
    </row>
    <row r="65" spans="1:48" x14ac:dyDescent="0.15">
      <c r="C65" s="7">
        <v>7</v>
      </c>
      <c r="D65" s="8">
        <v>18.297549149354801</v>
      </c>
      <c r="E65" s="10">
        <f t="shared" si="59"/>
        <v>11.3374219404333</v>
      </c>
      <c r="F65" s="7" t="s">
        <v>83</v>
      </c>
      <c r="G65" s="1">
        <v>8</v>
      </c>
      <c r="H65" s="9">
        <f t="shared" si="41"/>
        <v>18.297549149354801</v>
      </c>
      <c r="I65" s="9">
        <f t="shared" si="42"/>
        <v>291.44754914935476</v>
      </c>
      <c r="J65" s="9">
        <f t="shared" si="43"/>
        <v>0.16335370492971255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0.38385290860714827</v>
      </c>
      <c r="P65" s="9">
        <f t="shared" si="46"/>
        <v>6.2703794769024018E-2</v>
      </c>
      <c r="Q65" s="12">
        <f t="shared" si="47"/>
        <v>1.1913721006114564E-2</v>
      </c>
      <c r="R65" s="9">
        <f t="shared" si="48"/>
        <v>1.8955666666666669E-2</v>
      </c>
      <c r="S65" s="13">
        <f t="shared" si="49"/>
        <v>0.62850445809245581</v>
      </c>
      <c r="T65" s="2">
        <f t="shared" si="50"/>
        <v>0.01</v>
      </c>
      <c r="U65" s="14">
        <f t="shared" si="51"/>
        <v>6.2850445809245585E-3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2.6385044580924558E-2</v>
      </c>
      <c r="AR65" s="9">
        <f t="shared" si="55"/>
        <v>9.9766666666666666</v>
      </c>
      <c r="AS65" s="1">
        <f t="shared" si="56"/>
        <v>0.19</v>
      </c>
      <c r="AT65" s="1">
        <f t="shared" si="57"/>
        <v>11488.75</v>
      </c>
      <c r="AU65" s="1">
        <f t="shared" si="58"/>
        <v>3849855.9267165405</v>
      </c>
    </row>
    <row r="66" spans="1:48" x14ac:dyDescent="0.15">
      <c r="C66" s="7">
        <v>8</v>
      </c>
      <c r="D66" s="8">
        <v>14.8422251571613</v>
      </c>
      <c r="E66" s="10">
        <f t="shared" si="59"/>
        <v>18.297549149354801</v>
      </c>
      <c r="F66" s="7" t="s">
        <v>83</v>
      </c>
      <c r="G66" s="1">
        <v>9</v>
      </c>
      <c r="H66" s="9">
        <f t="shared" si="41"/>
        <v>14.8422251571613</v>
      </c>
      <c r="I66" s="9">
        <f t="shared" si="42"/>
        <v>287.99222515716127</v>
      </c>
      <c r="J66" s="9">
        <f t="shared" si="43"/>
        <v>0.10940809818878762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0.42091578050479095</v>
      </c>
      <c r="P66" s="9">
        <f t="shared" si="46"/>
        <v>4.6051595042678348E-2</v>
      </c>
      <c r="Q66" s="12">
        <f t="shared" si="47"/>
        <v>8.7498030581088862E-3</v>
      </c>
      <c r="R66" s="9">
        <f t="shared" si="48"/>
        <v>1.8955666666666669E-2</v>
      </c>
      <c r="S66" s="13">
        <f t="shared" si="49"/>
        <v>0.46159300076189452</v>
      </c>
      <c r="T66" s="2">
        <f t="shared" si="50"/>
        <v>0.01</v>
      </c>
      <c r="U66" s="14">
        <f t="shared" si="51"/>
        <v>4.6159300076189453E-3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2.4715930007618944E-2</v>
      </c>
      <c r="AR66" s="9">
        <f t="shared" si="55"/>
        <v>9.9766666666666666</v>
      </c>
      <c r="AS66" s="1">
        <f t="shared" si="56"/>
        <v>0.19</v>
      </c>
      <c r="AT66" s="1">
        <f t="shared" si="57"/>
        <v>11488.75</v>
      </c>
      <c r="AU66" s="1">
        <f t="shared" si="58"/>
        <v>3606314.5291380342</v>
      </c>
    </row>
    <row r="67" spans="1:48" x14ac:dyDescent="0.15">
      <c r="C67" s="7">
        <v>9</v>
      </c>
      <c r="D67" s="8">
        <v>9.2497152530999998</v>
      </c>
      <c r="E67" s="10">
        <f t="shared" si="59"/>
        <v>14.8422251571613</v>
      </c>
      <c r="F67" s="7" t="s">
        <v>83</v>
      </c>
      <c r="G67" s="1">
        <v>10</v>
      </c>
      <c r="H67" s="9">
        <f t="shared" si="41"/>
        <v>9.2497152530999998</v>
      </c>
      <c r="I67" s="9">
        <f t="shared" si="42"/>
        <v>282.3997152531</v>
      </c>
      <c r="J67" s="9">
        <f t="shared" si="43"/>
        <v>5.6010736700580294E-2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0.47463085212877926</v>
      </c>
      <c r="P67" s="9">
        <f t="shared" si="46"/>
        <v>2.6584423688557113E-2</v>
      </c>
      <c r="Q67" s="12">
        <f t="shared" si="47"/>
        <v>5.0510405008258518E-3</v>
      </c>
      <c r="R67" s="9">
        <f t="shared" si="48"/>
        <v>1.8955666666666669E-2</v>
      </c>
      <c r="S67" s="13">
        <f t="shared" si="49"/>
        <v>0.26646599086425438</v>
      </c>
      <c r="T67" s="2">
        <f t="shared" si="50"/>
        <v>0.01</v>
      </c>
      <c r="U67" s="14">
        <f t="shared" si="51"/>
        <v>2.6646599086425438E-3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2.2764659908642543E-2</v>
      </c>
      <c r="AR67" s="9">
        <f t="shared" si="55"/>
        <v>9.9766666666666666</v>
      </c>
      <c r="AS67" s="1">
        <f t="shared" si="56"/>
        <v>0.19</v>
      </c>
      <c r="AT67" s="1">
        <f t="shared" si="57"/>
        <v>11488.75</v>
      </c>
      <c r="AU67" s="1">
        <f t="shared" si="58"/>
        <v>3321603.6683271318</v>
      </c>
    </row>
    <row r="68" spans="1:48" x14ac:dyDescent="0.15">
      <c r="C68" s="7">
        <v>10</v>
      </c>
      <c r="D68" s="8">
        <v>1.5879472821612901</v>
      </c>
      <c r="E68" s="10">
        <f t="shared" si="59"/>
        <v>9.2497152530999998</v>
      </c>
      <c r="F68" s="7" t="s">
        <v>83</v>
      </c>
      <c r="G68" s="1">
        <v>11</v>
      </c>
      <c r="H68" s="9">
        <f t="shared" si="41"/>
        <v>1.5879472821612901</v>
      </c>
      <c r="I68" s="9">
        <f t="shared" si="42"/>
        <v>274.73794728216126</v>
      </c>
      <c r="J68" s="9">
        <f t="shared" si="43"/>
        <v>2.1413371723888089E-2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0.42564410701821104</v>
      </c>
      <c r="O68" s="9">
        <f t="shared" si="60"/>
        <v>0.12216898808867788</v>
      </c>
      <c r="P68" s="9">
        <f t="shared" si="46"/>
        <v>2.6160499550741158E-3</v>
      </c>
      <c r="Q68" s="12">
        <f t="shared" si="47"/>
        <v>4.9704949146408205E-4</v>
      </c>
      <c r="R68" s="9">
        <f t="shared" si="48"/>
        <v>1.8955666666666669E-2</v>
      </c>
      <c r="S68" s="13">
        <f t="shared" si="49"/>
        <v>2.6221683478858494E-2</v>
      </c>
      <c r="T68" s="2">
        <f t="shared" si="50"/>
        <v>0.01</v>
      </c>
      <c r="U68" s="14">
        <f t="shared" si="51"/>
        <v>2.6221683478858495E-4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1.2262216834788585E-2</v>
      </c>
      <c r="AR68" s="9">
        <f t="shared" si="55"/>
        <v>9.9766666666666666</v>
      </c>
      <c r="AS68" s="1">
        <f t="shared" si="56"/>
        <v>0.19</v>
      </c>
      <c r="AT68" s="1">
        <f t="shared" si="57"/>
        <v>11488.75</v>
      </c>
      <c r="AU68" s="1">
        <f t="shared" si="58"/>
        <v>1789186.5981618883</v>
      </c>
    </row>
    <row r="69" spans="1:48" x14ac:dyDescent="0.15">
      <c r="C69" s="7">
        <v>11</v>
      </c>
      <c r="D69" s="8">
        <v>-2.1335872945666701</v>
      </c>
      <c r="E69" s="10">
        <f t="shared" si="59"/>
        <v>1.5879472821612901</v>
      </c>
      <c r="F69" s="7" t="s">
        <v>85</v>
      </c>
      <c r="G69" s="1">
        <v>12</v>
      </c>
      <c r="H69" s="9">
        <f t="shared" si="41"/>
        <v>-2.1335872945666701</v>
      </c>
      <c r="I69" s="9">
        <f t="shared" si="42"/>
        <v>271.01641270543331</v>
      </c>
      <c r="J69" s="9">
        <f t="shared" si="43"/>
        <v>1.3162315941930831E-2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0.21931960480027043</v>
      </c>
      <c r="P69" s="9">
        <f t="shared" si="46"/>
        <v>2.8867539306405691E-3</v>
      </c>
      <c r="Q69" s="12">
        <f t="shared" si="47"/>
        <v>5.4848324682170815E-4</v>
      </c>
      <c r="R69" s="9">
        <f t="shared" si="48"/>
        <v>1.8955666666666669E-2</v>
      </c>
      <c r="S69" s="13">
        <f t="shared" si="49"/>
        <v>2.8935054433416995E-2</v>
      </c>
      <c r="T69" s="2">
        <f t="shared" si="50"/>
        <v>0.01</v>
      </c>
      <c r="U69" s="14">
        <f t="shared" si="51"/>
        <v>2.8935054433416998E-4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1.2289350544334171E-2</v>
      </c>
      <c r="AR69" s="9">
        <f t="shared" si="55"/>
        <v>9.9766666666666666</v>
      </c>
      <c r="AS69" s="1">
        <f t="shared" si="56"/>
        <v>0.19</v>
      </c>
      <c r="AT69" s="1">
        <f t="shared" si="57"/>
        <v>11488.75</v>
      </c>
      <c r="AU69" s="1">
        <f t="shared" si="58"/>
        <v>1793145.6921928832</v>
      </c>
      <c r="AV69" s="1">
        <f>SUM(AU58:AU69)</f>
        <v>28479314.022435751</v>
      </c>
    </row>
    <row r="70" spans="1:48" x14ac:dyDescent="0.15">
      <c r="C70" s="7">
        <v>12</v>
      </c>
      <c r="D70" s="8">
        <v>-4.8306357277096801</v>
      </c>
      <c r="E70" s="10">
        <f t="shared" si="59"/>
        <v>-2.1335872945666701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-1.24950380780645</v>
      </c>
      <c r="E73" s="7"/>
      <c r="F73" s="7"/>
      <c r="G73" s="1">
        <v>1</v>
      </c>
      <c r="H73" s="9">
        <f t="shared" ref="H73:H84" si="61">E74</f>
        <v>-1.24950380780645</v>
      </c>
      <c r="I73" s="9">
        <f t="shared" ref="I73:I84" si="62">H73+273.15</f>
        <v>271.90049619219354</v>
      </c>
      <c r="J73" s="9">
        <f t="shared" ref="J73:J84" si="63">EXP(($C$15*(I73-$C$13))/($C$16*I73*$C$13))</f>
        <v>1.4793297328637761E-2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1.6198660574858351E-3</v>
      </c>
      <c r="Q73" s="12">
        <f t="shared" ref="Q73:Q84" si="67">P73*$B$75</f>
        <v>2.9157589034745031E-4</v>
      </c>
      <c r="R73" s="9">
        <f t="shared" ref="R73:R84" si="68">L73*$B$75</f>
        <v>1.9710000000000002E-2</v>
      </c>
      <c r="S73" s="13">
        <f t="shared" ref="S73:S84" si="69">Q73/R73</f>
        <v>1.4793297328637761E-2</v>
      </c>
      <c r="T73" s="2">
        <f t="shared" ref="T73:T84" si="70">$B$74/100</f>
        <v>0.01</v>
      </c>
      <c r="U73" s="14">
        <f t="shared" ref="U73:U84" si="71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1.2747932973286377E-2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363.66666666666669</v>
      </c>
      <c r="AU73" s="1">
        <f t="shared" ref="AU73:AU84" si="78">AT73*10000*AS73*0.67*AR73*AQ73</f>
        <v>61221.602635224255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-10.9143084643871</v>
      </c>
      <c r="E74" s="10">
        <f t="shared" ref="E74:E85" si="79">D73</f>
        <v>-1.24950380780645</v>
      </c>
      <c r="F74" s="7" t="s">
        <v>83</v>
      </c>
      <c r="G74" s="1">
        <v>2</v>
      </c>
      <c r="H74" s="9">
        <f t="shared" si="61"/>
        <v>-10.9143084643871</v>
      </c>
      <c r="I74" s="9">
        <f t="shared" si="62"/>
        <v>262.23569153561289</v>
      </c>
      <c r="J74" s="9">
        <f t="shared" si="63"/>
        <v>3.9526153629389216E-3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0.21738013394251418</v>
      </c>
      <c r="P74" s="9">
        <f t="shared" si="66"/>
        <v>8.5922005701890203E-4</v>
      </c>
      <c r="Q74" s="12">
        <f t="shared" si="67"/>
        <v>1.5465961026340236E-4</v>
      </c>
      <c r="R74" s="9">
        <f t="shared" si="68"/>
        <v>1.9710000000000002E-2</v>
      </c>
      <c r="S74" s="13">
        <f t="shared" si="69"/>
        <v>7.8467585115881457E-3</v>
      </c>
      <c r="T74" s="2">
        <f t="shared" si="70"/>
        <v>0.01</v>
      </c>
      <c r="U74" s="14">
        <f t="shared" si="71"/>
        <v>7.8467585115881452E-5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1.2678467585115882E-2</v>
      </c>
      <c r="AR74" s="9">
        <f t="shared" si="75"/>
        <v>10.950000000000001</v>
      </c>
      <c r="AS74" s="1">
        <f t="shared" si="76"/>
        <v>0.18</v>
      </c>
      <c r="AT74" s="1">
        <f t="shared" si="77"/>
        <v>363.66666666666669</v>
      </c>
      <c r="AU74" s="1">
        <f t="shared" si="78"/>
        <v>60887.996991047468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-2.2106118262500001</v>
      </c>
      <c r="E75" s="10">
        <f t="shared" si="79"/>
        <v>-10.9143084643871</v>
      </c>
      <c r="F75" s="7" t="s">
        <v>83</v>
      </c>
      <c r="G75" s="1">
        <v>3</v>
      </c>
      <c r="H75" s="9">
        <f t="shared" si="61"/>
        <v>-2.2106118262500001</v>
      </c>
      <c r="I75" s="9">
        <f t="shared" si="62"/>
        <v>270.93938817374999</v>
      </c>
      <c r="J75" s="9">
        <f t="shared" si="63"/>
        <v>1.3028566048236124E-2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0.32602091388549531</v>
      </c>
      <c r="P75" s="9">
        <f t="shared" si="66"/>
        <v>4.2475850096634774E-3</v>
      </c>
      <c r="Q75" s="12">
        <f t="shared" si="67"/>
        <v>7.6456530173942591E-4</v>
      </c>
      <c r="R75" s="9">
        <f t="shared" si="68"/>
        <v>1.9710000000000002E-2</v>
      </c>
      <c r="S75" s="13">
        <f t="shared" si="69"/>
        <v>3.8790730681858239E-2</v>
      </c>
      <c r="T75" s="2">
        <f t="shared" si="70"/>
        <v>0.01</v>
      </c>
      <c r="U75" s="14">
        <f t="shared" si="71"/>
        <v>3.8790730681858242E-4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1.2987907306818583E-2</v>
      </c>
      <c r="AR75" s="9">
        <f t="shared" si="75"/>
        <v>10.950000000000001</v>
      </c>
      <c r="AS75" s="1">
        <f t="shared" si="76"/>
        <v>0.18</v>
      </c>
      <c r="AT75" s="1">
        <f t="shared" si="77"/>
        <v>363.66666666666669</v>
      </c>
      <c r="AU75" s="1">
        <f t="shared" si="78"/>
        <v>62374.07286870823</v>
      </c>
    </row>
    <row r="76" spans="1:48" x14ac:dyDescent="0.15">
      <c r="C76" s="7">
        <v>3</v>
      </c>
      <c r="D76" s="8">
        <v>-1.192642376</v>
      </c>
      <c r="E76" s="10">
        <f t="shared" si="79"/>
        <v>-2.2106118262500001</v>
      </c>
      <c r="F76" s="7" t="s">
        <v>83</v>
      </c>
      <c r="G76" s="1">
        <v>4</v>
      </c>
      <c r="H76" s="9">
        <f t="shared" si="61"/>
        <v>-1.192642376</v>
      </c>
      <c r="I76" s="9">
        <f t="shared" si="62"/>
        <v>271.957357624</v>
      </c>
      <c r="J76" s="9">
        <f t="shared" si="63"/>
        <v>1.4904474233867681E-2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0.43127332887583181</v>
      </c>
      <c r="P76" s="9">
        <f t="shared" si="66"/>
        <v>6.4279022179841777E-3</v>
      </c>
      <c r="Q76" s="12">
        <f t="shared" si="67"/>
        <v>1.157022399237152E-3</v>
      </c>
      <c r="R76" s="9">
        <f t="shared" si="68"/>
        <v>1.9710000000000002E-2</v>
      </c>
      <c r="S76" s="13">
        <f t="shared" si="69"/>
        <v>5.8702303360586093E-2</v>
      </c>
      <c r="T76" s="2">
        <f t="shared" si="70"/>
        <v>0.01</v>
      </c>
      <c r="U76" s="14">
        <f t="shared" si="71"/>
        <v>5.8702303360586093E-4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1.318702303360586E-2</v>
      </c>
      <c r="AR76" s="9">
        <f t="shared" si="75"/>
        <v>10.950000000000001</v>
      </c>
      <c r="AS76" s="1">
        <f t="shared" si="76"/>
        <v>0.18</v>
      </c>
      <c r="AT76" s="1">
        <f t="shared" si="77"/>
        <v>363.66666666666669</v>
      </c>
      <c r="AU76" s="1">
        <f t="shared" si="78"/>
        <v>63330.320750567938</v>
      </c>
    </row>
    <row r="77" spans="1:48" x14ac:dyDescent="0.15">
      <c r="C77" s="7">
        <v>4</v>
      </c>
      <c r="D77" s="8">
        <v>1.9542295683666699</v>
      </c>
      <c r="E77" s="10">
        <f t="shared" si="79"/>
        <v>-1.192642376</v>
      </c>
      <c r="F77" s="7" t="s">
        <v>83</v>
      </c>
      <c r="G77" s="1">
        <v>5</v>
      </c>
      <c r="H77" s="9">
        <f t="shared" si="61"/>
        <v>1.9542295683666699</v>
      </c>
      <c r="I77" s="9">
        <f t="shared" si="62"/>
        <v>275.10422956836663</v>
      </c>
      <c r="J77" s="9">
        <f t="shared" si="63"/>
        <v>2.2448007475826984E-2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0.40360315532495528</v>
      </c>
      <c r="O77" s="9">
        <f t="shared" si="80"/>
        <v>0.1307422713328924</v>
      </c>
      <c r="P77" s="9">
        <f t="shared" si="66"/>
        <v>2.9349034842873689E-3</v>
      </c>
      <c r="Q77" s="12">
        <f t="shared" si="67"/>
        <v>5.2828262717172637E-4</v>
      </c>
      <c r="R77" s="9">
        <f t="shared" si="68"/>
        <v>1.9710000000000002E-2</v>
      </c>
      <c r="S77" s="13">
        <f t="shared" si="69"/>
        <v>2.6802771546003364E-2</v>
      </c>
      <c r="T77" s="2">
        <f t="shared" si="70"/>
        <v>0.01</v>
      </c>
      <c r="U77" s="14">
        <f t="shared" si="71"/>
        <v>2.6802771546003367E-4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1.2868027715460034E-2</v>
      </c>
      <c r="AR77" s="9">
        <f t="shared" si="75"/>
        <v>10.950000000000001</v>
      </c>
      <c r="AS77" s="1">
        <f t="shared" si="76"/>
        <v>0.18</v>
      </c>
      <c r="AT77" s="1">
        <f t="shared" si="77"/>
        <v>363.66666666666669</v>
      </c>
      <c r="AU77" s="1">
        <f t="shared" si="78"/>
        <v>61798.354379945726</v>
      </c>
    </row>
    <row r="78" spans="1:48" x14ac:dyDescent="0.15">
      <c r="C78" s="7">
        <v>5</v>
      </c>
      <c r="D78" s="8">
        <v>7.5327585557741896</v>
      </c>
      <c r="E78" s="10">
        <f t="shared" si="79"/>
        <v>1.9542295683666699</v>
      </c>
      <c r="F78" s="7" t="s">
        <v>85</v>
      </c>
      <c r="G78" s="1">
        <v>6</v>
      </c>
      <c r="H78" s="9">
        <f t="shared" si="61"/>
        <v>7.5327585557741896</v>
      </c>
      <c r="I78" s="9">
        <f t="shared" si="62"/>
        <v>280.68275855577417</v>
      </c>
      <c r="J78" s="9">
        <f t="shared" si="63"/>
        <v>4.5360169556811679E-2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0.23730736784860504</v>
      </c>
      <c r="P78" s="9">
        <f t="shared" si="66"/>
        <v>1.0764302442693404E-2</v>
      </c>
      <c r="Q78" s="12">
        <f t="shared" si="67"/>
        <v>1.9375744396848127E-3</v>
      </c>
      <c r="R78" s="9">
        <f t="shared" si="68"/>
        <v>1.9710000000000002E-2</v>
      </c>
      <c r="S78" s="13">
        <f t="shared" si="69"/>
        <v>9.8304131896743405E-2</v>
      </c>
      <c r="T78" s="2">
        <f t="shared" si="70"/>
        <v>0.01</v>
      </c>
      <c r="U78" s="14">
        <f t="shared" si="71"/>
        <v>9.830413189674341E-4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1.3583041318967435E-2</v>
      </c>
      <c r="AR78" s="9">
        <f t="shared" si="75"/>
        <v>10.950000000000001</v>
      </c>
      <c r="AS78" s="1">
        <f t="shared" si="76"/>
        <v>0.18</v>
      </c>
      <c r="AT78" s="1">
        <f t="shared" si="77"/>
        <v>363.66666666666669</v>
      </c>
      <c r="AU78" s="1">
        <f t="shared" si="78"/>
        <v>65232.187833921365</v>
      </c>
    </row>
    <row r="79" spans="1:48" x14ac:dyDescent="0.15">
      <c r="C79" s="7">
        <v>6</v>
      </c>
      <c r="D79" s="8">
        <v>11.3374219404333</v>
      </c>
      <c r="E79" s="10">
        <f t="shared" si="79"/>
        <v>7.5327585557741896</v>
      </c>
      <c r="F79" s="7" t="s">
        <v>83</v>
      </c>
      <c r="G79" s="1">
        <v>7</v>
      </c>
      <c r="H79" s="9">
        <f t="shared" si="61"/>
        <v>11.3374219404333</v>
      </c>
      <c r="I79" s="9">
        <f t="shared" si="62"/>
        <v>284.48742194043325</v>
      </c>
      <c r="J79" s="9">
        <f t="shared" si="63"/>
        <v>7.2136862920013645E-2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0.33604306540591167</v>
      </c>
      <c r="P79" s="9">
        <f t="shared" si="66"/>
        <v>2.4241092544407428E-2</v>
      </c>
      <c r="Q79" s="12">
        <f t="shared" si="67"/>
        <v>4.3633966579933372E-3</v>
      </c>
      <c r="R79" s="9">
        <f t="shared" si="68"/>
        <v>1.9710000000000002E-2</v>
      </c>
      <c r="S79" s="13">
        <f t="shared" si="69"/>
        <v>0.22137984058819568</v>
      </c>
      <c r="T79" s="2">
        <f t="shared" si="70"/>
        <v>0.01</v>
      </c>
      <c r="U79" s="14">
        <f t="shared" si="71"/>
        <v>2.2137984058819568E-3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2.3813798405881957E-2</v>
      </c>
      <c r="AR79" s="9">
        <f t="shared" si="75"/>
        <v>10.950000000000001</v>
      </c>
      <c r="AS79" s="1">
        <f t="shared" si="76"/>
        <v>0.18</v>
      </c>
      <c r="AT79" s="1">
        <f t="shared" si="77"/>
        <v>363.66666666666669</v>
      </c>
      <c r="AU79" s="1">
        <f t="shared" si="78"/>
        <v>114365.12149031131</v>
      </c>
    </row>
    <row r="80" spans="1:48" x14ac:dyDescent="0.15">
      <c r="C80" s="7">
        <v>7</v>
      </c>
      <c r="D80" s="8">
        <v>18.297549149354801</v>
      </c>
      <c r="E80" s="10">
        <f t="shared" si="79"/>
        <v>11.3374219404333</v>
      </c>
      <c r="F80" s="7" t="s">
        <v>83</v>
      </c>
      <c r="G80" s="1">
        <v>8</v>
      </c>
      <c r="H80" s="9">
        <f t="shared" si="61"/>
        <v>18.297549149354801</v>
      </c>
      <c r="I80" s="9">
        <f t="shared" si="62"/>
        <v>291.44754914935476</v>
      </c>
      <c r="J80" s="9">
        <f t="shared" si="63"/>
        <v>0.16335370492971255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0.42130197286150428</v>
      </c>
      <c r="P80" s="9">
        <f t="shared" si="66"/>
        <v>6.8821238161123927E-2</v>
      </c>
      <c r="Q80" s="12">
        <f t="shared" si="67"/>
        <v>1.2387822869002306E-2</v>
      </c>
      <c r="R80" s="9">
        <f t="shared" si="68"/>
        <v>1.9710000000000002E-2</v>
      </c>
      <c r="S80" s="13">
        <f t="shared" si="69"/>
        <v>0.62850445809245581</v>
      </c>
      <c r="T80" s="2">
        <f t="shared" si="70"/>
        <v>0.01</v>
      </c>
      <c r="U80" s="14">
        <f t="shared" si="71"/>
        <v>6.2850445809245585E-3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2.788504458092456E-2</v>
      </c>
      <c r="AR80" s="9">
        <f t="shared" si="75"/>
        <v>10.950000000000001</v>
      </c>
      <c r="AS80" s="1">
        <f t="shared" si="76"/>
        <v>0.18</v>
      </c>
      <c r="AT80" s="1">
        <f t="shared" si="77"/>
        <v>363.66666666666669</v>
      </c>
      <c r="AU80" s="1">
        <f t="shared" si="78"/>
        <v>133917.17091518207</v>
      </c>
    </row>
    <row r="81" spans="1:48" x14ac:dyDescent="0.15">
      <c r="C81" s="7">
        <v>8</v>
      </c>
      <c r="D81" s="8">
        <v>14.8422251571613</v>
      </c>
      <c r="E81" s="10">
        <f t="shared" si="79"/>
        <v>18.297549149354801</v>
      </c>
      <c r="F81" s="7" t="s">
        <v>83</v>
      </c>
      <c r="G81" s="1">
        <v>9</v>
      </c>
      <c r="H81" s="9">
        <f t="shared" si="61"/>
        <v>14.8422251571613</v>
      </c>
      <c r="I81" s="9">
        <f t="shared" si="62"/>
        <v>287.99222515716127</v>
      </c>
      <c r="J81" s="9">
        <f t="shared" si="63"/>
        <v>0.10940809818878762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0.46198073470038037</v>
      </c>
      <c r="P81" s="9">
        <f t="shared" si="66"/>
        <v>5.0544433583427459E-2</v>
      </c>
      <c r="Q81" s="12">
        <f t="shared" si="67"/>
        <v>9.0979980450169428E-3</v>
      </c>
      <c r="R81" s="9">
        <f t="shared" si="68"/>
        <v>1.9710000000000002E-2</v>
      </c>
      <c r="S81" s="13">
        <f t="shared" si="69"/>
        <v>0.46159300076189458</v>
      </c>
      <c r="T81" s="2">
        <f t="shared" si="70"/>
        <v>0.01</v>
      </c>
      <c r="U81" s="14">
        <f t="shared" si="71"/>
        <v>4.6159300076189461E-3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2.6215930007618946E-2</v>
      </c>
      <c r="AR81" s="9">
        <f t="shared" si="75"/>
        <v>10.950000000000001</v>
      </c>
      <c r="AS81" s="1">
        <f t="shared" si="76"/>
        <v>0.18</v>
      </c>
      <c r="AT81" s="1">
        <f t="shared" si="77"/>
        <v>363.66666666666669</v>
      </c>
      <c r="AU81" s="1">
        <f t="shared" si="78"/>
        <v>125901.29340988678</v>
      </c>
    </row>
    <row r="82" spans="1:48" x14ac:dyDescent="0.15">
      <c r="C82" s="7">
        <v>9</v>
      </c>
      <c r="D82" s="8">
        <v>9.2497152530999998</v>
      </c>
      <c r="E82" s="10">
        <f t="shared" si="79"/>
        <v>14.8422251571613</v>
      </c>
      <c r="F82" s="7" t="s">
        <v>83</v>
      </c>
      <c r="G82" s="1">
        <v>10</v>
      </c>
      <c r="H82" s="9">
        <f t="shared" si="61"/>
        <v>9.2497152530999998</v>
      </c>
      <c r="I82" s="9">
        <f t="shared" si="62"/>
        <v>282.3997152531</v>
      </c>
      <c r="J82" s="9">
        <f t="shared" si="63"/>
        <v>5.6010736700580294E-2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0.52093630111695299</v>
      </c>
      <c r="P82" s="9">
        <f t="shared" si="66"/>
        <v>2.9178025999635867E-2</v>
      </c>
      <c r="Q82" s="12">
        <f t="shared" si="67"/>
        <v>5.2520446799344559E-3</v>
      </c>
      <c r="R82" s="9">
        <f t="shared" si="68"/>
        <v>1.9710000000000002E-2</v>
      </c>
      <c r="S82" s="13">
        <f t="shared" si="69"/>
        <v>0.26646599086425449</v>
      </c>
      <c r="T82" s="2">
        <f t="shared" si="70"/>
        <v>0.01</v>
      </c>
      <c r="U82" s="14">
        <f t="shared" si="71"/>
        <v>2.6646599086425451E-3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2.4264659908642548E-2</v>
      </c>
      <c r="AR82" s="9">
        <f t="shared" si="75"/>
        <v>10.950000000000001</v>
      </c>
      <c r="AS82" s="1">
        <f t="shared" si="76"/>
        <v>0.18</v>
      </c>
      <c r="AT82" s="1">
        <f t="shared" si="77"/>
        <v>363.66666666666669</v>
      </c>
      <c r="AU82" s="1">
        <f t="shared" si="78"/>
        <v>116530.37163897231</v>
      </c>
    </row>
    <row r="83" spans="1:48" x14ac:dyDescent="0.15">
      <c r="C83" s="7">
        <v>10</v>
      </c>
      <c r="D83" s="8">
        <v>1.5879472821612901</v>
      </c>
      <c r="E83" s="10">
        <f t="shared" si="79"/>
        <v>9.2497152530999998</v>
      </c>
      <c r="F83" s="7" t="s">
        <v>83</v>
      </c>
      <c r="G83" s="1">
        <v>11</v>
      </c>
      <c r="H83" s="9">
        <f t="shared" si="61"/>
        <v>1.5879472821612901</v>
      </c>
      <c r="I83" s="9">
        <f t="shared" si="62"/>
        <v>274.73794728216126</v>
      </c>
      <c r="J83" s="9">
        <f t="shared" si="63"/>
        <v>2.1413371723888089E-2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0.46717036136145124</v>
      </c>
      <c r="O83" s="9">
        <f t="shared" si="80"/>
        <v>0.13408791375586598</v>
      </c>
      <c r="P83" s="9">
        <f t="shared" si="66"/>
        <v>2.8712743409350055E-3</v>
      </c>
      <c r="Q83" s="12">
        <f t="shared" si="67"/>
        <v>5.1682938136830099E-4</v>
      </c>
      <c r="R83" s="9">
        <f t="shared" si="68"/>
        <v>1.9710000000000002E-2</v>
      </c>
      <c r="S83" s="13">
        <f t="shared" si="69"/>
        <v>2.6221683478858494E-2</v>
      </c>
      <c r="T83" s="2">
        <f t="shared" si="70"/>
        <v>0.01</v>
      </c>
      <c r="U83" s="14">
        <f t="shared" si="71"/>
        <v>2.6221683478858495E-4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1.2862216834788585E-2</v>
      </c>
      <c r="AR83" s="9">
        <f t="shared" si="75"/>
        <v>10.950000000000001</v>
      </c>
      <c r="AS83" s="1">
        <f t="shared" si="76"/>
        <v>0.18</v>
      </c>
      <c r="AT83" s="1">
        <f t="shared" si="77"/>
        <v>363.66666666666669</v>
      </c>
      <c r="AU83" s="1">
        <f t="shared" si="78"/>
        <v>61770.447782995958</v>
      </c>
    </row>
    <row r="84" spans="1:48" x14ac:dyDescent="0.15">
      <c r="C84" s="7">
        <v>11</v>
      </c>
      <c r="D84" s="8">
        <v>-2.1335872945666701</v>
      </c>
      <c r="E84" s="10">
        <f t="shared" si="79"/>
        <v>1.5879472821612901</v>
      </c>
      <c r="F84" s="7" t="s">
        <v>85</v>
      </c>
      <c r="G84" s="1">
        <v>12</v>
      </c>
      <c r="H84" s="9">
        <f t="shared" si="61"/>
        <v>-2.1335872945666701</v>
      </c>
      <c r="I84" s="9">
        <f t="shared" si="62"/>
        <v>271.01641270543331</v>
      </c>
      <c r="J84" s="9">
        <f t="shared" si="63"/>
        <v>1.3162315941930831E-2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0.24071663941493099</v>
      </c>
      <c r="P84" s="9">
        <f t="shared" si="66"/>
        <v>3.1683884604591615E-3</v>
      </c>
      <c r="Q84" s="12">
        <f t="shared" si="67"/>
        <v>5.7030992288264906E-4</v>
      </c>
      <c r="R84" s="9">
        <f t="shared" si="68"/>
        <v>1.9710000000000002E-2</v>
      </c>
      <c r="S84" s="13">
        <f t="shared" si="69"/>
        <v>2.8935054433416998E-2</v>
      </c>
      <c r="T84" s="2">
        <f t="shared" si="70"/>
        <v>0.01</v>
      </c>
      <c r="U84" s="14">
        <f t="shared" si="71"/>
        <v>2.8935054433416998E-4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1.2889350544334171E-2</v>
      </c>
      <c r="AR84" s="9">
        <f t="shared" si="75"/>
        <v>10.950000000000001</v>
      </c>
      <c r="AS84" s="1">
        <f t="shared" si="76"/>
        <v>0.18</v>
      </c>
      <c r="AT84" s="1">
        <f t="shared" si="77"/>
        <v>363.66666666666669</v>
      </c>
      <c r="AU84" s="1">
        <f t="shared" si="78"/>
        <v>61900.756687765104</v>
      </c>
      <c r="AV84" s="1">
        <f>SUM(AU73:AU84)</f>
        <v>989229.69738452858</v>
      </c>
    </row>
    <row r="85" spans="1:48" x14ac:dyDescent="0.15">
      <c r="C85" s="7">
        <v>12</v>
      </c>
      <c r="D85" s="8">
        <v>-4.8306357277096801</v>
      </c>
      <c r="E85" s="10">
        <f t="shared" si="79"/>
        <v>-2.1335872945666701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-1.24950380780645</v>
      </c>
      <c r="E89" s="7"/>
      <c r="F89" s="7"/>
      <c r="G89" s="1">
        <v>1</v>
      </c>
      <c r="H89" s="9">
        <f t="shared" ref="H89:H100" si="81">E90</f>
        <v>-1.24950380780645</v>
      </c>
      <c r="I89" s="9">
        <f t="shared" ref="I89:I100" si="82">H89+273.15</f>
        <v>271.90049619219354</v>
      </c>
      <c r="J89" s="9">
        <f t="shared" ref="J89:J100" si="83">EXP(($C$15*(I89-$C$13))/($C$16*I89*$C$13))</f>
        <v>1.4793297328637761E-2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7.84825104851887E-2</v>
      </c>
      <c r="Q89" s="12">
        <f t="shared" ref="Q89:Q100" si="87">P89*$B$91</f>
        <v>3.5317129718334915E-2</v>
      </c>
      <c r="R89" s="9">
        <f t="shared" ref="R89:R100" si="88">L89*$B$91</f>
        <v>2.3873737500000001</v>
      </c>
      <c r="S89" s="13">
        <f t="shared" ref="S89:S100" si="89">Q89/R89</f>
        <v>1.4793297328637761E-2</v>
      </c>
      <c r="T89" s="2">
        <f t="shared" ref="T89:T100" si="90">$B$90/100</f>
        <v>0.51</v>
      </c>
      <c r="U89" s="14">
        <f t="shared" ref="U89:U100" si="91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3.2611691363737982E-2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103734.66666666667</v>
      </c>
      <c r="AN89" s="1">
        <f t="shared" ref="AN89:AN100" si="96">AM89*10000*AK89*AJ89</f>
        <v>351912719.11089778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-10.9143084643871</v>
      </c>
      <c r="E90" s="10">
        <f t="shared" ref="E90:E101" si="97">D89</f>
        <v>-1.24950380780645</v>
      </c>
      <c r="F90" s="7" t="s">
        <v>83</v>
      </c>
      <c r="G90" s="1">
        <v>2</v>
      </c>
      <c r="H90" s="9">
        <f t="shared" si="81"/>
        <v>-10.9143084643871</v>
      </c>
      <c r="I90" s="9">
        <f t="shared" si="82"/>
        <v>262.23569153561289</v>
      </c>
      <c r="J90" s="9">
        <f t="shared" si="83"/>
        <v>3.9526153629389216E-3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10.532067489514811</v>
      </c>
      <c r="P90" s="9">
        <f t="shared" si="86"/>
        <v>4.1629211762565801E-2</v>
      </c>
      <c r="Q90" s="12">
        <f t="shared" si="87"/>
        <v>1.8733145293154611E-2</v>
      </c>
      <c r="R90" s="9">
        <f t="shared" si="88"/>
        <v>2.3873737500000001</v>
      </c>
      <c r="S90" s="13">
        <f t="shared" si="89"/>
        <v>7.8467585115881457E-3</v>
      </c>
      <c r="T90" s="2">
        <f t="shared" si="90"/>
        <v>0.51</v>
      </c>
      <c r="U90" s="14">
        <f t="shared" si="91"/>
        <v>4.0018468409099544E-3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3.1543556822534354E-2</v>
      </c>
      <c r="AK90" s="9">
        <f t="shared" si="93"/>
        <v>10.4025</v>
      </c>
      <c r="AL90" s="1">
        <f t="shared" si="94"/>
        <v>0.45</v>
      </c>
      <c r="AM90" s="17">
        <f t="shared" si="95"/>
        <v>103734.66666666667</v>
      </c>
      <c r="AN90" s="1">
        <f t="shared" si="96"/>
        <v>340386480.66534436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-2.2106118262500001</v>
      </c>
      <c r="E91" s="10">
        <f t="shared" si="97"/>
        <v>-10.9143084643871</v>
      </c>
      <c r="F91" s="7" t="s">
        <v>83</v>
      </c>
      <c r="G91" s="1">
        <v>3</v>
      </c>
      <c r="H91" s="9">
        <f t="shared" si="81"/>
        <v>-2.2106118262500001</v>
      </c>
      <c r="I91" s="9">
        <f t="shared" si="82"/>
        <v>270.93938817374999</v>
      </c>
      <c r="J91" s="9">
        <f t="shared" si="83"/>
        <v>1.3028566048236124E-2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15.795713277752245</v>
      </c>
      <c r="P91" s="9">
        <f t="shared" si="86"/>
        <v>0.20579549371819544</v>
      </c>
      <c r="Q91" s="12">
        <f t="shared" si="87"/>
        <v>9.2607972173187947E-2</v>
      </c>
      <c r="R91" s="9">
        <f t="shared" si="88"/>
        <v>2.3873737500000001</v>
      </c>
      <c r="S91" s="13">
        <f t="shared" si="89"/>
        <v>3.8790730681858232E-2</v>
      </c>
      <c r="T91" s="2">
        <f t="shared" si="90"/>
        <v>0.51</v>
      </c>
      <c r="U91" s="14">
        <f t="shared" si="91"/>
        <v>1.97832726477477E-2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3.630165670329593E-2</v>
      </c>
      <c r="AK91" s="9">
        <f t="shared" si="93"/>
        <v>10.4025</v>
      </c>
      <c r="AL91" s="1">
        <f t="shared" si="94"/>
        <v>0.45</v>
      </c>
      <c r="AM91" s="17">
        <f t="shared" si="95"/>
        <v>103734.66666666667</v>
      </c>
      <c r="AN91" s="1">
        <f t="shared" si="96"/>
        <v>391731130.2931127</v>
      </c>
    </row>
    <row r="92" spans="1:48" x14ac:dyDescent="0.15">
      <c r="C92" s="7">
        <v>3</v>
      </c>
      <c r="D92" s="8">
        <v>-1.192642376</v>
      </c>
      <c r="E92" s="10">
        <f t="shared" si="97"/>
        <v>-2.2106118262500001</v>
      </c>
      <c r="F92" s="7" t="s">
        <v>83</v>
      </c>
      <c r="G92" s="1">
        <v>4</v>
      </c>
      <c r="H92" s="9">
        <f t="shared" si="81"/>
        <v>-1.192642376</v>
      </c>
      <c r="I92" s="9">
        <f t="shared" si="82"/>
        <v>271.957357624</v>
      </c>
      <c r="J92" s="9">
        <f t="shared" si="83"/>
        <v>1.4904474233867681E-2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20.895192784034048</v>
      </c>
      <c r="P92" s="9">
        <f t="shared" si="86"/>
        <v>0.31143186246133336</v>
      </c>
      <c r="Q92" s="12">
        <f t="shared" si="87"/>
        <v>0.14014433810760002</v>
      </c>
      <c r="R92" s="9">
        <f t="shared" si="88"/>
        <v>2.3873737500000001</v>
      </c>
      <c r="S92" s="13">
        <f t="shared" si="89"/>
        <v>5.8702303360586093E-2</v>
      </c>
      <c r="T92" s="2">
        <f t="shared" si="90"/>
        <v>0.51</v>
      </c>
      <c r="U92" s="14">
        <f t="shared" si="91"/>
        <v>2.9938174713898907E-2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3.9363359676240522E-2</v>
      </c>
      <c r="AK92" s="9">
        <f t="shared" si="93"/>
        <v>10.4025</v>
      </c>
      <c r="AL92" s="1">
        <f t="shared" si="94"/>
        <v>0.45</v>
      </c>
      <c r="AM92" s="17">
        <f t="shared" si="95"/>
        <v>103734.66666666667</v>
      </c>
      <c r="AN92" s="1">
        <f t="shared" si="96"/>
        <v>424769963.09394389</v>
      </c>
    </row>
    <row r="93" spans="1:48" x14ac:dyDescent="0.15">
      <c r="C93" s="7">
        <v>4</v>
      </c>
      <c r="D93" s="8">
        <v>1.9542295683666699</v>
      </c>
      <c r="E93" s="10">
        <f t="shared" si="97"/>
        <v>-1.192642376</v>
      </c>
      <c r="F93" s="7" t="s">
        <v>83</v>
      </c>
      <c r="G93" s="1">
        <v>5</v>
      </c>
      <c r="H93" s="9">
        <f t="shared" si="81"/>
        <v>1.9542295683666699</v>
      </c>
      <c r="I93" s="9">
        <f t="shared" si="82"/>
        <v>275.10422956836663</v>
      </c>
      <c r="J93" s="9">
        <f t="shared" si="83"/>
        <v>2.2448007475826984E-2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19.554572875494081</v>
      </c>
      <c r="O93" s="9">
        <f t="shared" si="98"/>
        <v>6.334463046078632</v>
      </c>
      <c r="P93" s="9">
        <f t="shared" si="86"/>
        <v>0.1421960738137229</v>
      </c>
      <c r="Q93" s="12">
        <f t="shared" si="87"/>
        <v>6.3988233216175305E-2</v>
      </c>
      <c r="R93" s="9">
        <f t="shared" si="88"/>
        <v>2.3873737500000001</v>
      </c>
      <c r="S93" s="13">
        <f t="shared" si="89"/>
        <v>2.6802771546003346E-2</v>
      </c>
      <c r="T93" s="2">
        <f t="shared" si="90"/>
        <v>0.51</v>
      </c>
      <c r="U93" s="14">
        <f t="shared" si="91"/>
        <v>1.3669413488461707E-2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2.7032328166771206E-2</v>
      </c>
      <c r="AK93" s="9">
        <f t="shared" si="93"/>
        <v>10.4025</v>
      </c>
      <c r="AL93" s="1">
        <f t="shared" si="94"/>
        <v>0.45</v>
      </c>
      <c r="AM93" s="17">
        <f t="shared" si="95"/>
        <v>103734.66666666667</v>
      </c>
      <c r="AN93" s="1">
        <f t="shared" si="96"/>
        <v>291705818.10560149</v>
      </c>
    </row>
    <row r="94" spans="1:48" x14ac:dyDescent="0.15">
      <c r="C94" s="7">
        <v>5</v>
      </c>
      <c r="D94" s="8">
        <v>7.5327585557741896</v>
      </c>
      <c r="E94" s="10">
        <f t="shared" si="97"/>
        <v>1.9542295683666699</v>
      </c>
      <c r="F94" s="7" t="s">
        <v>85</v>
      </c>
      <c r="G94" s="1">
        <v>6</v>
      </c>
      <c r="H94" s="9">
        <f t="shared" si="81"/>
        <v>7.5327585557741896</v>
      </c>
      <c r="I94" s="9">
        <f t="shared" si="82"/>
        <v>280.68275855577417</v>
      </c>
      <c r="J94" s="9">
        <f t="shared" si="83"/>
        <v>4.5360169556811679E-2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11.497541972264909</v>
      </c>
      <c r="P94" s="9">
        <f t="shared" si="86"/>
        <v>0.52153045334849524</v>
      </c>
      <c r="Q94" s="12">
        <f t="shared" si="87"/>
        <v>0.23468870400682287</v>
      </c>
      <c r="R94" s="9">
        <f t="shared" si="88"/>
        <v>2.3873737500000001</v>
      </c>
      <c r="S94" s="13">
        <f t="shared" si="89"/>
        <v>9.8304131896743391E-2</v>
      </c>
      <c r="T94" s="2">
        <f t="shared" si="90"/>
        <v>0.51</v>
      </c>
      <c r="U94" s="14">
        <f t="shared" si="91"/>
        <v>5.0135107267339128E-2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4.1244734841102755E-2</v>
      </c>
      <c r="AK94" s="9">
        <f t="shared" si="93"/>
        <v>10.4025</v>
      </c>
      <c r="AL94" s="1">
        <f t="shared" si="94"/>
        <v>0.45</v>
      </c>
      <c r="AM94" s="17">
        <f t="shared" si="95"/>
        <v>103734.66666666667</v>
      </c>
      <c r="AN94" s="1">
        <f t="shared" si="96"/>
        <v>445071880.05218452</v>
      </c>
    </row>
    <row r="95" spans="1:48" x14ac:dyDescent="0.15">
      <c r="C95" s="7">
        <v>6</v>
      </c>
      <c r="D95" s="8">
        <v>11.3374219404333</v>
      </c>
      <c r="E95" s="10">
        <f t="shared" si="97"/>
        <v>7.5327585557741896</v>
      </c>
      <c r="F95" s="7" t="s">
        <v>83</v>
      </c>
      <c r="G95" s="1">
        <v>7</v>
      </c>
      <c r="H95" s="9">
        <f t="shared" si="81"/>
        <v>11.3374219404333</v>
      </c>
      <c r="I95" s="9">
        <f t="shared" si="82"/>
        <v>284.48742194043325</v>
      </c>
      <c r="J95" s="9">
        <f t="shared" si="83"/>
        <v>7.2136862920013645E-2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16.28128651891641</v>
      </c>
      <c r="P95" s="9">
        <f t="shared" si="86"/>
        <v>1.1744809337765392</v>
      </c>
      <c r="Q95" s="12">
        <f t="shared" si="87"/>
        <v>0.52851642019944267</v>
      </c>
      <c r="R95" s="9">
        <f t="shared" si="88"/>
        <v>2.3873737500000001</v>
      </c>
      <c r="S95" s="13">
        <f t="shared" si="89"/>
        <v>0.22137984058819557</v>
      </c>
      <c r="T95" s="2">
        <f t="shared" si="90"/>
        <v>0.51</v>
      </c>
      <c r="U95" s="14">
        <f t="shared" si="91"/>
        <v>0.11290371869997974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8.0495471188043899E-2</v>
      </c>
      <c r="AK95" s="9">
        <f t="shared" si="93"/>
        <v>10.4025</v>
      </c>
      <c r="AL95" s="1">
        <f t="shared" si="94"/>
        <v>0.45</v>
      </c>
      <c r="AM95" s="17">
        <f t="shared" si="95"/>
        <v>103734.66666666667</v>
      </c>
      <c r="AN95" s="1">
        <f t="shared" si="96"/>
        <v>868626524.94606912</v>
      </c>
    </row>
    <row r="96" spans="1:48" x14ac:dyDescent="0.15">
      <c r="C96" s="7">
        <v>7</v>
      </c>
      <c r="D96" s="8">
        <v>18.297549149354801</v>
      </c>
      <c r="E96" s="10">
        <f t="shared" si="97"/>
        <v>11.3374219404333</v>
      </c>
      <c r="F96" s="7" t="s">
        <v>83</v>
      </c>
      <c r="G96" s="1">
        <v>8</v>
      </c>
      <c r="H96" s="9">
        <f t="shared" si="81"/>
        <v>18.297549149354801</v>
      </c>
      <c r="I96" s="9">
        <f t="shared" si="82"/>
        <v>291.44754914935476</v>
      </c>
      <c r="J96" s="9">
        <f t="shared" si="83"/>
        <v>0.16335370492971255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20.412080585139872</v>
      </c>
      <c r="P96" s="9">
        <f t="shared" si="86"/>
        <v>3.3343889889064529</v>
      </c>
      <c r="Q96" s="12">
        <f t="shared" si="87"/>
        <v>1.5004750450079039</v>
      </c>
      <c r="R96" s="9">
        <f t="shared" si="88"/>
        <v>2.3873737500000001</v>
      </c>
      <c r="S96" s="13">
        <f t="shared" si="89"/>
        <v>0.6285044580924557</v>
      </c>
      <c r="T96" s="2">
        <f t="shared" si="90"/>
        <v>0.51</v>
      </c>
      <c r="U96" s="14">
        <f t="shared" si="91"/>
        <v>0.3205372736271524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0.14309698799858644</v>
      </c>
      <c r="AK96" s="9">
        <f t="shared" si="93"/>
        <v>10.4025</v>
      </c>
      <c r="AL96" s="1">
        <f t="shared" si="94"/>
        <v>0.45</v>
      </c>
      <c r="AM96" s="17">
        <f t="shared" si="95"/>
        <v>103734.66666666667</v>
      </c>
      <c r="AN96" s="1">
        <f t="shared" si="96"/>
        <v>1544159411.4666619</v>
      </c>
    </row>
    <row r="97" spans="1:50" x14ac:dyDescent="0.15">
      <c r="C97" s="7">
        <v>8</v>
      </c>
      <c r="D97" s="8">
        <v>14.8422251571613</v>
      </c>
      <c r="E97" s="10">
        <f t="shared" si="97"/>
        <v>18.297549149354801</v>
      </c>
      <c r="F97" s="7" t="s">
        <v>83</v>
      </c>
      <c r="G97" s="1">
        <v>9</v>
      </c>
      <c r="H97" s="9">
        <f t="shared" si="81"/>
        <v>14.8422251571613</v>
      </c>
      <c r="I97" s="9">
        <f t="shared" si="82"/>
        <v>287.99222515716127</v>
      </c>
      <c r="J97" s="9">
        <f t="shared" si="83"/>
        <v>0.10940809818878762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22.382966596233416</v>
      </c>
      <c r="P97" s="9">
        <f t="shared" si="86"/>
        <v>2.4488778071170589</v>
      </c>
      <c r="Q97" s="12">
        <f t="shared" si="87"/>
        <v>1.1019950132026766</v>
      </c>
      <c r="R97" s="9">
        <f t="shared" si="88"/>
        <v>2.3873737500000001</v>
      </c>
      <c r="S97" s="13">
        <f t="shared" si="89"/>
        <v>0.46159300076189436</v>
      </c>
      <c r="T97" s="2">
        <f t="shared" si="90"/>
        <v>0.51</v>
      </c>
      <c r="U97" s="14">
        <f t="shared" si="91"/>
        <v>0.23541243038856613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0.11743184776215269</v>
      </c>
      <c r="AK97" s="9">
        <f t="shared" si="93"/>
        <v>10.4025</v>
      </c>
      <c r="AL97" s="1">
        <f t="shared" si="94"/>
        <v>0.45</v>
      </c>
      <c r="AM97" s="17">
        <f t="shared" si="95"/>
        <v>103734.66666666667</v>
      </c>
      <c r="AN97" s="1">
        <f t="shared" si="96"/>
        <v>1267206916.5399876</v>
      </c>
    </row>
    <row r="98" spans="1:50" x14ac:dyDescent="0.15">
      <c r="C98" s="7">
        <v>9</v>
      </c>
      <c r="D98" s="8">
        <v>9.2497152530999998</v>
      </c>
      <c r="E98" s="10">
        <f t="shared" si="97"/>
        <v>14.8422251571613</v>
      </c>
      <c r="F98" s="7" t="s">
        <v>83</v>
      </c>
      <c r="G98" s="1">
        <v>10</v>
      </c>
      <c r="H98" s="9">
        <f t="shared" si="81"/>
        <v>9.2497152530999998</v>
      </c>
      <c r="I98" s="9">
        <f t="shared" si="82"/>
        <v>282.3997152531</v>
      </c>
      <c r="J98" s="9">
        <f t="shared" si="83"/>
        <v>5.6010736700580294E-2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25.239363789116361</v>
      </c>
      <c r="P98" s="9">
        <f t="shared" si="86"/>
        <v>1.413675359682357</v>
      </c>
      <c r="Q98" s="12">
        <f t="shared" si="87"/>
        <v>0.63615391185706072</v>
      </c>
      <c r="R98" s="9">
        <f t="shared" si="88"/>
        <v>2.3873737500000001</v>
      </c>
      <c r="S98" s="13">
        <f t="shared" si="89"/>
        <v>0.26646599086425438</v>
      </c>
      <c r="T98" s="2">
        <f t="shared" si="90"/>
        <v>0.51</v>
      </c>
      <c r="U98" s="14">
        <f t="shared" si="91"/>
        <v>0.13589765534076972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8.4222143085242063E-2</v>
      </c>
      <c r="AK98" s="9">
        <f t="shared" si="93"/>
        <v>10.4025</v>
      </c>
      <c r="AL98" s="1">
        <f t="shared" si="94"/>
        <v>0.45</v>
      </c>
      <c r="AM98" s="17">
        <f t="shared" si="95"/>
        <v>103734.66666666667</v>
      </c>
      <c r="AN98" s="1">
        <f t="shared" si="96"/>
        <v>908841036.54406106</v>
      </c>
    </row>
    <row r="99" spans="1:50" x14ac:dyDescent="0.15">
      <c r="C99" s="7">
        <v>10</v>
      </c>
      <c r="D99" s="8">
        <v>1.5879472821612901</v>
      </c>
      <c r="E99" s="10">
        <f t="shared" si="97"/>
        <v>9.2497152530999998</v>
      </c>
      <c r="F99" s="7" t="s">
        <v>83</v>
      </c>
      <c r="G99" s="1">
        <v>11</v>
      </c>
      <c r="H99" s="9">
        <f t="shared" si="81"/>
        <v>1.5879472821612901</v>
      </c>
      <c r="I99" s="9">
        <f t="shared" si="82"/>
        <v>274.73794728216126</v>
      </c>
      <c r="J99" s="9">
        <f t="shared" si="83"/>
        <v>2.1413371723888089E-2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22.634404007962303</v>
      </c>
      <c r="O99" s="9">
        <f t="shared" si="98"/>
        <v>6.4965594214717015</v>
      </c>
      <c r="P99" s="9">
        <f t="shared" si="86"/>
        <v>0.1391132418183009</v>
      </c>
      <c r="Q99" s="12">
        <f t="shared" si="87"/>
        <v>6.2600958818235408E-2</v>
      </c>
      <c r="R99" s="9">
        <f t="shared" si="88"/>
        <v>2.3873737500000001</v>
      </c>
      <c r="S99" s="13">
        <f t="shared" si="89"/>
        <v>2.6221683478858476E-2</v>
      </c>
      <c r="T99" s="2">
        <f t="shared" si="90"/>
        <v>0.51</v>
      </c>
      <c r="U99" s="14">
        <f t="shared" si="91"/>
        <v>1.3373058574217823E-2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3.4368977160126671E-2</v>
      </c>
      <c r="AK99" s="9">
        <f t="shared" si="93"/>
        <v>10.4025</v>
      </c>
      <c r="AL99" s="1">
        <f t="shared" si="94"/>
        <v>0.45</v>
      </c>
      <c r="AM99" s="17">
        <f t="shared" si="95"/>
        <v>103734.66666666667</v>
      </c>
      <c r="AN99" s="1">
        <f t="shared" si="96"/>
        <v>370875587.85525662</v>
      </c>
    </row>
    <row r="100" spans="1:50" x14ac:dyDescent="0.15">
      <c r="C100" s="7">
        <v>11</v>
      </c>
      <c r="D100" s="8">
        <v>-2.1335872945666701</v>
      </c>
      <c r="E100" s="10">
        <f t="shared" si="97"/>
        <v>1.5879472821612901</v>
      </c>
      <c r="F100" s="7" t="s">
        <v>85</v>
      </c>
      <c r="G100" s="1">
        <v>12</v>
      </c>
      <c r="H100" s="9">
        <f t="shared" si="81"/>
        <v>-2.1335872945666701</v>
      </c>
      <c r="I100" s="9">
        <f t="shared" si="82"/>
        <v>271.01641270543331</v>
      </c>
      <c r="J100" s="9">
        <f t="shared" si="83"/>
        <v>1.3162315941930831E-2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11.662721179653401</v>
      </c>
      <c r="P100" s="9">
        <f t="shared" si="86"/>
        <v>0.1535084209092463</v>
      </c>
      <c r="Q100" s="12">
        <f t="shared" si="87"/>
        <v>6.9078789409160832E-2</v>
      </c>
      <c r="R100" s="9">
        <f t="shared" si="88"/>
        <v>2.3873737500000001</v>
      </c>
      <c r="S100" s="13">
        <f t="shared" si="89"/>
        <v>2.8935054433416985E-2</v>
      </c>
      <c r="T100" s="2">
        <f t="shared" si="90"/>
        <v>0.51</v>
      </c>
      <c r="U100" s="14">
        <f t="shared" si="91"/>
        <v>1.4756877761042663E-2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3.4786198644954365E-2</v>
      </c>
      <c r="AK100" s="9">
        <f t="shared" si="93"/>
        <v>10.4025</v>
      </c>
      <c r="AL100" s="1">
        <f t="shared" si="94"/>
        <v>0.45</v>
      </c>
      <c r="AM100" s="17">
        <f t="shared" si="95"/>
        <v>103734.66666666667</v>
      </c>
      <c r="AN100" s="1">
        <f t="shared" si="96"/>
        <v>375377824.35564429</v>
      </c>
      <c r="AO100" s="1">
        <f>SUM(AN89:AN100)</f>
        <v>7580665293.0287657</v>
      </c>
    </row>
    <row r="101" spans="1:50" x14ac:dyDescent="0.15">
      <c r="C101" s="7">
        <v>12</v>
      </c>
      <c r="D101" s="8">
        <v>-4.8306357277096801</v>
      </c>
      <c r="E101" s="10">
        <f t="shared" si="97"/>
        <v>-2.1335872945666701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-1.24950380780645</v>
      </c>
      <c r="E105" s="7"/>
      <c r="F105" s="7"/>
      <c r="G105" s="1">
        <v>1</v>
      </c>
      <c r="H105" s="9">
        <f t="shared" ref="H105:H116" si="99">E106</f>
        <v>-1.24950380780645</v>
      </c>
      <c r="I105" s="9">
        <f t="shared" ref="I105:I116" si="100">H105+273.15</f>
        <v>271.90049619219354</v>
      </c>
      <c r="J105" s="9">
        <f t="shared" ref="J105:J116" si="101">EXP(($C$15*(I105-$C$13))/($C$16*I105*$C$13))</f>
        <v>1.4793297328637761E-2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9.584432488188065E-3</v>
      </c>
      <c r="Q105" s="12">
        <f t="shared" ref="Q105:Q116" si="105">P105*$B$107</f>
        <v>2.8753297464564195E-3</v>
      </c>
      <c r="R105" s="9">
        <f t="shared" ref="R105:R116" si="106">L105*$B$107</f>
        <v>0.19436706250000002</v>
      </c>
      <c r="S105" s="13">
        <f t="shared" ref="S105:S116" si="107">Q105/R105</f>
        <v>1.4793297328637763E-2</v>
      </c>
      <c r="T105" s="2">
        <f t="shared" ref="T105:T116" si="108">$B$106/100</f>
        <v>0.01</v>
      </c>
      <c r="U105" s="14">
        <f t="shared" ref="U105:U116" si="109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5.6379329732863777E-3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6216.666666666667</v>
      </c>
      <c r="AX105" s="1">
        <f t="shared" ref="AX105:AX116" si="116">AW105*10000*AV105*0.67*AU105*AT105</f>
        <v>4564308.2180839665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-10.9143084643871</v>
      </c>
      <c r="E106" s="10">
        <f t="shared" ref="E106:E117" si="117">D105</f>
        <v>-1.24950380780645</v>
      </c>
      <c r="F106" s="7" t="s">
        <v>83</v>
      </c>
      <c r="G106" s="1">
        <v>2</v>
      </c>
      <c r="H106" s="9">
        <f t="shared" si="99"/>
        <v>-10.9143084643871</v>
      </c>
      <c r="I106" s="9">
        <f t="shared" si="100"/>
        <v>262.23569153561289</v>
      </c>
      <c r="J106" s="9">
        <f t="shared" si="101"/>
        <v>3.9526153629389216E-3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1.2861959841784789</v>
      </c>
      <c r="P106" s="9">
        <f t="shared" si="104"/>
        <v>5.0838380068142022E-3</v>
      </c>
      <c r="Q106" s="12">
        <f t="shared" si="105"/>
        <v>1.5251514020442607E-3</v>
      </c>
      <c r="R106" s="9">
        <f t="shared" si="106"/>
        <v>0.19436706250000002</v>
      </c>
      <c r="S106" s="13">
        <f t="shared" si="107"/>
        <v>7.8467585115881474E-3</v>
      </c>
      <c r="T106" s="2">
        <f t="shared" si="108"/>
        <v>0.01</v>
      </c>
      <c r="U106" s="14">
        <f t="shared" si="109"/>
        <v>7.8467585115881479E-5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5.5684675851158816E-3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6216.666666666667</v>
      </c>
      <c r="AX106" s="1">
        <f t="shared" si="116"/>
        <v>4508071.0397419604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-2.2106118262500001</v>
      </c>
      <c r="E107" s="10">
        <f t="shared" si="117"/>
        <v>-10.9143084643871</v>
      </c>
      <c r="F107" s="7" t="s">
        <v>83</v>
      </c>
      <c r="G107" s="1">
        <v>3</v>
      </c>
      <c r="H107" s="9">
        <f t="shared" si="99"/>
        <v>-2.2106118262500001</v>
      </c>
      <c r="I107" s="9">
        <f t="shared" si="100"/>
        <v>270.93938817374999</v>
      </c>
      <c r="J107" s="9">
        <f t="shared" si="101"/>
        <v>1.3028566048236124E-2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1.9290023545049984</v>
      </c>
      <c r="P107" s="9">
        <f t="shared" si="104"/>
        <v>2.5132134582871363E-2</v>
      </c>
      <c r="Q107" s="12">
        <f t="shared" si="105"/>
        <v>7.5396403748614086E-3</v>
      </c>
      <c r="R107" s="9">
        <f t="shared" si="106"/>
        <v>0.19436706250000002</v>
      </c>
      <c r="S107" s="13">
        <f t="shared" si="107"/>
        <v>3.8790730681858239E-2</v>
      </c>
      <c r="T107" s="2">
        <f t="shared" si="108"/>
        <v>0.01</v>
      </c>
      <c r="U107" s="14">
        <f t="shared" si="109"/>
        <v>3.8790730681858242E-4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5.8779073068185826E-3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6216.666666666667</v>
      </c>
      <c r="AX107" s="1">
        <f t="shared" si="116"/>
        <v>4758584.529608082</v>
      </c>
    </row>
    <row r="108" spans="1:50" x14ac:dyDescent="0.15">
      <c r="C108" s="7">
        <v>3</v>
      </c>
      <c r="D108" s="8">
        <v>-1.192642376</v>
      </c>
      <c r="E108" s="10">
        <f t="shared" si="117"/>
        <v>-2.2106118262500001</v>
      </c>
      <c r="F108" s="7" t="s">
        <v>83</v>
      </c>
      <c r="G108" s="1">
        <v>4</v>
      </c>
      <c r="H108" s="9">
        <f t="shared" si="99"/>
        <v>-1.192642376</v>
      </c>
      <c r="I108" s="9">
        <f t="shared" si="100"/>
        <v>271.957357624</v>
      </c>
      <c r="J108" s="9">
        <f t="shared" si="101"/>
        <v>1.4904474233867681E-2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2.5517604282554607</v>
      </c>
      <c r="P108" s="9">
        <f t="shared" si="104"/>
        <v>3.8032647553936677E-2</v>
      </c>
      <c r="Q108" s="12">
        <f t="shared" si="105"/>
        <v>1.1409794266181003E-2</v>
      </c>
      <c r="R108" s="9">
        <f t="shared" si="106"/>
        <v>0.19436706250000002</v>
      </c>
      <c r="S108" s="13">
        <f t="shared" si="107"/>
        <v>5.8702303360586121E-2</v>
      </c>
      <c r="T108" s="2">
        <f t="shared" si="108"/>
        <v>0.01</v>
      </c>
      <c r="U108" s="14">
        <f t="shared" si="109"/>
        <v>5.8702303360586125E-4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6.0770230336058611E-3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6216.666666666667</v>
      </c>
      <c r="AX108" s="1">
        <f t="shared" si="116"/>
        <v>4919782.8894380284</v>
      </c>
    </row>
    <row r="109" spans="1:50" x14ac:dyDescent="0.15">
      <c r="C109" s="7">
        <v>4</v>
      </c>
      <c r="D109" s="8">
        <v>1.9542295683666699</v>
      </c>
      <c r="E109" s="10">
        <f t="shared" si="117"/>
        <v>-1.192642376</v>
      </c>
      <c r="F109" s="7" t="s">
        <v>83</v>
      </c>
      <c r="G109" s="1">
        <v>5</v>
      </c>
      <c r="H109" s="9">
        <f t="shared" si="99"/>
        <v>1.9542295683666699</v>
      </c>
      <c r="I109" s="9">
        <f t="shared" si="100"/>
        <v>275.10422956836663</v>
      </c>
      <c r="J109" s="9">
        <f t="shared" si="101"/>
        <v>2.2448007475826984E-2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2.388041391666448</v>
      </c>
      <c r="O109" s="9">
        <f t="shared" si="118"/>
        <v>0.77357659736840967</v>
      </c>
      <c r="P109" s="9">
        <f t="shared" si="104"/>
        <v>1.7365253240850861E-2</v>
      </c>
      <c r="Q109" s="12">
        <f t="shared" si="105"/>
        <v>5.2095759722552582E-3</v>
      </c>
      <c r="R109" s="9">
        <f t="shared" si="106"/>
        <v>0.19436706250000002</v>
      </c>
      <c r="S109" s="13">
        <f t="shared" si="107"/>
        <v>2.6802771546003364E-2</v>
      </c>
      <c r="T109" s="2">
        <f t="shared" si="108"/>
        <v>0.01</v>
      </c>
      <c r="U109" s="14">
        <f t="shared" si="109"/>
        <v>2.6802771546003367E-4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5.7580277154600339E-3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6216.666666666667</v>
      </c>
      <c r="AX109" s="1">
        <f t="shared" si="116"/>
        <v>4661533.4637988647</v>
      </c>
    </row>
    <row r="110" spans="1:50" x14ac:dyDescent="0.15">
      <c r="C110" s="7">
        <v>5</v>
      </c>
      <c r="D110" s="8">
        <v>7.5327585557741896</v>
      </c>
      <c r="E110" s="10">
        <f t="shared" si="117"/>
        <v>1.9542295683666699</v>
      </c>
      <c r="F110" s="7" t="s">
        <v>85</v>
      </c>
      <c r="G110" s="1">
        <v>6</v>
      </c>
      <c r="H110" s="9">
        <f t="shared" si="99"/>
        <v>7.5327585557741896</v>
      </c>
      <c r="I110" s="9">
        <f t="shared" si="100"/>
        <v>280.68275855577417</v>
      </c>
      <c r="J110" s="9">
        <f t="shared" si="101"/>
        <v>4.5360169556811679E-2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1.4041015524608924</v>
      </c>
      <c r="P110" s="9">
        <f t="shared" si="104"/>
        <v>6.369028449460859E-2</v>
      </c>
      <c r="Q110" s="12">
        <f t="shared" si="105"/>
        <v>1.9107085348382576E-2</v>
      </c>
      <c r="R110" s="9">
        <f t="shared" si="106"/>
        <v>0.19436706250000002</v>
      </c>
      <c r="S110" s="13">
        <f t="shared" si="107"/>
        <v>9.8304131896743432E-2</v>
      </c>
      <c r="T110" s="2">
        <f t="shared" si="108"/>
        <v>0.01</v>
      </c>
      <c r="U110" s="14">
        <f t="shared" si="109"/>
        <v>9.8304131896743432E-4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6.4730413189674346E-3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6216.666666666667</v>
      </c>
      <c r="AX110" s="1">
        <f t="shared" si="116"/>
        <v>5240387.8918301947</v>
      </c>
    </row>
    <row r="111" spans="1:50" x14ac:dyDescent="0.15">
      <c r="C111" s="7">
        <v>6</v>
      </c>
      <c r="D111" s="8">
        <v>11.3374219404333</v>
      </c>
      <c r="E111" s="10">
        <f t="shared" si="117"/>
        <v>7.5327585557741896</v>
      </c>
      <c r="F111" s="7" t="s">
        <v>83</v>
      </c>
      <c r="G111" s="1">
        <v>7</v>
      </c>
      <c r="H111" s="9">
        <f t="shared" si="99"/>
        <v>11.3374219404333</v>
      </c>
      <c r="I111" s="9">
        <f t="shared" si="100"/>
        <v>284.48742194043325</v>
      </c>
      <c r="J111" s="9">
        <f t="shared" si="101"/>
        <v>7.2136862920013645E-2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1.9883014762996174</v>
      </c>
      <c r="P111" s="9">
        <f t="shared" si="104"/>
        <v>0.14342983103948626</v>
      </c>
      <c r="Q111" s="12">
        <f t="shared" si="105"/>
        <v>4.3028949311845872E-2</v>
      </c>
      <c r="R111" s="9">
        <f t="shared" si="106"/>
        <v>0.19436706250000002</v>
      </c>
      <c r="S111" s="13">
        <f t="shared" si="107"/>
        <v>0.22137984058819568</v>
      </c>
      <c r="T111" s="2">
        <f t="shared" si="108"/>
        <v>0.01</v>
      </c>
      <c r="U111" s="14">
        <f t="shared" si="109"/>
        <v>2.2137984058819568E-3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1.2163798405881956E-2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6216.666666666667</v>
      </c>
      <c r="AX111" s="1">
        <f t="shared" si="116"/>
        <v>9847460.9914919212</v>
      </c>
    </row>
    <row r="112" spans="1:50" x14ac:dyDescent="0.15">
      <c r="C112" s="7">
        <v>7</v>
      </c>
      <c r="D112" s="8">
        <v>18.297549149354801</v>
      </c>
      <c r="E112" s="10">
        <f t="shared" si="117"/>
        <v>11.3374219404333</v>
      </c>
      <c r="F112" s="7" t="s">
        <v>83</v>
      </c>
      <c r="G112" s="1">
        <v>8</v>
      </c>
      <c r="H112" s="9">
        <f t="shared" si="99"/>
        <v>18.297549149354801</v>
      </c>
      <c r="I112" s="9">
        <f t="shared" si="100"/>
        <v>291.44754914935476</v>
      </c>
      <c r="J112" s="9">
        <f t="shared" si="101"/>
        <v>0.16335370492971255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2.4927618535934646</v>
      </c>
      <c r="P112" s="9">
        <f t="shared" si="104"/>
        <v>0.40720188429195014</v>
      </c>
      <c r="Q112" s="12">
        <f t="shared" si="105"/>
        <v>0.12216056528758504</v>
      </c>
      <c r="R112" s="9">
        <f t="shared" si="106"/>
        <v>0.19436706250000002</v>
      </c>
      <c r="S112" s="13">
        <f t="shared" si="107"/>
        <v>0.62850445809245603</v>
      </c>
      <c r="T112" s="2">
        <f t="shared" si="108"/>
        <v>0.01</v>
      </c>
      <c r="U112" s="14">
        <f t="shared" si="109"/>
        <v>6.2850445809245602E-3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1.6235044580924559E-2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6216.666666666667</v>
      </c>
      <c r="AX112" s="1">
        <f t="shared" si="116"/>
        <v>13143424.682908084</v>
      </c>
    </row>
    <row r="113" spans="1:53" x14ac:dyDescent="0.15">
      <c r="C113" s="7">
        <v>8</v>
      </c>
      <c r="D113" s="8">
        <v>14.8422251571613</v>
      </c>
      <c r="E113" s="10">
        <f t="shared" si="117"/>
        <v>18.297549149354801</v>
      </c>
      <c r="F113" s="7" t="s">
        <v>83</v>
      </c>
      <c r="G113" s="1">
        <v>9</v>
      </c>
      <c r="H113" s="9">
        <f t="shared" si="99"/>
        <v>14.8422251571613</v>
      </c>
      <c r="I113" s="9">
        <f t="shared" si="100"/>
        <v>287.99222515716127</v>
      </c>
      <c r="J113" s="9">
        <f t="shared" si="101"/>
        <v>0.10940809818878762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2.7334501776348481</v>
      </c>
      <c r="P113" s="9">
        <f t="shared" si="104"/>
        <v>0.29906158542883243</v>
      </c>
      <c r="Q113" s="12">
        <f t="shared" si="105"/>
        <v>8.9718475628649721E-2</v>
      </c>
      <c r="R113" s="9">
        <f t="shared" si="106"/>
        <v>0.19436706250000002</v>
      </c>
      <c r="S113" s="13">
        <f t="shared" si="107"/>
        <v>0.46159300076189458</v>
      </c>
      <c r="T113" s="2">
        <f t="shared" si="108"/>
        <v>0.01</v>
      </c>
      <c r="U113" s="14">
        <f t="shared" si="109"/>
        <v>4.6159300076189461E-3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1.4565930007618945E-2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6216.666666666667</v>
      </c>
      <c r="AX113" s="1">
        <f t="shared" si="116"/>
        <v>11792157.578463996</v>
      </c>
    </row>
    <row r="114" spans="1:53" x14ac:dyDescent="0.15">
      <c r="C114" s="7">
        <v>9</v>
      </c>
      <c r="D114" s="8">
        <v>9.2497152530999998</v>
      </c>
      <c r="E114" s="10">
        <f t="shared" si="117"/>
        <v>14.8422251571613</v>
      </c>
      <c r="F114" s="7" t="s">
        <v>83</v>
      </c>
      <c r="G114" s="1">
        <v>10</v>
      </c>
      <c r="H114" s="9">
        <f t="shared" si="99"/>
        <v>9.2497152530999998</v>
      </c>
      <c r="I114" s="9">
        <f t="shared" si="100"/>
        <v>282.3997152531</v>
      </c>
      <c r="J114" s="9">
        <f t="shared" si="101"/>
        <v>5.6010736700580294E-2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3.0822788005393491</v>
      </c>
      <c r="P114" s="9">
        <f t="shared" si="104"/>
        <v>0.17264070633478992</v>
      </c>
      <c r="Q114" s="12">
        <f t="shared" si="105"/>
        <v>5.1792211900436973E-2</v>
      </c>
      <c r="R114" s="9">
        <f t="shared" si="106"/>
        <v>0.19436706250000002</v>
      </c>
      <c r="S114" s="13">
        <f t="shared" si="107"/>
        <v>0.26646599086425443</v>
      </c>
      <c r="T114" s="2">
        <f t="shared" si="108"/>
        <v>0.01</v>
      </c>
      <c r="U114" s="14">
        <f t="shared" si="109"/>
        <v>2.6646599086425442E-3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1.2614659908642543E-2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6216.666666666667</v>
      </c>
      <c r="AX114" s="1">
        <f t="shared" si="116"/>
        <v>10212465.483744388</v>
      </c>
    </row>
    <row r="115" spans="1:53" x14ac:dyDescent="0.15">
      <c r="C115" s="7">
        <v>10</v>
      </c>
      <c r="D115" s="8">
        <v>1.5879472821612901</v>
      </c>
      <c r="E115" s="10">
        <f t="shared" si="117"/>
        <v>9.2497152530999998</v>
      </c>
      <c r="F115" s="7" t="s">
        <v>83</v>
      </c>
      <c r="G115" s="1">
        <v>11</v>
      </c>
      <c r="H115" s="9">
        <f t="shared" si="99"/>
        <v>1.5879472821612901</v>
      </c>
      <c r="I115" s="9">
        <f t="shared" si="100"/>
        <v>274.73794728216126</v>
      </c>
      <c r="J115" s="9">
        <f t="shared" si="101"/>
        <v>2.1413371723888089E-2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2.7641561894943312</v>
      </c>
      <c r="O115" s="9">
        <f t="shared" si="118"/>
        <v>0.79337211304356137</v>
      </c>
      <c r="P115" s="9">
        <f t="shared" si="104"/>
        <v>1.6988771971968342E-2</v>
      </c>
      <c r="Q115" s="12">
        <f t="shared" si="105"/>
        <v>5.0966315915905022E-3</v>
      </c>
      <c r="R115" s="9">
        <f t="shared" si="106"/>
        <v>0.19436706250000002</v>
      </c>
      <c r="S115" s="13">
        <f t="shared" si="107"/>
        <v>2.6221683478858469E-2</v>
      </c>
      <c r="T115" s="2">
        <f t="shared" si="108"/>
        <v>0.01</v>
      </c>
      <c r="U115" s="14">
        <f t="shared" si="109"/>
        <v>2.6221683478858468E-4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5.7522168347885847E-3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6216.666666666667</v>
      </c>
      <c r="AX115" s="1">
        <f t="shared" si="116"/>
        <v>4656829.1421035435</v>
      </c>
    </row>
    <row r="116" spans="1:53" x14ac:dyDescent="0.15">
      <c r="C116" s="7">
        <v>11</v>
      </c>
      <c r="D116" s="8">
        <v>-2.1335872945666701</v>
      </c>
      <c r="E116" s="10">
        <f t="shared" si="117"/>
        <v>1.5879472821612901</v>
      </c>
      <c r="F116" s="7" t="s">
        <v>85</v>
      </c>
      <c r="G116" s="1">
        <v>12</v>
      </c>
      <c r="H116" s="9">
        <f t="shared" si="99"/>
        <v>-2.1335872945666701</v>
      </c>
      <c r="I116" s="9">
        <f t="shared" si="100"/>
        <v>271.01641270543331</v>
      </c>
      <c r="J116" s="9">
        <f t="shared" si="101"/>
        <v>1.3162315941930831E-2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1.4242735494049266</v>
      </c>
      <c r="P116" s="9">
        <f t="shared" si="104"/>
        <v>1.8746738445002874E-2</v>
      </c>
      <c r="Q116" s="12">
        <f t="shared" si="105"/>
        <v>5.6240215335008623E-3</v>
      </c>
      <c r="R116" s="9">
        <f t="shared" si="106"/>
        <v>0.19436706250000002</v>
      </c>
      <c r="S116" s="13">
        <f t="shared" si="107"/>
        <v>2.8935054433416988E-2</v>
      </c>
      <c r="T116" s="2">
        <f t="shared" si="108"/>
        <v>0.01</v>
      </c>
      <c r="U116" s="14">
        <f t="shared" si="109"/>
        <v>2.8935054433416987E-4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5.7793505443341697E-3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6216.666666666667</v>
      </c>
      <c r="AX116" s="1">
        <f t="shared" si="116"/>
        <v>4678795.8121673465</v>
      </c>
      <c r="AY116" s="1">
        <f>SUM(AX105:AX116)</f>
        <v>82983801.723380372</v>
      </c>
    </row>
    <row r="117" spans="1:53" x14ac:dyDescent="0.15">
      <c r="C117" s="7">
        <v>12</v>
      </c>
      <c r="D117" s="8">
        <v>-4.8306357277096801</v>
      </c>
      <c r="E117" s="10">
        <f t="shared" si="117"/>
        <v>-2.1335872945666701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-1.24950380780645</v>
      </c>
      <c r="E121" s="7"/>
      <c r="F121" s="7"/>
      <c r="G121" s="1">
        <v>1</v>
      </c>
      <c r="H121" s="9">
        <f t="shared" ref="H121:H132" si="119">E122</f>
        <v>-1.24950380780645</v>
      </c>
      <c r="I121" s="9">
        <f t="shared" ref="I121:I132" si="120">H121+273.15</f>
        <v>271.90049619219354</v>
      </c>
      <c r="J121" s="9">
        <f t="shared" ref="J121:J132" si="121">EXP(($C$15*(I121-$C$13))/($C$16*I121*$C$13))</f>
        <v>1.4793297328637761E-2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4.2116517494631706E-3</v>
      </c>
      <c r="Q121" s="12">
        <f t="shared" ref="Q121:Q132" si="125">P121*$B$123</f>
        <v>1.3898450773228463E-3</v>
      </c>
      <c r="R121" s="9">
        <f t="shared" ref="R121:R132" si="126">L121*$B$123</f>
        <v>9.3951000000000007E-2</v>
      </c>
      <c r="S121" s="13">
        <f t="shared" ref="S121:S132" si="127">Q121/R121</f>
        <v>1.479329732863776E-2</v>
      </c>
      <c r="T121" s="2">
        <f t="shared" ref="T121:T132" si="128">$B$122/100</f>
        <v>0.01</v>
      </c>
      <c r="U121" s="14">
        <f t="shared" ref="U121:U132" si="129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5.6379329732863777E-3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-10.9143084643871</v>
      </c>
      <c r="E122" s="10">
        <f t="shared" ref="E122:E133" si="139">D121</f>
        <v>-1.24950380780645</v>
      </c>
      <c r="F122" s="7" t="s">
        <v>83</v>
      </c>
      <c r="G122" s="1">
        <v>2</v>
      </c>
      <c r="H122" s="9">
        <f t="shared" si="119"/>
        <v>-10.9143084643871</v>
      </c>
      <c r="I122" s="9">
        <f t="shared" si="120"/>
        <v>262.23569153561289</v>
      </c>
      <c r="J122" s="9">
        <f t="shared" si="121"/>
        <v>3.9526153629389216E-3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0.56518834825053688</v>
      </c>
      <c r="P122" s="9">
        <f t="shared" si="124"/>
        <v>2.2339721482491455E-3</v>
      </c>
      <c r="Q122" s="12">
        <f t="shared" si="125"/>
        <v>7.3721080892221803E-4</v>
      </c>
      <c r="R122" s="9">
        <f t="shared" si="126"/>
        <v>9.3951000000000007E-2</v>
      </c>
      <c r="S122" s="13">
        <f t="shared" si="127"/>
        <v>7.8467585115881474E-3</v>
      </c>
      <c r="T122" s="2">
        <f t="shared" si="128"/>
        <v>0.01</v>
      </c>
      <c r="U122" s="14">
        <f t="shared" si="129"/>
        <v>7.8467585115881479E-5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5.5684675851158816E-3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-2.2106118262500001</v>
      </c>
      <c r="E123" s="10">
        <f t="shared" si="139"/>
        <v>-10.9143084643871</v>
      </c>
      <c r="F123" s="7" t="s">
        <v>83</v>
      </c>
      <c r="G123" s="1">
        <v>3</v>
      </c>
      <c r="H123" s="9">
        <f t="shared" si="119"/>
        <v>-2.2106118262500001</v>
      </c>
      <c r="I123" s="9">
        <f t="shared" si="120"/>
        <v>270.93938817374999</v>
      </c>
      <c r="J123" s="9">
        <f t="shared" si="121"/>
        <v>1.3028566048236124E-2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0.84765437610228767</v>
      </c>
      <c r="P123" s="9">
        <f t="shared" si="124"/>
        <v>1.1043721025125039E-2</v>
      </c>
      <c r="Q123" s="12">
        <f t="shared" si="125"/>
        <v>3.6444279382912628E-3</v>
      </c>
      <c r="R123" s="9">
        <f t="shared" si="126"/>
        <v>9.3951000000000007E-2</v>
      </c>
      <c r="S123" s="13">
        <f t="shared" si="127"/>
        <v>3.8790730681858232E-2</v>
      </c>
      <c r="T123" s="2">
        <f t="shared" si="128"/>
        <v>0.01</v>
      </c>
      <c r="U123" s="14">
        <f t="shared" si="129"/>
        <v>3.8790730681858231E-4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5.8779073068185826E-3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-1.192642376</v>
      </c>
      <c r="E124" s="10">
        <f t="shared" si="139"/>
        <v>-2.2106118262500001</v>
      </c>
      <c r="F124" s="7" t="s">
        <v>83</v>
      </c>
      <c r="G124" s="1">
        <v>4</v>
      </c>
      <c r="H124" s="9">
        <f t="shared" si="119"/>
        <v>-1.192642376</v>
      </c>
      <c r="I124" s="9">
        <f t="shared" si="120"/>
        <v>271.957357624</v>
      </c>
      <c r="J124" s="9">
        <f t="shared" si="121"/>
        <v>1.4904474233867681E-2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1.1213106550771625</v>
      </c>
      <c r="P124" s="9">
        <f t="shared" si="124"/>
        <v>1.671254576675886E-2</v>
      </c>
      <c r="Q124" s="12">
        <f t="shared" si="125"/>
        <v>5.5151401030304244E-3</v>
      </c>
      <c r="R124" s="9">
        <f t="shared" si="126"/>
        <v>9.3951000000000007E-2</v>
      </c>
      <c r="S124" s="13">
        <f t="shared" si="127"/>
        <v>5.8702303360586093E-2</v>
      </c>
      <c r="T124" s="2">
        <f t="shared" si="128"/>
        <v>0.01</v>
      </c>
      <c r="U124" s="14">
        <f t="shared" si="129"/>
        <v>5.8702303360586093E-4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6.0770230336058611E-3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1.9542295683666699</v>
      </c>
      <c r="E125" s="10">
        <f t="shared" si="139"/>
        <v>-1.192642376</v>
      </c>
      <c r="F125" s="7" t="s">
        <v>83</v>
      </c>
      <c r="G125" s="1">
        <v>5</v>
      </c>
      <c r="H125" s="9">
        <f t="shared" si="119"/>
        <v>1.9542295683666699</v>
      </c>
      <c r="I125" s="9">
        <f t="shared" si="120"/>
        <v>275.10422956836663</v>
      </c>
      <c r="J125" s="9">
        <f t="shared" si="121"/>
        <v>2.2448007475826984E-2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1.0493682038448835</v>
      </c>
      <c r="O125" s="9">
        <f t="shared" si="140"/>
        <v>0.33992990546552004</v>
      </c>
      <c r="P125" s="9">
        <f t="shared" si="124"/>
        <v>7.6307490591471542E-3</v>
      </c>
      <c r="Q125" s="12">
        <f t="shared" si="125"/>
        <v>2.5181471895185611E-3</v>
      </c>
      <c r="R125" s="9">
        <f t="shared" si="126"/>
        <v>9.3951000000000007E-2</v>
      </c>
      <c r="S125" s="13">
        <f t="shared" si="127"/>
        <v>2.6802771546003353E-2</v>
      </c>
      <c r="T125" s="2">
        <f t="shared" si="128"/>
        <v>0.01</v>
      </c>
      <c r="U125" s="14">
        <f t="shared" si="129"/>
        <v>2.6802771546003356E-4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5.7580277154600339E-3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7.5327585557741896</v>
      </c>
      <c r="E126" s="10">
        <f t="shared" si="139"/>
        <v>1.9542295683666699</v>
      </c>
      <c r="F126" s="7" t="s">
        <v>85</v>
      </c>
      <c r="G126" s="1">
        <v>6</v>
      </c>
      <c r="H126" s="9">
        <f t="shared" si="119"/>
        <v>7.5327585557741896</v>
      </c>
      <c r="I126" s="9">
        <f t="shared" si="120"/>
        <v>280.68275855577417</v>
      </c>
      <c r="J126" s="9">
        <f t="shared" si="121"/>
        <v>4.5360169556811679E-2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0.61699915640637282</v>
      </c>
      <c r="P126" s="9">
        <f t="shared" si="124"/>
        <v>2.7987186351002839E-2</v>
      </c>
      <c r="Q126" s="12">
        <f t="shared" si="125"/>
        <v>9.2357714958309373E-3</v>
      </c>
      <c r="R126" s="9">
        <f t="shared" si="126"/>
        <v>9.3951000000000007E-2</v>
      </c>
      <c r="S126" s="13">
        <f t="shared" si="127"/>
        <v>9.8304131896743377E-2</v>
      </c>
      <c r="T126" s="2">
        <f t="shared" si="128"/>
        <v>0.01</v>
      </c>
      <c r="U126" s="14">
        <f t="shared" si="129"/>
        <v>9.8304131896743388E-4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6.4730413189674338E-3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11.3374219404333</v>
      </c>
      <c r="E127" s="10">
        <f t="shared" si="139"/>
        <v>7.5327585557741896</v>
      </c>
      <c r="F127" s="7" t="s">
        <v>83</v>
      </c>
      <c r="G127" s="1">
        <v>7</v>
      </c>
      <c r="H127" s="9">
        <f t="shared" si="119"/>
        <v>11.3374219404333</v>
      </c>
      <c r="I127" s="9">
        <f t="shared" si="120"/>
        <v>284.48742194043325</v>
      </c>
      <c r="J127" s="9">
        <f t="shared" si="121"/>
        <v>7.2136862920013645E-2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0.87371197005536994</v>
      </c>
      <c r="P127" s="9">
        <f t="shared" si="124"/>
        <v>6.3026840615459281E-2</v>
      </c>
      <c r="Q127" s="12">
        <f t="shared" si="125"/>
        <v>2.0798857403101563E-2</v>
      </c>
      <c r="R127" s="9">
        <f t="shared" si="126"/>
        <v>9.3951000000000007E-2</v>
      </c>
      <c r="S127" s="13">
        <f t="shared" si="127"/>
        <v>0.22137984058819557</v>
      </c>
      <c r="T127" s="2">
        <f t="shared" si="128"/>
        <v>0.01</v>
      </c>
      <c r="U127" s="14">
        <f t="shared" si="129"/>
        <v>2.2137984058819555E-3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1.2163798405881956E-2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18.297549149354801</v>
      </c>
      <c r="E128" s="10">
        <f t="shared" si="139"/>
        <v>11.3374219404333</v>
      </c>
      <c r="F128" s="7" t="s">
        <v>83</v>
      </c>
      <c r="G128" s="1">
        <v>8</v>
      </c>
      <c r="H128" s="9">
        <f t="shared" si="119"/>
        <v>18.297549149354801</v>
      </c>
      <c r="I128" s="9">
        <f t="shared" si="120"/>
        <v>291.44754914935476</v>
      </c>
      <c r="J128" s="9">
        <f t="shared" si="121"/>
        <v>0.16335370492971255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1.0953851294399106</v>
      </c>
      <c r="P128" s="9">
        <f t="shared" si="124"/>
        <v>0.17893521921892214</v>
      </c>
      <c r="Q128" s="12">
        <f t="shared" si="125"/>
        <v>5.9048622342244311E-2</v>
      </c>
      <c r="R128" s="9">
        <f t="shared" si="126"/>
        <v>9.3951000000000007E-2</v>
      </c>
      <c r="S128" s="13">
        <f t="shared" si="127"/>
        <v>0.6285044580924557</v>
      </c>
      <c r="T128" s="2">
        <f t="shared" si="128"/>
        <v>0.01</v>
      </c>
      <c r="U128" s="14">
        <f t="shared" si="129"/>
        <v>6.2850445809245568E-3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1.6235044580924556E-2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14.8422251571613</v>
      </c>
      <c r="E129" s="10">
        <f t="shared" si="139"/>
        <v>18.297549149354801</v>
      </c>
      <c r="F129" s="7" t="s">
        <v>83</v>
      </c>
      <c r="G129" s="1">
        <v>9</v>
      </c>
      <c r="H129" s="9">
        <f t="shared" si="119"/>
        <v>14.8422251571613</v>
      </c>
      <c r="I129" s="9">
        <f t="shared" si="120"/>
        <v>287.99222515716127</v>
      </c>
      <c r="J129" s="9">
        <f t="shared" si="121"/>
        <v>0.10940809818878762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1.2011499102209884</v>
      </c>
      <c r="P129" s="9">
        <f t="shared" si="124"/>
        <v>0.13141552731691133</v>
      </c>
      <c r="Q129" s="12">
        <f t="shared" si="125"/>
        <v>4.3367124014580739E-2</v>
      </c>
      <c r="R129" s="9">
        <f t="shared" si="126"/>
        <v>9.3951000000000007E-2</v>
      </c>
      <c r="S129" s="13">
        <f t="shared" si="127"/>
        <v>0.46159300076189436</v>
      </c>
      <c r="T129" s="2">
        <f t="shared" si="128"/>
        <v>0.01</v>
      </c>
      <c r="U129" s="14">
        <f t="shared" si="129"/>
        <v>4.6159300076189435E-3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1.4565930007618945E-2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9.2497152530999998</v>
      </c>
      <c r="E130" s="10">
        <f t="shared" si="139"/>
        <v>14.8422251571613</v>
      </c>
      <c r="F130" s="7" t="s">
        <v>83</v>
      </c>
      <c r="G130" s="1">
        <v>10</v>
      </c>
      <c r="H130" s="9">
        <f t="shared" si="119"/>
        <v>9.2497152530999998</v>
      </c>
      <c r="I130" s="9">
        <f t="shared" si="120"/>
        <v>282.3997152531</v>
      </c>
      <c r="J130" s="9">
        <f t="shared" si="121"/>
        <v>5.6010736700580294E-2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1.354434382904077</v>
      </c>
      <c r="P130" s="9">
        <f t="shared" si="124"/>
        <v>7.586286759905321E-2</v>
      </c>
      <c r="Q130" s="12">
        <f t="shared" si="125"/>
        <v>2.503474630768756E-2</v>
      </c>
      <c r="R130" s="9">
        <f t="shared" si="126"/>
        <v>9.3951000000000007E-2</v>
      </c>
      <c r="S130" s="13">
        <f t="shared" si="127"/>
        <v>0.26646599086425432</v>
      </c>
      <c r="T130" s="2">
        <f t="shared" si="128"/>
        <v>0.01</v>
      </c>
      <c r="U130" s="14">
        <f t="shared" si="129"/>
        <v>2.6646599086425434E-3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1.2614659908642543E-2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1.5879472821612901</v>
      </c>
      <c r="E131" s="10">
        <f t="shared" si="139"/>
        <v>9.2497152530999998</v>
      </c>
      <c r="F131" s="7" t="s">
        <v>83</v>
      </c>
      <c r="G131" s="1">
        <v>11</v>
      </c>
      <c r="H131" s="9">
        <f t="shared" si="119"/>
        <v>1.5879472821612901</v>
      </c>
      <c r="I131" s="9">
        <f t="shared" si="120"/>
        <v>274.73794728216126</v>
      </c>
      <c r="J131" s="9">
        <f t="shared" si="121"/>
        <v>2.1413371723888089E-2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1.2146429395397726</v>
      </c>
      <c r="O131" s="9">
        <f t="shared" si="140"/>
        <v>0.34862857576525119</v>
      </c>
      <c r="P131" s="9">
        <f t="shared" si="124"/>
        <v>7.465313286431006E-3</v>
      </c>
      <c r="Q131" s="12">
        <f t="shared" si="125"/>
        <v>2.463553384522232E-3</v>
      </c>
      <c r="R131" s="9">
        <f t="shared" si="126"/>
        <v>9.3951000000000007E-2</v>
      </c>
      <c r="S131" s="13">
        <f t="shared" si="127"/>
        <v>2.6221683478858466E-2</v>
      </c>
      <c r="T131" s="2">
        <f t="shared" si="128"/>
        <v>0.01</v>
      </c>
      <c r="U131" s="14">
        <f t="shared" si="129"/>
        <v>2.6221683478858468E-4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5.7522168347885847E-3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-2.1335872945666701</v>
      </c>
      <c r="E132" s="10">
        <f t="shared" si="139"/>
        <v>1.5879472821612901</v>
      </c>
      <c r="F132" s="7" t="s">
        <v>85</v>
      </c>
      <c r="G132" s="1">
        <v>12</v>
      </c>
      <c r="H132" s="9">
        <f t="shared" si="119"/>
        <v>-2.1335872945666701</v>
      </c>
      <c r="I132" s="9">
        <f t="shared" si="120"/>
        <v>271.01641270543331</v>
      </c>
      <c r="J132" s="9">
        <f t="shared" si="121"/>
        <v>1.3162315941930831E-2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0.62586326247882018</v>
      </c>
      <c r="P132" s="9">
        <f t="shared" si="124"/>
        <v>8.2378099971938158E-3</v>
      </c>
      <c r="Q132" s="12">
        <f t="shared" si="125"/>
        <v>2.7184772990739591E-3</v>
      </c>
      <c r="R132" s="9">
        <f t="shared" si="126"/>
        <v>9.3951000000000007E-2</v>
      </c>
      <c r="S132" s="13">
        <f t="shared" si="127"/>
        <v>2.8935054433416981E-2</v>
      </c>
      <c r="T132" s="2">
        <f t="shared" si="128"/>
        <v>0.01</v>
      </c>
      <c r="U132" s="14">
        <f t="shared" si="129"/>
        <v>2.8935054433416982E-4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5.7793505443341697E-3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-4.8306357277096801</v>
      </c>
      <c r="E133" s="10">
        <f t="shared" si="139"/>
        <v>-2.1335872945666701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-1.24950380780645</v>
      </c>
      <c r="E136" s="7"/>
      <c r="F136" s="7"/>
      <c r="G136" s="1">
        <v>1</v>
      </c>
      <c r="H136" s="9">
        <f t="shared" ref="H136:H147" si="141">E137</f>
        <v>-1.24950380780645</v>
      </c>
      <c r="I136" s="9">
        <f t="shared" ref="I136:I147" si="142">H136+273.15</f>
        <v>271.90049619219354</v>
      </c>
      <c r="J136" s="9">
        <f t="shared" ref="J136:J147" si="143">EXP(($C$15*(I136-$C$13))/($C$16*I136*$C$13))</f>
        <v>1.4793297328637761E-2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1.1228821517933059E-2</v>
      </c>
      <c r="Q136" s="12">
        <f t="shared" ref="Q136:Q147" si="147">P136*$B$138</f>
        <v>2.9194935946625956E-3</v>
      </c>
      <c r="R136" s="9">
        <f t="shared" ref="R136:R147" si="148">L136*$B$138</f>
        <v>0.19735245833333334</v>
      </c>
      <c r="S136" s="13">
        <f t="shared" ref="S136:S147" si="149">Q136/R136</f>
        <v>1.4793297328637763E-2</v>
      </c>
      <c r="T136" s="2">
        <f t="shared" ref="T136:T147" si="150">$B$137/100</f>
        <v>0.01</v>
      </c>
      <c r="U136" s="14">
        <f t="shared" ref="U136:U147" si="151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5.6379329732863777E-3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-10.9143084643871</v>
      </c>
      <c r="E137" s="10">
        <f t="shared" ref="E137:E148" si="159">D136</f>
        <v>-1.24950380780645</v>
      </c>
      <c r="F137" s="7" t="s">
        <v>83</v>
      </c>
      <c r="G137" s="1">
        <v>2</v>
      </c>
      <c r="H137" s="9">
        <f t="shared" si="141"/>
        <v>-10.9143084643871</v>
      </c>
      <c r="I137" s="9">
        <f t="shared" si="142"/>
        <v>262.23569153561289</v>
      </c>
      <c r="J137" s="9">
        <f t="shared" si="143"/>
        <v>3.9526153629389216E-3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1.5068670118154004</v>
      </c>
      <c r="P137" s="9">
        <f t="shared" si="146"/>
        <v>5.9560657008074173E-3</v>
      </c>
      <c r="Q137" s="12">
        <f t="shared" si="147"/>
        <v>1.5485770822099285E-3</v>
      </c>
      <c r="R137" s="9">
        <f t="shared" si="148"/>
        <v>0.19735245833333334</v>
      </c>
      <c r="S137" s="13">
        <f t="shared" si="149"/>
        <v>7.8467585115881474E-3</v>
      </c>
      <c r="T137" s="2">
        <f t="shared" si="150"/>
        <v>0.01</v>
      </c>
      <c r="U137" s="14">
        <f t="shared" si="151"/>
        <v>7.8467585115881479E-5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5.5684675851158816E-3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-2.2106118262500001</v>
      </c>
      <c r="E138" s="10">
        <f t="shared" si="159"/>
        <v>-10.9143084643871</v>
      </c>
      <c r="F138" s="7" t="s">
        <v>83</v>
      </c>
      <c r="G138" s="1">
        <v>3</v>
      </c>
      <c r="H138" s="9">
        <f t="shared" si="141"/>
        <v>-2.2106118262500001</v>
      </c>
      <c r="I138" s="9">
        <f t="shared" si="142"/>
        <v>270.93938817374999</v>
      </c>
      <c r="J138" s="9">
        <f t="shared" si="143"/>
        <v>1.3028566048236124E-2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2.2599588627812599</v>
      </c>
      <c r="P138" s="9">
        <f t="shared" si="146"/>
        <v>2.9444023310042242E-2</v>
      </c>
      <c r="Q138" s="12">
        <f t="shared" si="147"/>
        <v>7.655446060610983E-3</v>
      </c>
      <c r="R138" s="9">
        <f t="shared" si="148"/>
        <v>0.19735245833333334</v>
      </c>
      <c r="S138" s="13">
        <f t="shared" si="149"/>
        <v>3.8790730681858239E-2</v>
      </c>
      <c r="T138" s="2">
        <f t="shared" si="150"/>
        <v>0.01</v>
      </c>
      <c r="U138" s="14">
        <f t="shared" si="151"/>
        <v>3.8790730681858242E-4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5.8779073068185826E-3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-1.192642376</v>
      </c>
      <c r="E139" s="10">
        <f t="shared" si="159"/>
        <v>-2.2106118262500001</v>
      </c>
      <c r="F139" s="7" t="s">
        <v>83</v>
      </c>
      <c r="G139" s="1">
        <v>4</v>
      </c>
      <c r="H139" s="9">
        <f t="shared" si="141"/>
        <v>-1.192642376</v>
      </c>
      <c r="I139" s="9">
        <f t="shared" si="142"/>
        <v>271.957357624</v>
      </c>
      <c r="J139" s="9">
        <f t="shared" si="143"/>
        <v>1.4904474233867681E-2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2.9895627561378846</v>
      </c>
      <c r="P139" s="9">
        <f t="shared" si="146"/>
        <v>4.4557861069387548E-2</v>
      </c>
      <c r="Q139" s="12">
        <f t="shared" si="147"/>
        <v>1.1585043878040763E-2</v>
      </c>
      <c r="R139" s="9">
        <f t="shared" si="148"/>
        <v>0.19735245833333334</v>
      </c>
      <c r="S139" s="13">
        <f t="shared" si="149"/>
        <v>5.8702303360586107E-2</v>
      </c>
      <c r="T139" s="2">
        <f t="shared" si="150"/>
        <v>0.01</v>
      </c>
      <c r="U139" s="14">
        <f t="shared" si="151"/>
        <v>5.8702303360586103E-4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6.0770230336058611E-3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1.9542295683666699</v>
      </c>
      <c r="E140" s="10">
        <f t="shared" si="159"/>
        <v>-1.192642376</v>
      </c>
      <c r="F140" s="7" t="s">
        <v>83</v>
      </c>
      <c r="G140" s="1">
        <v>5</v>
      </c>
      <c r="H140" s="9">
        <f t="shared" si="141"/>
        <v>1.9542295683666699</v>
      </c>
      <c r="I140" s="9">
        <f t="shared" si="142"/>
        <v>275.10422956836663</v>
      </c>
      <c r="J140" s="9">
        <f t="shared" si="143"/>
        <v>2.2448007475826984E-2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3.7040528117351639</v>
      </c>
      <c r="P140" s="9">
        <f t="shared" si="146"/>
        <v>8.3148605208688914E-2</v>
      </c>
      <c r="Q140" s="12">
        <f t="shared" si="147"/>
        <v>2.1618637354259118E-2</v>
      </c>
      <c r="R140" s="9">
        <f t="shared" si="148"/>
        <v>0.19735245833333334</v>
      </c>
      <c r="S140" s="13">
        <f t="shared" si="149"/>
        <v>0.10954328887935456</v>
      </c>
      <c r="T140" s="2">
        <f t="shared" si="150"/>
        <v>0.01</v>
      </c>
      <c r="U140" s="14">
        <f t="shared" si="151"/>
        <v>1.0954328887935456E-3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6.5854328887935453E-3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7.5327585557741896</v>
      </c>
      <c r="E141" s="10">
        <f t="shared" si="159"/>
        <v>1.9542295683666699</v>
      </c>
      <c r="F141" s="7" t="s">
        <v>85</v>
      </c>
      <c r="G141" s="1">
        <v>6</v>
      </c>
      <c r="H141" s="9">
        <f t="shared" si="141"/>
        <v>7.5327585557741896</v>
      </c>
      <c r="I141" s="9">
        <f t="shared" si="142"/>
        <v>280.68275855577417</v>
      </c>
      <c r="J141" s="9">
        <f t="shared" si="143"/>
        <v>4.5360169556811679E-2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4.3799521231931413</v>
      </c>
      <c r="P141" s="9">
        <f t="shared" si="146"/>
        <v>0.1986753709587582</v>
      </c>
      <c r="Q141" s="12">
        <f t="shared" si="147"/>
        <v>5.1655596449277134E-2</v>
      </c>
      <c r="R141" s="9">
        <f t="shared" si="148"/>
        <v>0.19735245833333334</v>
      </c>
      <c r="S141" s="13">
        <f t="shared" si="149"/>
        <v>0.26174285785703016</v>
      </c>
      <c r="T141" s="2">
        <f t="shared" si="150"/>
        <v>0.01</v>
      </c>
      <c r="U141" s="14">
        <f t="shared" si="151"/>
        <v>2.6174285785703017E-3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8.1074285785703026E-3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11.3374219404333</v>
      </c>
      <c r="E142" s="10">
        <f t="shared" si="159"/>
        <v>7.5327585557741896</v>
      </c>
      <c r="F142" s="7" t="s">
        <v>83</v>
      </c>
      <c r="G142" s="1">
        <v>7</v>
      </c>
      <c r="H142" s="9">
        <f t="shared" si="141"/>
        <v>11.3374219404333</v>
      </c>
      <c r="I142" s="9">
        <f t="shared" si="142"/>
        <v>284.48742194043325</v>
      </c>
      <c r="J142" s="9">
        <f t="shared" si="143"/>
        <v>7.2136862920013645E-2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4.9403246689010496</v>
      </c>
      <c r="P142" s="9">
        <f t="shared" si="146"/>
        <v>0.35637952342087681</v>
      </c>
      <c r="Q142" s="12">
        <f t="shared" si="147"/>
        <v>9.2658676089427974E-2</v>
      </c>
      <c r="R142" s="9">
        <f t="shared" si="148"/>
        <v>0.19735245833333334</v>
      </c>
      <c r="S142" s="13">
        <f t="shared" si="149"/>
        <v>0.46950859833184905</v>
      </c>
      <c r="T142" s="2">
        <f t="shared" si="150"/>
        <v>0.01</v>
      </c>
      <c r="U142" s="14">
        <f t="shared" si="151"/>
        <v>4.6950859833184908E-3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1.4645085983318491E-2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18.297549149354801</v>
      </c>
      <c r="E143" s="10">
        <f t="shared" si="159"/>
        <v>11.3374219404333</v>
      </c>
      <c r="F143" s="7" t="s">
        <v>83</v>
      </c>
      <c r="G143" s="1">
        <v>8</v>
      </c>
      <c r="H143" s="9">
        <f t="shared" si="141"/>
        <v>18.297549149354801</v>
      </c>
      <c r="I143" s="9">
        <f t="shared" si="142"/>
        <v>291.44754914935476</v>
      </c>
      <c r="J143" s="9">
        <f t="shared" si="143"/>
        <v>0.16335370492971255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5.3429930621468396</v>
      </c>
      <c r="P143" s="9">
        <f t="shared" si="146"/>
        <v>0.87279771211543611</v>
      </c>
      <c r="Q143" s="12">
        <f t="shared" si="147"/>
        <v>0.22692740515001339</v>
      </c>
      <c r="R143" s="9">
        <f t="shared" si="148"/>
        <v>0.19735245833333334</v>
      </c>
      <c r="S143" s="13">
        <f t="shared" si="149"/>
        <v>1.1498585174283829</v>
      </c>
      <c r="T143" s="2">
        <f t="shared" si="150"/>
        <v>0.01</v>
      </c>
      <c r="U143" s="14">
        <f t="shared" si="151"/>
        <v>1.1498585174283829E-2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2.144858517428383E-2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14.8422251571613</v>
      </c>
      <c r="E144" s="10">
        <f t="shared" si="159"/>
        <v>18.297549149354801</v>
      </c>
      <c r="F144" s="7" t="s">
        <v>83</v>
      </c>
      <c r="G144" s="1">
        <v>9</v>
      </c>
      <c r="H144" s="9">
        <f t="shared" si="141"/>
        <v>14.8422251571613</v>
      </c>
      <c r="I144" s="9">
        <f t="shared" si="142"/>
        <v>287.99222515716127</v>
      </c>
      <c r="J144" s="9">
        <f t="shared" si="143"/>
        <v>0.10940809818878762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5.2292432666980702</v>
      </c>
      <c r="P144" s="9">
        <f t="shared" si="146"/>
        <v>0.57212156077595899</v>
      </c>
      <c r="Q144" s="12">
        <f t="shared" si="147"/>
        <v>0.14875160580174934</v>
      </c>
      <c r="R144" s="9">
        <f t="shared" si="148"/>
        <v>0.19735245833333334</v>
      </c>
      <c r="S144" s="13">
        <f t="shared" si="149"/>
        <v>0.75373576320242275</v>
      </c>
      <c r="T144" s="2">
        <f t="shared" si="150"/>
        <v>0.01</v>
      </c>
      <c r="U144" s="14">
        <f t="shared" si="151"/>
        <v>7.5373576320242278E-3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1.7487357632024227E-2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9.2497152530999998</v>
      </c>
      <c r="E145" s="10">
        <f t="shared" si="159"/>
        <v>14.8422251571613</v>
      </c>
      <c r="F145" s="7" t="s">
        <v>83</v>
      </c>
      <c r="G145" s="1">
        <v>10</v>
      </c>
      <c r="H145" s="9">
        <f t="shared" si="141"/>
        <v>9.2497152530999998</v>
      </c>
      <c r="I145" s="9">
        <f t="shared" si="142"/>
        <v>282.3997152531</v>
      </c>
      <c r="J145" s="9">
        <f t="shared" si="143"/>
        <v>5.6010736700580294E-2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5.4161696225887779</v>
      </c>
      <c r="P145" s="9">
        <f t="shared" si="146"/>
        <v>0.30336365065650139</v>
      </c>
      <c r="Q145" s="12">
        <f t="shared" si="147"/>
        <v>7.8874549170690367E-2</v>
      </c>
      <c r="R145" s="9">
        <f t="shared" si="148"/>
        <v>0.19735245833333334</v>
      </c>
      <c r="S145" s="13">
        <f t="shared" si="149"/>
        <v>0.39966337301696664</v>
      </c>
      <c r="T145" s="2">
        <f t="shared" si="150"/>
        <v>0.01</v>
      </c>
      <c r="U145" s="14">
        <f t="shared" si="151"/>
        <v>3.9966337301696664E-3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1.3946633730169668E-2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1.5879472821612901</v>
      </c>
      <c r="E146" s="10">
        <f t="shared" si="159"/>
        <v>9.2497152530999998</v>
      </c>
      <c r="F146" s="7" t="s">
        <v>83</v>
      </c>
      <c r="G146" s="1">
        <v>11</v>
      </c>
      <c r="H146" s="9">
        <f t="shared" si="141"/>
        <v>1.5879472821612901</v>
      </c>
      <c r="I146" s="9">
        <f t="shared" si="142"/>
        <v>274.73794728216126</v>
      </c>
      <c r="J146" s="9">
        <f t="shared" si="143"/>
        <v>2.1413371723888089E-2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5.8718538885989435</v>
      </c>
      <c r="P146" s="9">
        <f t="shared" si="146"/>
        <v>0.12573619002492695</v>
      </c>
      <c r="Q146" s="12">
        <f t="shared" si="147"/>
        <v>3.2691409406481006E-2</v>
      </c>
      <c r="R146" s="9">
        <f t="shared" si="148"/>
        <v>0.19735245833333334</v>
      </c>
      <c r="S146" s="13">
        <f t="shared" si="149"/>
        <v>0.16564987171968429</v>
      </c>
      <c r="T146" s="2">
        <f t="shared" si="150"/>
        <v>0.01</v>
      </c>
      <c r="U146" s="14">
        <f t="shared" si="151"/>
        <v>1.6564987171968429E-3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7.146498717196843E-3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-2.1335872945666701</v>
      </c>
      <c r="E147" s="10">
        <f t="shared" si="159"/>
        <v>1.5879472821612901</v>
      </c>
      <c r="F147" s="7" t="s">
        <v>85</v>
      </c>
      <c r="G147" s="1">
        <v>12</v>
      </c>
      <c r="H147" s="9">
        <f t="shared" si="141"/>
        <v>-2.1335872945666701</v>
      </c>
      <c r="I147" s="9">
        <f t="shared" si="142"/>
        <v>271.01641270543331</v>
      </c>
      <c r="J147" s="9">
        <f t="shared" si="143"/>
        <v>1.3162315941930831E-2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6.5051656152406832</v>
      </c>
      <c r="P147" s="9">
        <f t="shared" si="146"/>
        <v>8.562304508238272E-2</v>
      </c>
      <c r="Q147" s="12">
        <f t="shared" si="147"/>
        <v>2.2261991721419509E-2</v>
      </c>
      <c r="R147" s="9">
        <f t="shared" si="148"/>
        <v>0.19735245833333334</v>
      </c>
      <c r="S147" s="13">
        <f t="shared" si="149"/>
        <v>0.11280321466185354</v>
      </c>
      <c r="T147" s="2">
        <f t="shared" si="150"/>
        <v>0.01</v>
      </c>
      <c r="U147" s="14">
        <f t="shared" si="151"/>
        <v>1.1280321466185354E-3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6.6180321466185353E-3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-4.8306357277096801</v>
      </c>
      <c r="E148" s="10">
        <f t="shared" si="159"/>
        <v>-2.1335872945666701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19248627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1284667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7181130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13335192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405649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29461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29461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63814773.897241823</v>
      </c>
      <c r="J13" s="6" t="s">
        <v>37</v>
      </c>
      <c r="K13" s="6">
        <f>I13/(10000*1000)</f>
        <v>6.3814773897241821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6.3593961357419397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6.3593961357419397</v>
      </c>
      <c r="I27" s="9">
        <f t="shared" si="1"/>
        <v>279.50939613574189</v>
      </c>
      <c r="J27" s="9">
        <f t="shared" si="2"/>
        <v>3.9213044009694477E-2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3.1143366009859088</v>
      </c>
      <c r="Q27" s="12">
        <f t="shared" si="6"/>
        <v>0.31143366009859091</v>
      </c>
      <c r="R27" s="9">
        <f t="shared" si="7"/>
        <v>4.0532094166666672</v>
      </c>
      <c r="S27" s="13">
        <f t="shared" si="8"/>
        <v>7.6836311200202415E-2</v>
      </c>
      <c r="T27" s="2">
        <f t="shared" si="9"/>
        <v>0.34</v>
      </c>
      <c r="U27" s="14">
        <f t="shared" si="10"/>
        <v>2.6124345808068824E-2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3.9024345808068822E-2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6.52570654328572</v>
      </c>
      <c r="E28" s="10">
        <f t="shared" si="18"/>
        <v>6.3593961357419397</v>
      </c>
      <c r="F28" s="7" t="s">
        <v>83</v>
      </c>
      <c r="G28" s="1">
        <v>3</v>
      </c>
      <c r="H28" s="9">
        <f t="shared" si="0"/>
        <v>6.52570654328572</v>
      </c>
      <c r="I28" s="9">
        <f t="shared" si="1"/>
        <v>279.67570654328568</v>
      </c>
      <c r="J28" s="9">
        <f t="shared" si="2"/>
        <v>4.0033812270758341E-2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116.83869209491456</v>
      </c>
      <c r="P28" s="9">
        <f t="shared" si="5"/>
        <v>4.6774982652887465</v>
      </c>
      <c r="Q28" s="12">
        <f t="shared" si="6"/>
        <v>0.46774982652887465</v>
      </c>
      <c r="R28" s="9">
        <f t="shared" si="7"/>
        <v>4.0532094166666672</v>
      </c>
      <c r="S28" s="13">
        <f t="shared" si="8"/>
        <v>0.11540233391482373</v>
      </c>
      <c r="T28" s="2">
        <f t="shared" si="9"/>
        <v>0.34</v>
      </c>
      <c r="U28" s="14">
        <f t="shared" si="10"/>
        <v>3.9236793531040072E-2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5.2136793531040074E-2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8.4136097637742004</v>
      </c>
      <c r="E29" s="10">
        <f t="shared" si="18"/>
        <v>6.52570654328572</v>
      </c>
      <c r="F29" s="7" t="s">
        <v>83</v>
      </c>
      <c r="G29" s="1">
        <v>4</v>
      </c>
      <c r="H29" s="9">
        <f t="shared" si="0"/>
        <v>8.4136097637742004</v>
      </c>
      <c r="I29" s="9">
        <f t="shared" si="1"/>
        <v>281.5636097637742</v>
      </c>
      <c r="J29" s="9">
        <f t="shared" si="2"/>
        <v>5.0559884418084206E-2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152.6932879962925</v>
      </c>
      <c r="P29" s="9">
        <f t="shared" si="5"/>
        <v>7.7201549925097934</v>
      </c>
      <c r="Q29" s="12">
        <f t="shared" si="6"/>
        <v>0.77201549925097934</v>
      </c>
      <c r="R29" s="9">
        <f t="shared" si="7"/>
        <v>4.0532094166666672</v>
      </c>
      <c r="S29" s="13">
        <f t="shared" si="8"/>
        <v>0.19047017311182501</v>
      </c>
      <c r="T29" s="2">
        <f t="shared" si="9"/>
        <v>0.34</v>
      </c>
      <c r="U29" s="14">
        <f t="shared" si="10"/>
        <v>6.4759858858020505E-2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7.76598588580205E-2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11.6051734827667</v>
      </c>
      <c r="E30" s="10">
        <f t="shared" si="18"/>
        <v>8.4136097637742004</v>
      </c>
      <c r="F30" s="7" t="s">
        <v>83</v>
      </c>
      <c r="G30" s="1">
        <v>5</v>
      </c>
      <c r="H30" s="9">
        <f t="shared" si="0"/>
        <v>11.6051734827667</v>
      </c>
      <c r="I30" s="9">
        <f t="shared" si="1"/>
        <v>284.75517348276668</v>
      </c>
      <c r="J30" s="9">
        <f t="shared" si="2"/>
        <v>7.4496130928441193E-2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137.72447635359356</v>
      </c>
      <c r="O30" s="9">
        <f t="shared" si="19"/>
        <v>47.7807508168558</v>
      </c>
      <c r="P30" s="9">
        <f t="shared" si="5"/>
        <v>3.5594810687117131</v>
      </c>
      <c r="Q30" s="12">
        <f t="shared" si="6"/>
        <v>0.35594810687117134</v>
      </c>
      <c r="R30" s="9">
        <f t="shared" si="7"/>
        <v>4.0532094166666672</v>
      </c>
      <c r="S30" s="13">
        <f t="shared" si="8"/>
        <v>8.7818829544687269E-2</v>
      </c>
      <c r="T30" s="2">
        <f t="shared" si="9"/>
        <v>0.34</v>
      </c>
      <c r="U30" s="14">
        <f t="shared" si="10"/>
        <v>2.9858402045193674E-2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4.2758402045193676E-2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13.140012194774201</v>
      </c>
      <c r="E31" s="10">
        <f t="shared" si="18"/>
        <v>11.6051734827667</v>
      </c>
      <c r="F31" s="7" t="s">
        <v>85</v>
      </c>
      <c r="G31" s="1">
        <v>6</v>
      </c>
      <c r="H31" s="9">
        <f t="shared" si="0"/>
        <v>13.140012194774201</v>
      </c>
      <c r="I31" s="9">
        <f t="shared" si="1"/>
        <v>286.29001219477419</v>
      </c>
      <c r="J31" s="9">
        <f t="shared" si="2"/>
        <v>8.9484311895090707E-2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84.753363914810748</v>
      </c>
      <c r="P31" s="9">
        <f t="shared" si="5"/>
        <v>7.5840964507110513</v>
      </c>
      <c r="Q31" s="12">
        <f t="shared" si="6"/>
        <v>0.7584096450711052</v>
      </c>
      <c r="R31" s="9">
        <f t="shared" si="7"/>
        <v>4.0532094166666672</v>
      </c>
      <c r="S31" s="13">
        <f t="shared" si="8"/>
        <v>0.18711336304325876</v>
      </c>
      <c r="T31" s="2">
        <f t="shared" si="9"/>
        <v>0.34</v>
      </c>
      <c r="U31" s="14">
        <f t="shared" si="10"/>
        <v>6.3618543434707978E-2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7.6518543434707972E-2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18.100044845333301</v>
      </c>
      <c r="E32" s="10">
        <f t="shared" si="18"/>
        <v>13.140012194774201</v>
      </c>
      <c r="F32" s="7" t="s">
        <v>83</v>
      </c>
      <c r="G32" s="1">
        <v>7</v>
      </c>
      <c r="H32" s="9">
        <f t="shared" si="0"/>
        <v>18.100044845333301</v>
      </c>
      <c r="I32" s="9">
        <f t="shared" si="1"/>
        <v>291.25004484533326</v>
      </c>
      <c r="J32" s="9">
        <f t="shared" si="2"/>
        <v>0.15969451708136712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117.70136163076637</v>
      </c>
      <c r="P32" s="9">
        <f t="shared" si="5"/>
        <v>18.796262105444587</v>
      </c>
      <c r="Q32" s="12">
        <f t="shared" si="6"/>
        <v>1.8796262105444588</v>
      </c>
      <c r="R32" s="9">
        <f t="shared" si="7"/>
        <v>4.0532094166666672</v>
      </c>
      <c r="S32" s="13">
        <f t="shared" si="8"/>
        <v>0.46373774886032193</v>
      </c>
      <c r="T32" s="2">
        <f t="shared" si="9"/>
        <v>0.34</v>
      </c>
      <c r="U32" s="14">
        <f t="shared" si="10"/>
        <v>0.15767083461250947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0.18332083461250948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19.0716252464516</v>
      </c>
      <c r="E33" s="10">
        <f t="shared" si="18"/>
        <v>18.100044845333301</v>
      </c>
      <c r="F33" s="7" t="s">
        <v>83</v>
      </c>
      <c r="G33" s="1">
        <v>8</v>
      </c>
      <c r="H33" s="9">
        <f t="shared" si="0"/>
        <v>19.0716252464516</v>
      </c>
      <c r="I33" s="9">
        <f t="shared" si="1"/>
        <v>292.22162524645159</v>
      </c>
      <c r="J33" s="9">
        <f t="shared" si="2"/>
        <v>0.17846891391232222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139.43719369198845</v>
      </c>
      <c r="P33" s="9">
        <f t="shared" si="5"/>
        <v>24.885204517191287</v>
      </c>
      <c r="Q33" s="12">
        <f t="shared" si="6"/>
        <v>2.4885204517191291</v>
      </c>
      <c r="R33" s="9">
        <f t="shared" si="7"/>
        <v>4.0532094166666672</v>
      </c>
      <c r="S33" s="13">
        <f t="shared" si="8"/>
        <v>0.61396296018814445</v>
      </c>
      <c r="T33" s="2">
        <f t="shared" si="9"/>
        <v>0.34</v>
      </c>
      <c r="U33" s="14">
        <f t="shared" si="10"/>
        <v>0.20874740646396914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0.23439740646396914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17.405443424838701</v>
      </c>
      <c r="E34" s="10">
        <f t="shared" si="18"/>
        <v>19.0716252464516</v>
      </c>
      <c r="F34" s="7" t="s">
        <v>83</v>
      </c>
      <c r="G34" s="1">
        <v>9</v>
      </c>
      <c r="H34" s="9">
        <f t="shared" si="0"/>
        <v>17.405443424838701</v>
      </c>
      <c r="I34" s="9">
        <f t="shared" si="1"/>
        <v>290.5554434248387</v>
      </c>
      <c r="J34" s="9">
        <f t="shared" si="2"/>
        <v>0.14742838746151754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155.08408334146384</v>
      </c>
      <c r="P34" s="9">
        <f t="shared" si="5"/>
        <v>22.86379632797961</v>
      </c>
      <c r="Q34" s="12">
        <f t="shared" si="6"/>
        <v>2.2863796327979613</v>
      </c>
      <c r="R34" s="9">
        <f t="shared" si="7"/>
        <v>4.0532094166666672</v>
      </c>
      <c r="S34" s="13">
        <f t="shared" si="8"/>
        <v>0.56409116770439782</v>
      </c>
      <c r="T34" s="2">
        <f t="shared" si="9"/>
        <v>0.34</v>
      </c>
      <c r="U34" s="14">
        <f t="shared" si="10"/>
        <v>0.19179099701949529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0.21744099701949529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17.191014680999999</v>
      </c>
      <c r="E35" s="10">
        <f t="shared" si="18"/>
        <v>17.405443424838701</v>
      </c>
      <c r="F35" s="7" t="s">
        <v>83</v>
      </c>
      <c r="G35" s="1">
        <v>10</v>
      </c>
      <c r="H35" s="9">
        <f t="shared" si="0"/>
        <v>17.191014680999999</v>
      </c>
      <c r="I35" s="9">
        <f t="shared" si="1"/>
        <v>290.34101468099999</v>
      </c>
      <c r="J35" s="9">
        <f t="shared" si="2"/>
        <v>0.14382443265820741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172.75238118015091</v>
      </c>
      <c r="P35" s="9">
        <f t="shared" si="5"/>
        <v>24.84601321358959</v>
      </c>
      <c r="Q35" s="12">
        <f t="shared" si="6"/>
        <v>2.4846013213589591</v>
      </c>
      <c r="R35" s="9">
        <f t="shared" si="7"/>
        <v>4.0532094166666672</v>
      </c>
      <c r="S35" s="13">
        <f t="shared" si="8"/>
        <v>0.61299603991403895</v>
      </c>
      <c r="T35" s="2">
        <f t="shared" si="9"/>
        <v>0.34</v>
      </c>
      <c r="U35" s="14">
        <f t="shared" si="10"/>
        <v>0.20841865357077324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0.23406865357077325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14.1841122520645</v>
      </c>
      <c r="E36" s="10">
        <f t="shared" si="18"/>
        <v>17.191014680999999</v>
      </c>
      <c r="F36" s="7" t="s">
        <v>83</v>
      </c>
      <c r="G36" s="1">
        <v>11</v>
      </c>
      <c r="H36" s="9">
        <f t="shared" si="0"/>
        <v>14.1841122520645</v>
      </c>
      <c r="I36" s="9">
        <f t="shared" si="1"/>
        <v>287.33411225206447</v>
      </c>
      <c r="J36" s="9">
        <f t="shared" si="2"/>
        <v>0.10125559506457782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140.51104956823326</v>
      </c>
      <c r="O36" s="9">
        <f t="shared" si="19"/>
        <v>47.927412564994711</v>
      </c>
      <c r="P36" s="9">
        <f t="shared" si="5"/>
        <v>4.8529186791740635</v>
      </c>
      <c r="Q36" s="12">
        <f t="shared" si="6"/>
        <v>0.48529186791740636</v>
      </c>
      <c r="R36" s="9">
        <f t="shared" si="7"/>
        <v>4.0532094166666672</v>
      </c>
      <c r="S36" s="13">
        <f t="shared" si="8"/>
        <v>0.11973027249021523</v>
      </c>
      <c r="T36" s="2">
        <f t="shared" si="9"/>
        <v>0.34</v>
      </c>
      <c r="U36" s="14">
        <f t="shared" si="10"/>
        <v>4.070829264667318E-2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5.3608292646673182E-2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9.8175842845333303</v>
      </c>
      <c r="E37" s="10">
        <f t="shared" si="18"/>
        <v>14.1841122520645</v>
      </c>
      <c r="F37" s="7" t="s">
        <v>85</v>
      </c>
      <c r="G37" s="1">
        <v>12</v>
      </c>
      <c r="H37" s="9">
        <f t="shared" si="0"/>
        <v>9.8175842845333303</v>
      </c>
      <c r="I37" s="9">
        <f t="shared" si="1"/>
        <v>282.9675842845333</v>
      </c>
      <c r="J37" s="9">
        <f t="shared" si="2"/>
        <v>6.002352292599792E-2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83.606588052487311</v>
      </c>
      <c r="P37" s="9">
        <f t="shared" si="5"/>
        <v>5.0183619547329359</v>
      </c>
      <c r="Q37" s="12">
        <f t="shared" si="6"/>
        <v>0.50183619547329361</v>
      </c>
      <c r="R37" s="9">
        <f t="shared" si="7"/>
        <v>4.0532094166666672</v>
      </c>
      <c r="S37" s="13">
        <f t="shared" si="8"/>
        <v>0.12381205703553319</v>
      </c>
      <c r="T37" s="2">
        <f t="shared" si="9"/>
        <v>0.34</v>
      </c>
      <c r="U37" s="14">
        <f t="shared" si="10"/>
        <v>4.2096099392081289E-2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5.4996099392081291E-2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5.0499594399677399</v>
      </c>
      <c r="E38" s="10">
        <f t="shared" si="18"/>
        <v>9.8175842845333303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1604052.25</v>
      </c>
      <c r="AU42" s="1">
        <f t="shared" ref="AU42:AU53" si="38">AT42*10000*AS42*0.67*AR42*AQ42</f>
        <v>9127270762.7585888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6.3593961357419397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6.3593961357419397</v>
      </c>
      <c r="I43" s="9">
        <f t="shared" si="21"/>
        <v>279.50939613574189</v>
      </c>
      <c r="J43" s="9">
        <f t="shared" si="22"/>
        <v>3.9213044009694477E-2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4.5222971410769137</v>
      </c>
      <c r="Q43" s="12">
        <f t="shared" si="26"/>
        <v>1.0853513138584592</v>
      </c>
      <c r="R43" s="9">
        <f t="shared" si="27"/>
        <v>14.125500000000001</v>
      </c>
      <c r="S43" s="13">
        <f t="shared" si="28"/>
        <v>7.6836311200202415E-2</v>
      </c>
      <c r="T43" s="2">
        <f t="shared" si="29"/>
        <v>0.43</v>
      </c>
      <c r="U43" s="14">
        <f t="shared" si="30"/>
        <v>3.3039613816087041E-2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4.1459613816087038E-2</v>
      </c>
      <c r="AR43" s="9">
        <f t="shared" si="35"/>
        <v>136.875</v>
      </c>
      <c r="AS43" s="1">
        <f t="shared" si="36"/>
        <v>0.24</v>
      </c>
      <c r="AT43" s="1">
        <f t="shared" si="37"/>
        <v>1604052.25</v>
      </c>
      <c r="AU43" s="1">
        <f t="shared" si="38"/>
        <v>14637062923.430063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6.52570654328572</v>
      </c>
      <c r="E44" s="10">
        <f t="shared" si="39"/>
        <v>6.3593961357419397</v>
      </c>
      <c r="F44" s="7" t="s">
        <v>83</v>
      </c>
      <c r="G44" s="1">
        <v>3</v>
      </c>
      <c r="H44" s="9">
        <f t="shared" si="20"/>
        <v>6.52570654328572</v>
      </c>
      <c r="I44" s="9">
        <f t="shared" si="21"/>
        <v>279.67570654328568</v>
      </c>
      <c r="J44" s="9">
        <f t="shared" si="22"/>
        <v>4.0033812270758341E-2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169.66030038651837</v>
      </c>
      <c r="P44" s="9">
        <f t="shared" si="25"/>
        <v>6.7921486154743453</v>
      </c>
      <c r="Q44" s="12">
        <f t="shared" si="26"/>
        <v>1.6301156677138429</v>
      </c>
      <c r="R44" s="9">
        <f t="shared" si="27"/>
        <v>14.125500000000001</v>
      </c>
      <c r="S44" s="13">
        <f t="shared" si="28"/>
        <v>0.11540233391482374</v>
      </c>
      <c r="T44" s="2">
        <f t="shared" si="29"/>
        <v>0.43</v>
      </c>
      <c r="U44" s="14">
        <f t="shared" si="30"/>
        <v>4.9623003583374209E-2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5.8043003583374206E-2</v>
      </c>
      <c r="AR44" s="9">
        <f t="shared" si="35"/>
        <v>136.875</v>
      </c>
      <c r="AS44" s="1">
        <f t="shared" si="36"/>
        <v>0.24</v>
      </c>
      <c r="AT44" s="1">
        <f t="shared" si="37"/>
        <v>1604052.25</v>
      </c>
      <c r="AU44" s="1">
        <f t="shared" si="38"/>
        <v>20491727189.824276</v>
      </c>
    </row>
    <row r="45" spans="1:48" x14ac:dyDescent="0.15">
      <c r="C45" s="7">
        <v>3</v>
      </c>
      <c r="D45" s="8">
        <v>8.4136097637742004</v>
      </c>
      <c r="E45" s="10">
        <f t="shared" si="39"/>
        <v>6.52570654328572</v>
      </c>
      <c r="F45" s="7" t="s">
        <v>83</v>
      </c>
      <c r="G45" s="1">
        <v>4</v>
      </c>
      <c r="H45" s="9">
        <f t="shared" si="20"/>
        <v>8.4136097637742004</v>
      </c>
      <c r="I45" s="9">
        <f t="shared" si="21"/>
        <v>281.5636097637742</v>
      </c>
      <c r="J45" s="9">
        <f t="shared" si="22"/>
        <v>5.0559884418084206E-2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221.72440177104403</v>
      </c>
      <c r="P45" s="9">
        <f t="shared" si="25"/>
        <v>11.210360126212851</v>
      </c>
      <c r="Q45" s="12">
        <f t="shared" si="26"/>
        <v>2.690486430291084</v>
      </c>
      <c r="R45" s="9">
        <f t="shared" si="27"/>
        <v>14.125500000000001</v>
      </c>
      <c r="S45" s="13">
        <f t="shared" si="28"/>
        <v>0.19047017311182499</v>
      </c>
      <c r="T45" s="2">
        <f t="shared" si="29"/>
        <v>0.43</v>
      </c>
      <c r="U45" s="14">
        <f t="shared" si="30"/>
        <v>8.1902174438084743E-2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9.0322174438084754E-2</v>
      </c>
      <c r="AR45" s="9">
        <f t="shared" si="35"/>
        <v>136.875</v>
      </c>
      <c r="AS45" s="1">
        <f t="shared" si="36"/>
        <v>0.24</v>
      </c>
      <c r="AT45" s="1">
        <f t="shared" si="37"/>
        <v>1604052.25</v>
      </c>
      <c r="AU45" s="1">
        <f t="shared" si="38"/>
        <v>31887690910.384083</v>
      </c>
    </row>
    <row r="46" spans="1:48" x14ac:dyDescent="0.15">
      <c r="C46" s="7">
        <v>4</v>
      </c>
      <c r="D46" s="8">
        <v>11.6051734827667</v>
      </c>
      <c r="E46" s="10">
        <f t="shared" si="39"/>
        <v>8.4136097637742004</v>
      </c>
      <c r="F46" s="7" t="s">
        <v>83</v>
      </c>
      <c r="G46" s="1">
        <v>5</v>
      </c>
      <c r="H46" s="9">
        <f t="shared" si="20"/>
        <v>11.6051734827667</v>
      </c>
      <c r="I46" s="9">
        <f t="shared" si="21"/>
        <v>284.75517348276668</v>
      </c>
      <c r="J46" s="9">
        <f t="shared" si="22"/>
        <v>7.4496130928441193E-2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199.9883395625896</v>
      </c>
      <c r="O46" s="9">
        <f t="shared" si="40"/>
        <v>69.381952082241583</v>
      </c>
      <c r="P46" s="9">
        <f t="shared" si="25"/>
        <v>5.1686869863895017</v>
      </c>
      <c r="Q46" s="12">
        <f t="shared" si="26"/>
        <v>1.2404848767334804</v>
      </c>
      <c r="R46" s="9">
        <f t="shared" si="27"/>
        <v>14.125500000000001</v>
      </c>
      <c r="S46" s="13">
        <f t="shared" si="28"/>
        <v>8.7818829544687296E-2</v>
      </c>
      <c r="T46" s="2">
        <f t="shared" si="29"/>
        <v>0.43</v>
      </c>
      <c r="U46" s="14">
        <f t="shared" si="30"/>
        <v>3.7762096704215535E-2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4.6182096704215532E-2</v>
      </c>
      <c r="AR46" s="9">
        <f t="shared" si="35"/>
        <v>136.875</v>
      </c>
      <c r="AS46" s="1">
        <f t="shared" si="36"/>
        <v>0.24</v>
      </c>
      <c r="AT46" s="1">
        <f t="shared" si="37"/>
        <v>1604052.25</v>
      </c>
      <c r="AU46" s="1">
        <f t="shared" si="38"/>
        <v>16304306605.317362</v>
      </c>
    </row>
    <row r="47" spans="1:48" x14ac:dyDescent="0.15">
      <c r="C47" s="7">
        <v>5</v>
      </c>
      <c r="D47" s="8">
        <v>13.140012194774201</v>
      </c>
      <c r="E47" s="10">
        <f t="shared" si="39"/>
        <v>11.6051734827667</v>
      </c>
      <c r="F47" s="7" t="s">
        <v>85</v>
      </c>
      <c r="G47" s="1">
        <v>6</v>
      </c>
      <c r="H47" s="9">
        <f t="shared" si="20"/>
        <v>13.140012194774201</v>
      </c>
      <c r="I47" s="9">
        <f t="shared" si="21"/>
        <v>286.29001219477419</v>
      </c>
      <c r="J47" s="9">
        <f t="shared" si="22"/>
        <v>8.9484311895090707E-2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123.06951509585207</v>
      </c>
      <c r="P47" s="9">
        <f t="shared" si="25"/>
        <v>11.012790873614801</v>
      </c>
      <c r="Q47" s="12">
        <f t="shared" si="26"/>
        <v>2.6430698096675522</v>
      </c>
      <c r="R47" s="9">
        <f t="shared" si="27"/>
        <v>14.125500000000001</v>
      </c>
      <c r="S47" s="13">
        <f t="shared" si="28"/>
        <v>0.18711336304325879</v>
      </c>
      <c r="T47" s="2">
        <f t="shared" si="29"/>
        <v>0.43</v>
      </c>
      <c r="U47" s="14">
        <f t="shared" si="30"/>
        <v>8.0458746108601278E-2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8.8878746108601289E-2</v>
      </c>
      <c r="AR47" s="9">
        <f t="shared" si="35"/>
        <v>136.875</v>
      </c>
      <c r="AS47" s="1">
        <f t="shared" si="36"/>
        <v>0.24</v>
      </c>
      <c r="AT47" s="1">
        <f t="shared" si="37"/>
        <v>1604052.25</v>
      </c>
      <c r="AU47" s="1">
        <f t="shared" si="38"/>
        <v>31378097372.493645</v>
      </c>
    </row>
    <row r="48" spans="1:48" x14ac:dyDescent="0.15">
      <c r="C48" s="7">
        <v>6</v>
      </c>
      <c r="D48" s="8">
        <v>18.100044845333301</v>
      </c>
      <c r="E48" s="10">
        <f t="shared" si="39"/>
        <v>13.140012194774201</v>
      </c>
      <c r="F48" s="7" t="s">
        <v>83</v>
      </c>
      <c r="G48" s="1">
        <v>7</v>
      </c>
      <c r="H48" s="9">
        <f t="shared" si="20"/>
        <v>18.100044845333301</v>
      </c>
      <c r="I48" s="9">
        <f t="shared" si="21"/>
        <v>291.25004484533326</v>
      </c>
      <c r="J48" s="9">
        <f t="shared" si="22"/>
        <v>0.15969451708136712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170.91297422223727</v>
      </c>
      <c r="P48" s="9">
        <f t="shared" si="25"/>
        <v>27.293864881360328</v>
      </c>
      <c r="Q48" s="12">
        <f t="shared" si="26"/>
        <v>6.5505275715264784</v>
      </c>
      <c r="R48" s="9">
        <f t="shared" si="27"/>
        <v>14.125500000000001</v>
      </c>
      <c r="S48" s="13">
        <f t="shared" si="28"/>
        <v>0.46373774886032199</v>
      </c>
      <c r="T48" s="2">
        <f t="shared" si="29"/>
        <v>0.43</v>
      </c>
      <c r="U48" s="14">
        <f t="shared" si="30"/>
        <v>0.19940723200993846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0.21500723200993843</v>
      </c>
      <c r="AR48" s="9">
        <f t="shared" si="35"/>
        <v>136.875</v>
      </c>
      <c r="AS48" s="1">
        <f t="shared" si="36"/>
        <v>0.24</v>
      </c>
      <c r="AT48" s="1">
        <f t="shared" si="37"/>
        <v>1604052.25</v>
      </c>
      <c r="AU48" s="1">
        <f t="shared" si="38"/>
        <v>75906987409.054855</v>
      </c>
    </row>
    <row r="49" spans="1:48" x14ac:dyDescent="0.15">
      <c r="C49" s="7">
        <v>7</v>
      </c>
      <c r="D49" s="8">
        <v>19.0716252464516</v>
      </c>
      <c r="E49" s="10">
        <f t="shared" si="39"/>
        <v>18.100044845333301</v>
      </c>
      <c r="F49" s="7" t="s">
        <v>83</v>
      </c>
      <c r="G49" s="1">
        <v>8</v>
      </c>
      <c r="H49" s="9">
        <f t="shared" si="20"/>
        <v>19.0716252464516</v>
      </c>
      <c r="I49" s="9">
        <f t="shared" si="21"/>
        <v>292.22162524645159</v>
      </c>
      <c r="J49" s="9">
        <f t="shared" si="22"/>
        <v>0.17846891391232222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202.47535934087693</v>
      </c>
      <c r="P49" s="9">
        <f t="shared" si="25"/>
        <v>36.135557475573471</v>
      </c>
      <c r="Q49" s="12">
        <f t="shared" si="26"/>
        <v>8.6725337941376335</v>
      </c>
      <c r="R49" s="9">
        <f t="shared" si="27"/>
        <v>14.125500000000001</v>
      </c>
      <c r="S49" s="13">
        <f t="shared" si="28"/>
        <v>0.61396296018814434</v>
      </c>
      <c r="T49" s="2">
        <f t="shared" si="29"/>
        <v>0.43</v>
      </c>
      <c r="U49" s="14">
        <f t="shared" si="30"/>
        <v>0.26400407288090205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0.27960407288090205</v>
      </c>
      <c r="AR49" s="9">
        <f t="shared" si="35"/>
        <v>136.875</v>
      </c>
      <c r="AS49" s="1">
        <f t="shared" si="36"/>
        <v>0.24</v>
      </c>
      <c r="AT49" s="1">
        <f t="shared" si="37"/>
        <v>1604052.25</v>
      </c>
      <c r="AU49" s="1">
        <f t="shared" si="38"/>
        <v>98712506743.540787</v>
      </c>
    </row>
    <row r="50" spans="1:48" x14ac:dyDescent="0.15">
      <c r="C50" s="7">
        <v>8</v>
      </c>
      <c r="D50" s="8">
        <v>17.405443424838701</v>
      </c>
      <c r="E50" s="10">
        <f t="shared" si="39"/>
        <v>19.0716252464516</v>
      </c>
      <c r="F50" s="7" t="s">
        <v>83</v>
      </c>
      <c r="G50" s="1">
        <v>9</v>
      </c>
      <c r="H50" s="9">
        <f t="shared" si="20"/>
        <v>17.405443424838701</v>
      </c>
      <c r="I50" s="9">
        <f t="shared" si="21"/>
        <v>290.5554434248387</v>
      </c>
      <c r="J50" s="9">
        <f t="shared" si="22"/>
        <v>0.14742838746151754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225.19605186530345</v>
      </c>
      <c r="P50" s="9">
        <f t="shared" si="25"/>
        <v>33.200290789201958</v>
      </c>
      <c r="Q50" s="12">
        <f t="shared" si="26"/>
        <v>7.96806978940847</v>
      </c>
      <c r="R50" s="9">
        <f t="shared" si="27"/>
        <v>14.125500000000001</v>
      </c>
      <c r="S50" s="13">
        <f t="shared" si="28"/>
        <v>0.56409116770439771</v>
      </c>
      <c r="T50" s="2">
        <f t="shared" si="29"/>
        <v>0.43</v>
      </c>
      <c r="U50" s="14">
        <f t="shared" si="30"/>
        <v>0.242559202112891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0.25815920211289101</v>
      </c>
      <c r="AR50" s="9">
        <f t="shared" si="35"/>
        <v>136.875</v>
      </c>
      <c r="AS50" s="1">
        <f t="shared" si="36"/>
        <v>0.24</v>
      </c>
      <c r="AT50" s="1">
        <f t="shared" si="37"/>
        <v>1604052.25</v>
      </c>
      <c r="AU50" s="1">
        <f t="shared" si="38"/>
        <v>91141526362.280975</v>
      </c>
    </row>
    <row r="51" spans="1:48" x14ac:dyDescent="0.15">
      <c r="C51" s="7">
        <v>9</v>
      </c>
      <c r="D51" s="8">
        <v>17.191014680999999</v>
      </c>
      <c r="E51" s="10">
        <f t="shared" si="39"/>
        <v>17.405443424838701</v>
      </c>
      <c r="F51" s="7" t="s">
        <v>83</v>
      </c>
      <c r="G51" s="1">
        <v>10</v>
      </c>
      <c r="H51" s="9">
        <f t="shared" si="20"/>
        <v>17.191014680999999</v>
      </c>
      <c r="I51" s="9">
        <f t="shared" si="21"/>
        <v>290.34101468099999</v>
      </c>
      <c r="J51" s="9">
        <f t="shared" si="22"/>
        <v>0.14382443265820741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250.85201107610146</v>
      </c>
      <c r="P51" s="9">
        <f t="shared" si="25"/>
        <v>36.078648174190654</v>
      </c>
      <c r="Q51" s="12">
        <f t="shared" si="26"/>
        <v>8.6588755618057558</v>
      </c>
      <c r="R51" s="9">
        <f t="shared" si="27"/>
        <v>14.125500000000001</v>
      </c>
      <c r="S51" s="13">
        <f t="shared" si="28"/>
        <v>0.61299603991403884</v>
      </c>
      <c r="T51" s="2">
        <f t="shared" si="29"/>
        <v>0.43</v>
      </c>
      <c r="U51" s="14">
        <f t="shared" si="30"/>
        <v>0.26358829716303672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0.27918829716303672</v>
      </c>
      <c r="AR51" s="9">
        <f t="shared" si="35"/>
        <v>136.875</v>
      </c>
      <c r="AS51" s="1">
        <f t="shared" si="36"/>
        <v>0.24</v>
      </c>
      <c r="AT51" s="1">
        <f t="shared" si="37"/>
        <v>1604052.25</v>
      </c>
      <c r="AU51" s="1">
        <f t="shared" si="38"/>
        <v>98565719670.910904</v>
      </c>
    </row>
    <row r="52" spans="1:48" x14ac:dyDescent="0.15">
      <c r="C52" s="7">
        <v>10</v>
      </c>
      <c r="D52" s="8">
        <v>14.1841122520645</v>
      </c>
      <c r="E52" s="10">
        <f t="shared" si="39"/>
        <v>17.191014680999999</v>
      </c>
      <c r="F52" s="7" t="s">
        <v>83</v>
      </c>
      <c r="G52" s="1">
        <v>11</v>
      </c>
      <c r="H52" s="9">
        <f t="shared" si="20"/>
        <v>14.1841122520645</v>
      </c>
      <c r="I52" s="9">
        <f t="shared" si="21"/>
        <v>287.33411225206447</v>
      </c>
      <c r="J52" s="9">
        <f t="shared" si="22"/>
        <v>0.10125559506457782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204.03469475681527</v>
      </c>
      <c r="O52" s="9">
        <f t="shared" si="40"/>
        <v>69.594918145095505</v>
      </c>
      <c r="P52" s="9">
        <f t="shared" si="25"/>
        <v>7.0468748502522294</v>
      </c>
      <c r="Q52" s="12">
        <f t="shared" si="26"/>
        <v>1.691249964060535</v>
      </c>
      <c r="R52" s="9">
        <f t="shared" si="27"/>
        <v>14.125500000000001</v>
      </c>
      <c r="S52" s="13">
        <f t="shared" si="28"/>
        <v>0.1197302724902152</v>
      </c>
      <c r="T52" s="2">
        <f t="shared" si="29"/>
        <v>0.43</v>
      </c>
      <c r="U52" s="14">
        <f t="shared" si="30"/>
        <v>5.1484017170792533E-2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5.990401717079253E-2</v>
      </c>
      <c r="AR52" s="9">
        <f t="shared" si="35"/>
        <v>136.875</v>
      </c>
      <c r="AS52" s="1">
        <f t="shared" si="36"/>
        <v>0.24</v>
      </c>
      <c r="AT52" s="1">
        <f t="shared" si="37"/>
        <v>1604052.25</v>
      </c>
      <c r="AU52" s="1">
        <f t="shared" si="38"/>
        <v>21148746647.391697</v>
      </c>
    </row>
    <row r="53" spans="1:48" x14ac:dyDescent="0.15">
      <c r="C53" s="7">
        <v>11</v>
      </c>
      <c r="D53" s="8">
        <v>9.8175842845333303</v>
      </c>
      <c r="E53" s="10">
        <f t="shared" si="39"/>
        <v>14.1841122520645</v>
      </c>
      <c r="F53" s="7" t="s">
        <v>85</v>
      </c>
      <c r="G53" s="1">
        <v>12</v>
      </c>
      <c r="H53" s="9">
        <f t="shared" si="20"/>
        <v>9.8175842845333303</v>
      </c>
      <c r="I53" s="9">
        <f t="shared" si="21"/>
        <v>282.9675842845333</v>
      </c>
      <c r="J53" s="9">
        <f t="shared" si="22"/>
        <v>6.002352292599792E-2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121.40429329484327</v>
      </c>
      <c r="P53" s="9">
        <f t="shared" si="25"/>
        <v>7.2871133818976004</v>
      </c>
      <c r="Q53" s="12">
        <f t="shared" si="26"/>
        <v>1.7489072116554241</v>
      </c>
      <c r="R53" s="9">
        <f t="shared" si="27"/>
        <v>14.125500000000001</v>
      </c>
      <c r="S53" s="13">
        <f t="shared" si="28"/>
        <v>0.12381205703553319</v>
      </c>
      <c r="T53" s="2">
        <f t="shared" si="29"/>
        <v>0.43</v>
      </c>
      <c r="U53" s="14">
        <f t="shared" si="30"/>
        <v>5.3239184525279273E-2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6.165918452527927E-2</v>
      </c>
      <c r="AR53" s="9">
        <f t="shared" si="35"/>
        <v>136.875</v>
      </c>
      <c r="AS53" s="1">
        <f t="shared" si="36"/>
        <v>0.24</v>
      </c>
      <c r="AT53" s="1">
        <f t="shared" si="37"/>
        <v>1604052.25</v>
      </c>
      <c r="AU53" s="1">
        <f t="shared" si="38"/>
        <v>21768397740.205406</v>
      </c>
      <c r="AV53" s="1">
        <f>SUM(AU42:AU53)</f>
        <v>531070040337.59259</v>
      </c>
    </row>
    <row r="54" spans="1:48" x14ac:dyDescent="0.15">
      <c r="C54" s="7">
        <v>12</v>
      </c>
      <c r="D54" s="8">
        <v>5.0499594399677399</v>
      </c>
      <c r="E54" s="10">
        <f t="shared" si="39"/>
        <v>9.8175842845333303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6.6270838536451597</v>
      </c>
      <c r="E58" s="7"/>
      <c r="F58" s="7"/>
      <c r="G58" s="1">
        <v>1</v>
      </c>
      <c r="H58" s="9">
        <f t="shared" ref="H58:H69" si="41">E59</f>
        <v>6.6270838536451597</v>
      </c>
      <c r="I58" s="9">
        <f t="shared" ref="I58:I69" si="42">H58+273.15</f>
        <v>279.77708385364514</v>
      </c>
      <c r="J58" s="9">
        <f t="shared" ref="J58:J69" si="43">EXP(($C$15*(I58-$C$13))/($C$16*I58*$C$13))</f>
        <v>4.0542040520840636E-2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4.0447442426292009E-3</v>
      </c>
      <c r="Q58" s="12">
        <f t="shared" ref="Q58:Q69" si="47">P58*$B$60</f>
        <v>7.6850140609954819E-4</v>
      </c>
      <c r="R58" s="9">
        <f t="shared" ref="R58:R69" si="48">L58*$B$60</f>
        <v>1.8955666666666669E-2</v>
      </c>
      <c r="S58" s="13">
        <f t="shared" ref="S58:S69" si="49">Q58/R58</f>
        <v>4.0542040520840636E-2</v>
      </c>
      <c r="T58" s="2">
        <f t="shared" ref="T58:T69" si="50">$B$59/100</f>
        <v>0.01</v>
      </c>
      <c r="U58" s="14">
        <f t="shared" ref="U58:U69" si="51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1.2405420405208407E-2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598427.5</v>
      </c>
      <c r="AU58" s="1">
        <f t="shared" ref="AU58:AU69" si="58">AT58*10000*AS58*0.67*AR58*AQ58</f>
        <v>94283760.315730885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6.3593961357419397</v>
      </c>
      <c r="E59" s="10">
        <f t="shared" ref="E59:E70" si="59">D58</f>
        <v>6.6270838536451597</v>
      </c>
      <c r="F59" s="7" t="s">
        <v>83</v>
      </c>
      <c r="G59" s="1">
        <v>2</v>
      </c>
      <c r="H59" s="9">
        <f t="shared" si="41"/>
        <v>6.3593961357419397</v>
      </c>
      <c r="I59" s="9">
        <f t="shared" si="42"/>
        <v>279.50939613574189</v>
      </c>
      <c r="J59" s="9">
        <f t="shared" si="43"/>
        <v>3.9213044009694477E-2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0.19548858909070413</v>
      </c>
      <c r="P59" s="9">
        <f t="shared" si="46"/>
        <v>7.6657026474068607E-3</v>
      </c>
      <c r="Q59" s="12">
        <f t="shared" si="47"/>
        <v>1.4564835030073035E-3</v>
      </c>
      <c r="R59" s="9">
        <f t="shared" si="48"/>
        <v>1.8955666666666669E-2</v>
      </c>
      <c r="S59" s="13">
        <f t="shared" si="49"/>
        <v>7.6836311200202401E-2</v>
      </c>
      <c r="T59" s="2">
        <f t="shared" si="50"/>
        <v>0.01</v>
      </c>
      <c r="U59" s="14">
        <f t="shared" si="51"/>
        <v>7.6836311200202407E-4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1.2768363112002024E-2</v>
      </c>
      <c r="AR59" s="9">
        <f t="shared" si="55"/>
        <v>9.9766666666666666</v>
      </c>
      <c r="AS59" s="1">
        <f t="shared" si="56"/>
        <v>0.19</v>
      </c>
      <c r="AT59" s="1">
        <f t="shared" si="57"/>
        <v>598427.5</v>
      </c>
      <c r="AU59" s="1">
        <f t="shared" si="58"/>
        <v>97042199.937922552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6.52570654328572</v>
      </c>
      <c r="E60" s="10">
        <f t="shared" si="59"/>
        <v>6.3593961357419397</v>
      </c>
      <c r="F60" s="7" t="s">
        <v>83</v>
      </c>
      <c r="G60" s="1">
        <v>3</v>
      </c>
      <c r="H60" s="9">
        <f t="shared" si="41"/>
        <v>6.52570654328572</v>
      </c>
      <c r="I60" s="9">
        <f t="shared" si="42"/>
        <v>279.67570654328568</v>
      </c>
      <c r="J60" s="9">
        <f t="shared" si="43"/>
        <v>4.0033812270758341E-2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0.28758955310996392</v>
      </c>
      <c r="P60" s="9">
        <f t="shared" si="46"/>
        <v>1.1513306180235581E-2</v>
      </c>
      <c r="Q60" s="12">
        <f t="shared" si="47"/>
        <v>2.1875281742447603E-3</v>
      </c>
      <c r="R60" s="9">
        <f t="shared" si="48"/>
        <v>1.8955666666666669E-2</v>
      </c>
      <c r="S60" s="13">
        <f t="shared" si="49"/>
        <v>0.11540233391482371</v>
      </c>
      <c r="T60" s="2">
        <f t="shared" si="50"/>
        <v>0.01</v>
      </c>
      <c r="U60" s="14">
        <f t="shared" si="51"/>
        <v>1.1540233391482372E-3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1.3154023339148238E-2</v>
      </c>
      <c r="AR60" s="9">
        <f t="shared" si="55"/>
        <v>9.9766666666666666</v>
      </c>
      <c r="AS60" s="1">
        <f t="shared" si="56"/>
        <v>0.19</v>
      </c>
      <c r="AT60" s="1">
        <f t="shared" si="57"/>
        <v>598427.5</v>
      </c>
      <c r="AU60" s="1">
        <f t="shared" si="58"/>
        <v>99973297.412402138</v>
      </c>
    </row>
    <row r="61" spans="1:48" x14ac:dyDescent="0.15">
      <c r="C61" s="7">
        <v>3</v>
      </c>
      <c r="D61" s="8">
        <v>8.4136097637742004</v>
      </c>
      <c r="E61" s="10">
        <f t="shared" si="59"/>
        <v>6.52570654328572</v>
      </c>
      <c r="F61" s="7" t="s">
        <v>83</v>
      </c>
      <c r="G61" s="1">
        <v>4</v>
      </c>
      <c r="H61" s="9">
        <f t="shared" si="41"/>
        <v>8.4136097637742004</v>
      </c>
      <c r="I61" s="9">
        <f t="shared" si="42"/>
        <v>281.5636097637742</v>
      </c>
      <c r="J61" s="9">
        <f t="shared" si="43"/>
        <v>5.0559884418084206E-2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0.37584291359639499</v>
      </c>
      <c r="P61" s="9">
        <f t="shared" si="46"/>
        <v>1.9002574270789739E-2</v>
      </c>
      <c r="Q61" s="12">
        <f t="shared" si="47"/>
        <v>3.6104891114500503E-3</v>
      </c>
      <c r="R61" s="9">
        <f t="shared" si="48"/>
        <v>1.8955666666666669E-2</v>
      </c>
      <c r="S61" s="13">
        <f t="shared" si="49"/>
        <v>0.19047017311182496</v>
      </c>
      <c r="T61" s="2">
        <f t="shared" si="50"/>
        <v>0.01</v>
      </c>
      <c r="U61" s="14">
        <f t="shared" si="51"/>
        <v>1.9047017311182497E-3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1.3904701731118249E-2</v>
      </c>
      <c r="AR61" s="9">
        <f t="shared" si="55"/>
        <v>9.9766666666666666</v>
      </c>
      <c r="AS61" s="1">
        <f t="shared" si="56"/>
        <v>0.19</v>
      </c>
      <c r="AT61" s="1">
        <f t="shared" si="57"/>
        <v>598427.5</v>
      </c>
      <c r="AU61" s="1">
        <f t="shared" si="58"/>
        <v>105678608.41927324</v>
      </c>
    </row>
    <row r="62" spans="1:48" x14ac:dyDescent="0.15">
      <c r="C62" s="7">
        <v>4</v>
      </c>
      <c r="D62" s="8">
        <v>11.6051734827667</v>
      </c>
      <c r="E62" s="10">
        <f t="shared" si="59"/>
        <v>8.4136097637742004</v>
      </c>
      <c r="F62" s="7" t="s">
        <v>83</v>
      </c>
      <c r="G62" s="1">
        <v>5</v>
      </c>
      <c r="H62" s="9">
        <f t="shared" si="41"/>
        <v>11.6051734827667</v>
      </c>
      <c r="I62" s="9">
        <f t="shared" si="42"/>
        <v>284.75517348276668</v>
      </c>
      <c r="J62" s="9">
        <f t="shared" si="43"/>
        <v>7.4496130928441193E-2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0.33899832235932498</v>
      </c>
      <c r="O62" s="9">
        <f t="shared" si="60"/>
        <v>0.11760868363294696</v>
      </c>
      <c r="P62" s="9">
        <f t="shared" si="46"/>
        <v>8.7613918942416359E-3</v>
      </c>
      <c r="Q62" s="12">
        <f t="shared" si="47"/>
        <v>1.6646644599059108E-3</v>
      </c>
      <c r="R62" s="9">
        <f t="shared" si="48"/>
        <v>1.8955666666666669E-2</v>
      </c>
      <c r="S62" s="13">
        <f t="shared" si="49"/>
        <v>8.7818829544687282E-2</v>
      </c>
      <c r="T62" s="2">
        <f t="shared" si="50"/>
        <v>0.01</v>
      </c>
      <c r="U62" s="14">
        <f t="shared" si="51"/>
        <v>8.7818829544687282E-4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1.2878188295446872E-2</v>
      </c>
      <c r="AR62" s="9">
        <f t="shared" si="55"/>
        <v>9.9766666666666666</v>
      </c>
      <c r="AS62" s="1">
        <f t="shared" si="56"/>
        <v>0.19</v>
      </c>
      <c r="AT62" s="1">
        <f t="shared" si="57"/>
        <v>598427.5</v>
      </c>
      <c r="AU62" s="1">
        <f t="shared" si="58"/>
        <v>97876894.042138308</v>
      </c>
    </row>
    <row r="63" spans="1:48" x14ac:dyDescent="0.15">
      <c r="C63" s="7">
        <v>5</v>
      </c>
      <c r="D63" s="8">
        <v>13.140012194774201</v>
      </c>
      <c r="E63" s="10">
        <f t="shared" si="59"/>
        <v>11.6051734827667</v>
      </c>
      <c r="F63" s="7" t="s">
        <v>85</v>
      </c>
      <c r="G63" s="1">
        <v>6</v>
      </c>
      <c r="H63" s="9">
        <f t="shared" si="41"/>
        <v>13.140012194774201</v>
      </c>
      <c r="I63" s="9">
        <f t="shared" si="42"/>
        <v>286.29001219477419</v>
      </c>
      <c r="J63" s="9">
        <f t="shared" si="43"/>
        <v>8.9484311895090707E-2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0.208613958405372</v>
      </c>
      <c r="P63" s="9">
        <f t="shared" si="46"/>
        <v>1.8667676519615789E-2</v>
      </c>
      <c r="Q63" s="12">
        <f t="shared" si="47"/>
        <v>3.546858538727E-3</v>
      </c>
      <c r="R63" s="9">
        <f t="shared" si="48"/>
        <v>1.8955666666666669E-2</v>
      </c>
      <c r="S63" s="13">
        <f t="shared" si="49"/>
        <v>0.18711336304325882</v>
      </c>
      <c r="T63" s="2">
        <f t="shared" si="50"/>
        <v>0.01</v>
      </c>
      <c r="U63" s="14">
        <f t="shared" si="51"/>
        <v>1.8711336304325882E-3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1.3871133630432589E-2</v>
      </c>
      <c r="AR63" s="9">
        <f t="shared" si="55"/>
        <v>9.9766666666666666</v>
      </c>
      <c r="AS63" s="1">
        <f t="shared" si="56"/>
        <v>0.19</v>
      </c>
      <c r="AT63" s="1">
        <f t="shared" si="57"/>
        <v>598427.5</v>
      </c>
      <c r="AU63" s="1">
        <f t="shared" si="58"/>
        <v>105423483.91273315</v>
      </c>
    </row>
    <row r="64" spans="1:48" x14ac:dyDescent="0.15">
      <c r="C64" s="7">
        <v>6</v>
      </c>
      <c r="D64" s="8">
        <v>18.100044845333301</v>
      </c>
      <c r="E64" s="10">
        <f t="shared" si="59"/>
        <v>13.140012194774201</v>
      </c>
      <c r="F64" s="7" t="s">
        <v>83</v>
      </c>
      <c r="G64" s="1">
        <v>7</v>
      </c>
      <c r="H64" s="9">
        <f t="shared" si="41"/>
        <v>18.100044845333301</v>
      </c>
      <c r="I64" s="9">
        <f t="shared" si="42"/>
        <v>291.25004484533326</v>
      </c>
      <c r="J64" s="9">
        <f t="shared" si="43"/>
        <v>0.15969451708136712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0.28971294855242291</v>
      </c>
      <c r="P64" s="9">
        <f t="shared" si="46"/>
        <v>4.6265569411298134E-2</v>
      </c>
      <c r="Q64" s="12">
        <f t="shared" si="47"/>
        <v>8.7904581881466451E-3</v>
      </c>
      <c r="R64" s="9">
        <f t="shared" si="48"/>
        <v>1.8955666666666669E-2</v>
      </c>
      <c r="S64" s="13">
        <f t="shared" si="49"/>
        <v>0.46373774886032199</v>
      </c>
      <c r="T64" s="2">
        <f t="shared" si="50"/>
        <v>0.01</v>
      </c>
      <c r="U64" s="14">
        <f t="shared" si="51"/>
        <v>4.6373774886032202E-3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2.4737377488603218E-2</v>
      </c>
      <c r="AR64" s="9">
        <f t="shared" si="55"/>
        <v>9.9766666666666666</v>
      </c>
      <c r="AS64" s="1">
        <f t="shared" si="56"/>
        <v>0.19</v>
      </c>
      <c r="AT64" s="1">
        <f t="shared" si="57"/>
        <v>598427.5</v>
      </c>
      <c r="AU64" s="1">
        <f t="shared" si="58"/>
        <v>188009184.19467622</v>
      </c>
    </row>
    <row r="65" spans="1:48" x14ac:dyDescent="0.15">
      <c r="C65" s="7">
        <v>7</v>
      </c>
      <c r="D65" s="8">
        <v>19.0716252464516</v>
      </c>
      <c r="E65" s="10">
        <f t="shared" si="59"/>
        <v>18.100044845333301</v>
      </c>
      <c r="F65" s="7" t="s">
        <v>83</v>
      </c>
      <c r="G65" s="1">
        <v>8</v>
      </c>
      <c r="H65" s="9">
        <f t="shared" si="41"/>
        <v>19.0716252464516</v>
      </c>
      <c r="I65" s="9">
        <f t="shared" si="42"/>
        <v>292.22162524645159</v>
      </c>
      <c r="J65" s="9">
        <f t="shared" si="43"/>
        <v>0.17846891391232222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0.34321404580779147</v>
      </c>
      <c r="P65" s="9">
        <f t="shared" si="46"/>
        <v>6.1253037994770554E-2</v>
      </c>
      <c r="Q65" s="12">
        <f t="shared" si="47"/>
        <v>1.1638077219006405E-2</v>
      </c>
      <c r="R65" s="9">
        <f t="shared" si="48"/>
        <v>1.8955666666666669E-2</v>
      </c>
      <c r="S65" s="13">
        <f t="shared" si="49"/>
        <v>0.61396296018814445</v>
      </c>
      <c r="T65" s="2">
        <f t="shared" si="50"/>
        <v>0.01</v>
      </c>
      <c r="U65" s="14">
        <f t="shared" si="51"/>
        <v>6.1396296018814446E-3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2.6239629601881444E-2</v>
      </c>
      <c r="AR65" s="9">
        <f t="shared" si="55"/>
        <v>9.9766666666666666</v>
      </c>
      <c r="AS65" s="1">
        <f t="shared" si="56"/>
        <v>0.19</v>
      </c>
      <c r="AT65" s="1">
        <f t="shared" si="57"/>
        <v>598427.5</v>
      </c>
      <c r="AU65" s="1">
        <f t="shared" si="58"/>
        <v>199426610.8965281</v>
      </c>
    </row>
    <row r="66" spans="1:48" x14ac:dyDescent="0.15">
      <c r="C66" s="7">
        <v>8</v>
      </c>
      <c r="D66" s="8">
        <v>17.405443424838701</v>
      </c>
      <c r="E66" s="10">
        <f t="shared" si="59"/>
        <v>19.0716252464516</v>
      </c>
      <c r="F66" s="7" t="s">
        <v>83</v>
      </c>
      <c r="G66" s="1">
        <v>9</v>
      </c>
      <c r="H66" s="9">
        <f t="shared" si="41"/>
        <v>17.405443424838701</v>
      </c>
      <c r="I66" s="9">
        <f t="shared" si="42"/>
        <v>290.5554434248387</v>
      </c>
      <c r="J66" s="9">
        <f t="shared" si="43"/>
        <v>0.14742838746151754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0.38172767447968758</v>
      </c>
      <c r="P66" s="9">
        <f t="shared" si="46"/>
        <v>5.6277495497975422E-2</v>
      </c>
      <c r="Q66" s="12">
        <f t="shared" si="47"/>
        <v>1.0692724144615331E-2</v>
      </c>
      <c r="R66" s="9">
        <f t="shared" si="48"/>
        <v>1.8955666666666669E-2</v>
      </c>
      <c r="S66" s="13">
        <f t="shared" si="49"/>
        <v>0.56409116770439782</v>
      </c>
      <c r="T66" s="2">
        <f t="shared" si="50"/>
        <v>0.01</v>
      </c>
      <c r="U66" s="14">
        <f t="shared" si="51"/>
        <v>5.6409116770439784E-3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2.5740911677043978E-2</v>
      </c>
      <c r="AR66" s="9">
        <f t="shared" si="55"/>
        <v>9.9766666666666666</v>
      </c>
      <c r="AS66" s="1">
        <f t="shared" si="56"/>
        <v>0.19</v>
      </c>
      <c r="AT66" s="1">
        <f t="shared" si="57"/>
        <v>598427.5</v>
      </c>
      <c r="AU66" s="1">
        <f t="shared" si="58"/>
        <v>195636251.5411295</v>
      </c>
    </row>
    <row r="67" spans="1:48" x14ac:dyDescent="0.15">
      <c r="C67" s="7">
        <v>9</v>
      </c>
      <c r="D67" s="8">
        <v>17.191014680999999</v>
      </c>
      <c r="E67" s="10">
        <f t="shared" si="59"/>
        <v>17.405443424838701</v>
      </c>
      <c r="F67" s="7" t="s">
        <v>83</v>
      </c>
      <c r="G67" s="1">
        <v>10</v>
      </c>
      <c r="H67" s="9">
        <f t="shared" si="41"/>
        <v>17.191014680999999</v>
      </c>
      <c r="I67" s="9">
        <f t="shared" si="42"/>
        <v>290.34101468099999</v>
      </c>
      <c r="J67" s="9">
        <f t="shared" si="43"/>
        <v>0.14382443265820741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0.42521684564837881</v>
      </c>
      <c r="P67" s="9">
        <f t="shared" si="46"/>
        <v>6.1156571582090632E-2</v>
      </c>
      <c r="Q67" s="12">
        <f t="shared" si="47"/>
        <v>1.161974860059722E-2</v>
      </c>
      <c r="R67" s="9">
        <f t="shared" si="48"/>
        <v>1.8955666666666669E-2</v>
      </c>
      <c r="S67" s="13">
        <f t="shared" si="49"/>
        <v>0.61299603991403906</v>
      </c>
      <c r="T67" s="2">
        <f t="shared" si="50"/>
        <v>0.01</v>
      </c>
      <c r="U67" s="14">
        <f t="shared" si="51"/>
        <v>6.1299603991403911E-3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2.6229960399140391E-2</v>
      </c>
      <c r="AR67" s="9">
        <f t="shared" si="55"/>
        <v>9.9766666666666666</v>
      </c>
      <c r="AS67" s="1">
        <f t="shared" si="56"/>
        <v>0.19</v>
      </c>
      <c r="AT67" s="1">
        <f t="shared" si="57"/>
        <v>598427.5</v>
      </c>
      <c r="AU67" s="1">
        <f t="shared" si="58"/>
        <v>199353122.95626459</v>
      </c>
    </row>
    <row r="68" spans="1:48" x14ac:dyDescent="0.15">
      <c r="C68" s="7">
        <v>10</v>
      </c>
      <c r="D68" s="8">
        <v>14.1841122520645</v>
      </c>
      <c r="E68" s="10">
        <f t="shared" si="59"/>
        <v>17.191014680999999</v>
      </c>
      <c r="F68" s="7" t="s">
        <v>83</v>
      </c>
      <c r="G68" s="1">
        <v>11</v>
      </c>
      <c r="H68" s="9">
        <f t="shared" si="41"/>
        <v>14.1841122520645</v>
      </c>
      <c r="I68" s="9">
        <f t="shared" si="42"/>
        <v>287.33411225206447</v>
      </c>
      <c r="J68" s="9">
        <f t="shared" si="43"/>
        <v>0.10125559506457782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0.34585726036297371</v>
      </c>
      <c r="O68" s="9">
        <f t="shared" si="60"/>
        <v>0.11796968036998112</v>
      </c>
      <c r="P68" s="9">
        <f t="shared" si="46"/>
        <v>1.1945090185440483E-2</v>
      </c>
      <c r="Q68" s="12">
        <f t="shared" si="47"/>
        <v>2.2695671352336915E-3</v>
      </c>
      <c r="R68" s="9">
        <f t="shared" si="48"/>
        <v>1.8955666666666669E-2</v>
      </c>
      <c r="S68" s="13">
        <f t="shared" si="49"/>
        <v>0.1197302724902153</v>
      </c>
      <c r="T68" s="2">
        <f t="shared" si="50"/>
        <v>0.01</v>
      </c>
      <c r="U68" s="14">
        <f t="shared" si="51"/>
        <v>1.197302724902153E-3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1.3197302724902153E-2</v>
      </c>
      <c r="AR68" s="9">
        <f t="shared" si="55"/>
        <v>9.9766666666666666</v>
      </c>
      <c r="AS68" s="1">
        <f t="shared" si="56"/>
        <v>0.19</v>
      </c>
      <c r="AT68" s="1">
        <f t="shared" si="57"/>
        <v>598427.5</v>
      </c>
      <c r="AU68" s="1">
        <f t="shared" si="58"/>
        <v>100302229.6935944</v>
      </c>
    </row>
    <row r="69" spans="1:48" x14ac:dyDescent="0.15">
      <c r="C69" s="7">
        <v>11</v>
      </c>
      <c r="D69" s="8">
        <v>9.8175842845333303</v>
      </c>
      <c r="E69" s="10">
        <f t="shared" si="59"/>
        <v>14.1841122520645</v>
      </c>
      <c r="F69" s="7" t="s">
        <v>85</v>
      </c>
      <c r="G69" s="1">
        <v>12</v>
      </c>
      <c r="H69" s="9">
        <f t="shared" si="41"/>
        <v>9.8175842845333303</v>
      </c>
      <c r="I69" s="9">
        <f t="shared" si="42"/>
        <v>282.9675842845333</v>
      </c>
      <c r="J69" s="9">
        <f t="shared" si="43"/>
        <v>6.002352292599792E-2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0.2057912568512073</v>
      </c>
      <c r="P69" s="9">
        <f t="shared" si="46"/>
        <v>1.2352316223578368E-2</v>
      </c>
      <c r="Q69" s="12">
        <f t="shared" si="47"/>
        <v>2.3469400824798902E-3</v>
      </c>
      <c r="R69" s="9">
        <f t="shared" si="48"/>
        <v>1.8955666666666669E-2</v>
      </c>
      <c r="S69" s="13">
        <f t="shared" si="49"/>
        <v>0.12381205703553325</v>
      </c>
      <c r="T69" s="2">
        <f t="shared" si="50"/>
        <v>0.01</v>
      </c>
      <c r="U69" s="14">
        <f t="shared" si="51"/>
        <v>1.2381205703553325E-3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1.3238120570355333E-2</v>
      </c>
      <c r="AR69" s="9">
        <f t="shared" si="55"/>
        <v>9.9766666666666666</v>
      </c>
      <c r="AS69" s="1">
        <f t="shared" si="56"/>
        <v>0.19</v>
      </c>
      <c r="AT69" s="1">
        <f t="shared" si="57"/>
        <v>598427.5</v>
      </c>
      <c r="AU69" s="1">
        <f t="shared" si="58"/>
        <v>100612453.75949518</v>
      </c>
      <c r="AV69" s="1">
        <f>SUM(AU58:AU69)</f>
        <v>1583618097.0818884</v>
      </c>
    </row>
    <row r="70" spans="1:48" x14ac:dyDescent="0.15">
      <c r="C70" s="7">
        <v>12</v>
      </c>
      <c r="D70" s="8">
        <v>5.0499594399677399</v>
      </c>
      <c r="E70" s="10">
        <f t="shared" si="59"/>
        <v>9.8175842845333303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6.6270838536451597</v>
      </c>
      <c r="E73" s="7"/>
      <c r="F73" s="7"/>
      <c r="G73" s="1">
        <v>1</v>
      </c>
      <c r="H73" s="9">
        <f t="shared" ref="H73:H84" si="61">E74</f>
        <v>6.6270838536451597</v>
      </c>
      <c r="I73" s="9">
        <f t="shared" ref="I73:I84" si="62">H73+273.15</f>
        <v>279.77708385364514</v>
      </c>
      <c r="J73" s="9">
        <f t="shared" ref="J73:J84" si="63">EXP(($C$15*(I73-$C$13))/($C$16*I73*$C$13))</f>
        <v>4.0542040520840636E-2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4.4393534370320504E-3</v>
      </c>
      <c r="Q73" s="12">
        <f t="shared" ref="Q73:Q84" si="67">P73*$B$75</f>
        <v>7.9908361866576902E-4</v>
      </c>
      <c r="R73" s="9">
        <f t="shared" ref="R73:R84" si="68">L73*$B$75</f>
        <v>1.9710000000000002E-2</v>
      </c>
      <c r="S73" s="13">
        <f t="shared" ref="S73:S84" si="69">Q73/R73</f>
        <v>4.0542040520840636E-2</v>
      </c>
      <c r="T73" s="2">
        <f t="shared" ref="T73:T84" si="70">$B$74/100</f>
        <v>0.01</v>
      </c>
      <c r="U73" s="14">
        <f t="shared" ref="U73:U84" si="71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1.3005420405208407E-2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107055.58333333333</v>
      </c>
      <c r="AU73" s="1">
        <f t="shared" ref="AU73:AU84" si="78">AT73*10000*AS73*0.67*AR73*AQ73</f>
        <v>18386333.983615112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6.3593961357419397</v>
      </c>
      <c r="E74" s="10">
        <f t="shared" ref="E74:E85" si="79">D73</f>
        <v>6.6270838536451597</v>
      </c>
      <c r="F74" s="7" t="s">
        <v>83</v>
      </c>
      <c r="G74" s="1">
        <v>2</v>
      </c>
      <c r="H74" s="9">
        <f t="shared" si="61"/>
        <v>6.3593961357419397</v>
      </c>
      <c r="I74" s="9">
        <f t="shared" si="62"/>
        <v>279.50939613574189</v>
      </c>
      <c r="J74" s="9">
        <f t="shared" si="63"/>
        <v>3.9213044009694477E-2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0.21456064656296797</v>
      </c>
      <c r="P74" s="9">
        <f t="shared" si="66"/>
        <v>8.4135760764221645E-3</v>
      </c>
      <c r="Q74" s="12">
        <f t="shared" si="67"/>
        <v>1.5144436937559896E-3</v>
      </c>
      <c r="R74" s="9">
        <f t="shared" si="68"/>
        <v>1.9710000000000002E-2</v>
      </c>
      <c r="S74" s="13">
        <f t="shared" si="69"/>
        <v>7.6836311200202401E-2</v>
      </c>
      <c r="T74" s="2">
        <f t="shared" si="70"/>
        <v>0.01</v>
      </c>
      <c r="U74" s="14">
        <f t="shared" si="71"/>
        <v>7.6836311200202407E-4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1.3368363112002023E-2</v>
      </c>
      <c r="AR74" s="9">
        <f t="shared" si="75"/>
        <v>10.950000000000001</v>
      </c>
      <c r="AS74" s="1">
        <f t="shared" si="76"/>
        <v>0.18</v>
      </c>
      <c r="AT74" s="1">
        <f t="shared" si="77"/>
        <v>107055.58333333333</v>
      </c>
      <c r="AU74" s="1">
        <f t="shared" si="78"/>
        <v>18899442.027500588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6.52570654328572</v>
      </c>
      <c r="E75" s="10">
        <f t="shared" si="79"/>
        <v>6.3593961357419397</v>
      </c>
      <c r="F75" s="7" t="s">
        <v>83</v>
      </c>
      <c r="G75" s="1">
        <v>3</v>
      </c>
      <c r="H75" s="9">
        <f t="shared" si="61"/>
        <v>6.52570654328572</v>
      </c>
      <c r="I75" s="9">
        <f t="shared" si="62"/>
        <v>279.67570654328568</v>
      </c>
      <c r="J75" s="9">
        <f t="shared" si="63"/>
        <v>4.0033812270758341E-2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0.31564707048654578</v>
      </c>
      <c r="P75" s="9">
        <f t="shared" si="66"/>
        <v>1.2636555563673199E-2</v>
      </c>
      <c r="Q75" s="12">
        <f t="shared" si="67"/>
        <v>2.2745800014611758E-3</v>
      </c>
      <c r="R75" s="9">
        <f t="shared" si="68"/>
        <v>1.9710000000000002E-2</v>
      </c>
      <c r="S75" s="13">
        <f t="shared" si="69"/>
        <v>0.11540233391482373</v>
      </c>
      <c r="T75" s="2">
        <f t="shared" si="70"/>
        <v>0.01</v>
      </c>
      <c r="U75" s="14">
        <f t="shared" si="71"/>
        <v>1.1540233391482374E-3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1.3754023339148238E-2</v>
      </c>
      <c r="AR75" s="9">
        <f t="shared" si="75"/>
        <v>10.950000000000001</v>
      </c>
      <c r="AS75" s="1">
        <f t="shared" si="76"/>
        <v>0.18</v>
      </c>
      <c r="AT75" s="1">
        <f t="shared" si="77"/>
        <v>107055.58333333333</v>
      </c>
      <c r="AU75" s="1">
        <f t="shared" si="78"/>
        <v>19444666.827589896</v>
      </c>
    </row>
    <row r="76" spans="1:48" x14ac:dyDescent="0.15">
      <c r="C76" s="7">
        <v>3</v>
      </c>
      <c r="D76" s="8">
        <v>8.4136097637742004</v>
      </c>
      <c r="E76" s="10">
        <f t="shared" si="79"/>
        <v>6.52570654328572</v>
      </c>
      <c r="F76" s="7" t="s">
        <v>83</v>
      </c>
      <c r="G76" s="1">
        <v>4</v>
      </c>
      <c r="H76" s="9">
        <f t="shared" si="61"/>
        <v>8.4136097637742004</v>
      </c>
      <c r="I76" s="9">
        <f t="shared" si="62"/>
        <v>281.5636097637742</v>
      </c>
      <c r="J76" s="9">
        <f t="shared" si="63"/>
        <v>5.0559884418084206E-2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0.41251051492287255</v>
      </c>
      <c r="P76" s="9">
        <f t="shared" si="66"/>
        <v>2.0856483955744836E-2</v>
      </c>
      <c r="Q76" s="12">
        <f t="shared" si="67"/>
        <v>3.7541671120340705E-3</v>
      </c>
      <c r="R76" s="9">
        <f t="shared" si="68"/>
        <v>1.9710000000000002E-2</v>
      </c>
      <c r="S76" s="13">
        <f t="shared" si="69"/>
        <v>0.19047017311182496</v>
      </c>
      <c r="T76" s="2">
        <f t="shared" si="70"/>
        <v>0.01</v>
      </c>
      <c r="U76" s="14">
        <f t="shared" si="71"/>
        <v>1.9047017311182497E-3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1.4504701731118249E-2</v>
      </c>
      <c r="AR76" s="9">
        <f t="shared" si="75"/>
        <v>10.950000000000001</v>
      </c>
      <c r="AS76" s="1">
        <f t="shared" si="76"/>
        <v>0.18</v>
      </c>
      <c r="AT76" s="1">
        <f t="shared" si="77"/>
        <v>107055.58333333333</v>
      </c>
      <c r="AU76" s="1">
        <f t="shared" si="78"/>
        <v>20505933.837729473</v>
      </c>
    </row>
    <row r="77" spans="1:48" x14ac:dyDescent="0.15">
      <c r="C77" s="7">
        <v>4</v>
      </c>
      <c r="D77" s="8">
        <v>11.6051734827667</v>
      </c>
      <c r="E77" s="10">
        <f t="shared" si="79"/>
        <v>8.4136097637742004</v>
      </c>
      <c r="F77" s="7" t="s">
        <v>83</v>
      </c>
      <c r="G77" s="1">
        <v>5</v>
      </c>
      <c r="H77" s="9">
        <f t="shared" si="61"/>
        <v>11.6051734827667</v>
      </c>
      <c r="I77" s="9">
        <f t="shared" si="62"/>
        <v>284.75517348276668</v>
      </c>
      <c r="J77" s="9">
        <f t="shared" si="63"/>
        <v>7.4496130928441193E-2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0.37207132941877136</v>
      </c>
      <c r="O77" s="9">
        <f t="shared" si="80"/>
        <v>0.12908270154835638</v>
      </c>
      <c r="P77" s="9">
        <f t="shared" si="66"/>
        <v>9.6161618351432564E-3</v>
      </c>
      <c r="Q77" s="12">
        <f t="shared" si="67"/>
        <v>1.7309091303257861E-3</v>
      </c>
      <c r="R77" s="9">
        <f t="shared" si="68"/>
        <v>1.9710000000000002E-2</v>
      </c>
      <c r="S77" s="13">
        <f t="shared" si="69"/>
        <v>8.7818829544687255E-2</v>
      </c>
      <c r="T77" s="2">
        <f t="shared" si="70"/>
        <v>0.01</v>
      </c>
      <c r="U77" s="14">
        <f t="shared" si="71"/>
        <v>8.781882954468726E-4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1.3478188295446872E-2</v>
      </c>
      <c r="AR77" s="9">
        <f t="shared" si="75"/>
        <v>10.950000000000001</v>
      </c>
      <c r="AS77" s="1">
        <f t="shared" si="76"/>
        <v>0.18</v>
      </c>
      <c r="AT77" s="1">
        <f t="shared" si="77"/>
        <v>107055.58333333333</v>
      </c>
      <c r="AU77" s="1">
        <f t="shared" si="78"/>
        <v>19054706.71250993</v>
      </c>
    </row>
    <row r="78" spans="1:48" x14ac:dyDescent="0.15">
      <c r="C78" s="7">
        <v>5</v>
      </c>
      <c r="D78" s="8">
        <v>13.140012194774201</v>
      </c>
      <c r="E78" s="10">
        <f t="shared" si="79"/>
        <v>11.6051734827667</v>
      </c>
      <c r="F78" s="7" t="s">
        <v>85</v>
      </c>
      <c r="G78" s="1">
        <v>6</v>
      </c>
      <c r="H78" s="9">
        <f t="shared" si="61"/>
        <v>13.140012194774201</v>
      </c>
      <c r="I78" s="9">
        <f t="shared" si="62"/>
        <v>286.29001219477419</v>
      </c>
      <c r="J78" s="9">
        <f t="shared" si="63"/>
        <v>8.9484311895090707E-2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0.22896653971321315</v>
      </c>
      <c r="P78" s="9">
        <f t="shared" si="66"/>
        <v>2.0488913253236839E-2</v>
      </c>
      <c r="Q78" s="12">
        <f t="shared" si="67"/>
        <v>3.6880043855826309E-3</v>
      </c>
      <c r="R78" s="9">
        <f t="shared" si="68"/>
        <v>1.9710000000000002E-2</v>
      </c>
      <c r="S78" s="13">
        <f t="shared" si="69"/>
        <v>0.18711336304325879</v>
      </c>
      <c r="T78" s="2">
        <f t="shared" si="70"/>
        <v>0.01</v>
      </c>
      <c r="U78" s="14">
        <f t="shared" si="71"/>
        <v>1.8711336304325879E-3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1.4471133630432589E-2</v>
      </c>
      <c r="AR78" s="9">
        <f t="shared" si="75"/>
        <v>10.950000000000001</v>
      </c>
      <c r="AS78" s="1">
        <f t="shared" si="76"/>
        <v>0.18</v>
      </c>
      <c r="AT78" s="1">
        <f t="shared" si="77"/>
        <v>107055.58333333333</v>
      </c>
      <c r="AU78" s="1">
        <f t="shared" si="78"/>
        <v>20458477.139585752</v>
      </c>
    </row>
    <row r="79" spans="1:48" x14ac:dyDescent="0.15">
      <c r="C79" s="7">
        <v>6</v>
      </c>
      <c r="D79" s="8">
        <v>18.100044845333301</v>
      </c>
      <c r="E79" s="10">
        <f t="shared" si="79"/>
        <v>13.140012194774201</v>
      </c>
      <c r="F79" s="7" t="s">
        <v>83</v>
      </c>
      <c r="G79" s="1">
        <v>7</v>
      </c>
      <c r="H79" s="9">
        <f t="shared" si="61"/>
        <v>18.100044845333301</v>
      </c>
      <c r="I79" s="9">
        <f t="shared" si="62"/>
        <v>291.25004484533326</v>
      </c>
      <c r="J79" s="9">
        <f t="shared" si="63"/>
        <v>0.15969451708136712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0.31797762645997635</v>
      </c>
      <c r="P79" s="9">
        <f t="shared" si="66"/>
        <v>5.0779283500205268E-2</v>
      </c>
      <c r="Q79" s="12">
        <f t="shared" si="67"/>
        <v>9.140271030036947E-3</v>
      </c>
      <c r="R79" s="9">
        <f t="shared" si="68"/>
        <v>1.9710000000000002E-2</v>
      </c>
      <c r="S79" s="13">
        <f t="shared" si="69"/>
        <v>0.46373774886032199</v>
      </c>
      <c r="T79" s="2">
        <f t="shared" si="70"/>
        <v>0.01</v>
      </c>
      <c r="U79" s="14">
        <f t="shared" si="71"/>
        <v>4.6373774886032202E-3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2.623737748860322E-2</v>
      </c>
      <c r="AR79" s="9">
        <f t="shared" si="75"/>
        <v>10.950000000000001</v>
      </c>
      <c r="AS79" s="1">
        <f t="shared" si="76"/>
        <v>0.18</v>
      </c>
      <c r="AT79" s="1">
        <f t="shared" si="77"/>
        <v>107055.58333333333</v>
      </c>
      <c r="AU79" s="1">
        <f t="shared" si="78"/>
        <v>37092932.817953996</v>
      </c>
    </row>
    <row r="80" spans="1:48" x14ac:dyDescent="0.15">
      <c r="C80" s="7">
        <v>7</v>
      </c>
      <c r="D80" s="8">
        <v>19.0716252464516</v>
      </c>
      <c r="E80" s="10">
        <f t="shared" si="79"/>
        <v>18.100044845333301</v>
      </c>
      <c r="F80" s="7" t="s">
        <v>83</v>
      </c>
      <c r="G80" s="1">
        <v>8</v>
      </c>
      <c r="H80" s="9">
        <f t="shared" si="61"/>
        <v>19.0716252464516</v>
      </c>
      <c r="I80" s="9">
        <f t="shared" si="62"/>
        <v>292.22162524645159</v>
      </c>
      <c r="J80" s="9">
        <f t="shared" si="63"/>
        <v>0.17846891391232222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0.37669834295977106</v>
      </c>
      <c r="P80" s="9">
        <f t="shared" si="66"/>
        <v>6.7228944140601821E-2</v>
      </c>
      <c r="Q80" s="12">
        <f t="shared" si="67"/>
        <v>1.2101209945308328E-2</v>
      </c>
      <c r="R80" s="9">
        <f t="shared" si="68"/>
        <v>1.9710000000000002E-2</v>
      </c>
      <c r="S80" s="13">
        <f t="shared" si="69"/>
        <v>0.61396296018814445</v>
      </c>
      <c r="T80" s="2">
        <f t="shared" si="70"/>
        <v>0.01</v>
      </c>
      <c r="U80" s="14">
        <f t="shared" si="71"/>
        <v>6.1396296018814446E-3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2.7739629601881446E-2</v>
      </c>
      <c r="AR80" s="9">
        <f t="shared" si="75"/>
        <v>10.950000000000001</v>
      </c>
      <c r="AS80" s="1">
        <f t="shared" si="76"/>
        <v>0.18</v>
      </c>
      <c r="AT80" s="1">
        <f t="shared" si="77"/>
        <v>107055.58333333333</v>
      </c>
      <c r="AU80" s="1">
        <f t="shared" si="78"/>
        <v>39216732.604638591</v>
      </c>
    </row>
    <row r="81" spans="1:48" x14ac:dyDescent="0.15">
      <c r="C81" s="7">
        <v>8</v>
      </c>
      <c r="D81" s="8">
        <v>17.405443424838701</v>
      </c>
      <c r="E81" s="10">
        <f t="shared" si="79"/>
        <v>19.0716252464516</v>
      </c>
      <c r="F81" s="7" t="s">
        <v>83</v>
      </c>
      <c r="G81" s="1">
        <v>9</v>
      </c>
      <c r="H81" s="9">
        <f t="shared" si="61"/>
        <v>17.405443424838701</v>
      </c>
      <c r="I81" s="9">
        <f t="shared" si="62"/>
        <v>290.5554434248387</v>
      </c>
      <c r="J81" s="9">
        <f t="shared" si="63"/>
        <v>0.14742838746151754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0.41896939881916923</v>
      </c>
      <c r="P81" s="9">
        <f t="shared" si="66"/>
        <v>6.1767982863631547E-2</v>
      </c>
      <c r="Q81" s="12">
        <f t="shared" si="67"/>
        <v>1.1118236915453678E-2</v>
      </c>
      <c r="R81" s="9">
        <f t="shared" si="68"/>
        <v>1.9710000000000002E-2</v>
      </c>
      <c r="S81" s="13">
        <f t="shared" si="69"/>
        <v>0.5640911677043976</v>
      </c>
      <c r="T81" s="2">
        <f t="shared" si="70"/>
        <v>0.01</v>
      </c>
      <c r="U81" s="14">
        <f t="shared" si="71"/>
        <v>5.6409116770439758E-3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2.7240911677043976E-2</v>
      </c>
      <c r="AR81" s="9">
        <f t="shared" si="75"/>
        <v>10.950000000000001</v>
      </c>
      <c r="AS81" s="1">
        <f t="shared" si="76"/>
        <v>0.18</v>
      </c>
      <c r="AT81" s="1">
        <f t="shared" si="77"/>
        <v>107055.58333333333</v>
      </c>
      <c r="AU81" s="1">
        <f t="shared" si="78"/>
        <v>38511673.172188029</v>
      </c>
    </row>
    <row r="82" spans="1:48" x14ac:dyDescent="0.15">
      <c r="C82" s="7">
        <v>9</v>
      </c>
      <c r="D82" s="8">
        <v>17.191014680999999</v>
      </c>
      <c r="E82" s="10">
        <f t="shared" si="79"/>
        <v>17.405443424838701</v>
      </c>
      <c r="F82" s="7" t="s">
        <v>83</v>
      </c>
      <c r="G82" s="1">
        <v>10</v>
      </c>
      <c r="H82" s="9">
        <f t="shared" si="61"/>
        <v>17.191014680999999</v>
      </c>
      <c r="I82" s="9">
        <f t="shared" si="62"/>
        <v>290.34101468099999</v>
      </c>
      <c r="J82" s="9">
        <f t="shared" si="63"/>
        <v>0.14382443265820741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0.46670141595553766</v>
      </c>
      <c r="P82" s="9">
        <f t="shared" si="66"/>
        <v>6.7123066370587264E-2</v>
      </c>
      <c r="Q82" s="12">
        <f t="shared" si="67"/>
        <v>1.2082151946705708E-2</v>
      </c>
      <c r="R82" s="9">
        <f t="shared" si="68"/>
        <v>1.9710000000000002E-2</v>
      </c>
      <c r="S82" s="13">
        <f t="shared" si="69"/>
        <v>0.61299603991403895</v>
      </c>
      <c r="T82" s="2">
        <f t="shared" si="70"/>
        <v>0.01</v>
      </c>
      <c r="U82" s="14">
        <f t="shared" si="71"/>
        <v>6.1299603991403894E-3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2.7729960399140392E-2</v>
      </c>
      <c r="AR82" s="9">
        <f t="shared" si="75"/>
        <v>10.950000000000001</v>
      </c>
      <c r="AS82" s="1">
        <f t="shared" si="76"/>
        <v>0.18</v>
      </c>
      <c r="AT82" s="1">
        <f t="shared" si="77"/>
        <v>107055.58333333333</v>
      </c>
      <c r="AU82" s="1">
        <f t="shared" si="78"/>
        <v>39203062.828082882</v>
      </c>
    </row>
    <row r="83" spans="1:48" x14ac:dyDescent="0.15">
      <c r="C83" s="7">
        <v>10</v>
      </c>
      <c r="D83" s="8">
        <v>14.1841122520645</v>
      </c>
      <c r="E83" s="10">
        <f t="shared" si="79"/>
        <v>17.191014680999999</v>
      </c>
      <c r="F83" s="7" t="s">
        <v>83</v>
      </c>
      <c r="G83" s="1">
        <v>11</v>
      </c>
      <c r="H83" s="9">
        <f t="shared" si="61"/>
        <v>14.1841122520645</v>
      </c>
      <c r="I83" s="9">
        <f t="shared" si="62"/>
        <v>287.33411225206447</v>
      </c>
      <c r="J83" s="9">
        <f t="shared" si="63"/>
        <v>0.10125559506457782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0.37959943210570285</v>
      </c>
      <c r="O83" s="9">
        <f t="shared" si="80"/>
        <v>0.1294789174792475</v>
      </c>
      <c r="P83" s="9">
        <f t="shared" si="66"/>
        <v>1.3110464837678573E-2</v>
      </c>
      <c r="Q83" s="12">
        <f t="shared" si="67"/>
        <v>2.3598836707821431E-3</v>
      </c>
      <c r="R83" s="9">
        <f t="shared" si="68"/>
        <v>1.9710000000000002E-2</v>
      </c>
      <c r="S83" s="13">
        <f t="shared" si="69"/>
        <v>0.11973027249021527</v>
      </c>
      <c r="T83" s="2">
        <f t="shared" si="70"/>
        <v>0.01</v>
      </c>
      <c r="U83" s="14">
        <f t="shared" si="71"/>
        <v>1.1973027249021528E-3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1.3797302724902153E-2</v>
      </c>
      <c r="AR83" s="9">
        <f t="shared" si="75"/>
        <v>10.950000000000001</v>
      </c>
      <c r="AS83" s="1">
        <f t="shared" si="76"/>
        <v>0.18</v>
      </c>
      <c r="AT83" s="1">
        <f t="shared" si="77"/>
        <v>107055.58333333333</v>
      </c>
      <c r="AU83" s="1">
        <f t="shared" si="78"/>
        <v>19505852.795923416</v>
      </c>
    </row>
    <row r="84" spans="1:48" x14ac:dyDescent="0.15">
      <c r="C84" s="7">
        <v>11</v>
      </c>
      <c r="D84" s="8">
        <v>9.8175842845333303</v>
      </c>
      <c r="E84" s="10">
        <f t="shared" si="79"/>
        <v>14.1841122520645</v>
      </c>
      <c r="F84" s="7" t="s">
        <v>85</v>
      </c>
      <c r="G84" s="1">
        <v>12</v>
      </c>
      <c r="H84" s="9">
        <f t="shared" si="61"/>
        <v>9.8175842845333303</v>
      </c>
      <c r="I84" s="9">
        <f t="shared" si="62"/>
        <v>282.9675842845333</v>
      </c>
      <c r="J84" s="9">
        <f t="shared" si="63"/>
        <v>6.002352292599792E-2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0.22586845264156893</v>
      </c>
      <c r="P84" s="9">
        <f t="shared" si="66"/>
        <v>1.3557420245390889E-2</v>
      </c>
      <c r="Q84" s="12">
        <f t="shared" si="67"/>
        <v>2.4403356441703599E-3</v>
      </c>
      <c r="R84" s="9">
        <f t="shared" si="68"/>
        <v>1.9710000000000002E-2</v>
      </c>
      <c r="S84" s="13">
        <f t="shared" si="69"/>
        <v>0.12381205703553322</v>
      </c>
      <c r="T84" s="2">
        <f t="shared" si="70"/>
        <v>0.01</v>
      </c>
      <c r="U84" s="14">
        <f t="shared" si="71"/>
        <v>1.2381205703553323E-3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1.3838120570355333E-2</v>
      </c>
      <c r="AR84" s="9">
        <f t="shared" si="75"/>
        <v>10.950000000000001</v>
      </c>
      <c r="AS84" s="1">
        <f t="shared" si="76"/>
        <v>0.18</v>
      </c>
      <c r="AT84" s="1">
        <f t="shared" si="77"/>
        <v>107055.58333333333</v>
      </c>
      <c r="AU84" s="1">
        <f t="shared" si="78"/>
        <v>19563558.776630752</v>
      </c>
      <c r="AV84" s="1">
        <f>SUM(AU73:AU84)</f>
        <v>309843373.52394843</v>
      </c>
    </row>
    <row r="85" spans="1:48" x14ac:dyDescent="0.15">
      <c r="C85" s="7">
        <v>12</v>
      </c>
      <c r="D85" s="8">
        <v>5.0499594399677399</v>
      </c>
      <c r="E85" s="10">
        <f t="shared" si="79"/>
        <v>9.8175842845333303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6.6270838536451597</v>
      </c>
      <c r="E89" s="7"/>
      <c r="F89" s="7"/>
      <c r="G89" s="1">
        <v>1</v>
      </c>
      <c r="H89" s="9">
        <f t="shared" ref="H89:H100" si="81">E90</f>
        <v>6.6270838536451597</v>
      </c>
      <c r="I89" s="9">
        <f t="shared" ref="I89:I100" si="82">H89+273.15</f>
        <v>279.77708385364514</v>
      </c>
      <c r="J89" s="9">
        <f t="shared" ref="J89:J100" si="83">EXP(($C$15*(I89-$C$13))/($C$16*I89*$C$13))</f>
        <v>4.0542040520840636E-2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0.21508667402420281</v>
      </c>
      <c r="Q89" s="12">
        <f t="shared" ref="Q89:Q100" si="87">P89*$B$91</f>
        <v>9.678900331089127E-2</v>
      </c>
      <c r="R89" s="9">
        <f t="shared" ref="R89:R100" si="88">L89*$B$91</f>
        <v>2.3873737500000001</v>
      </c>
      <c r="S89" s="13">
        <f t="shared" ref="S89:S100" si="89">Q89/R89</f>
        <v>4.0542040520840636E-2</v>
      </c>
      <c r="T89" s="2">
        <f t="shared" ref="T89:T100" si="90">$B$90/100</f>
        <v>0.51</v>
      </c>
      <c r="U89" s="14">
        <f t="shared" ref="U89:U100" si="91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3.6570946860687056E-2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1111266</v>
      </c>
      <c r="AN89" s="1">
        <f t="shared" ref="AN89:AN100" si="96">AM89*10000*AK89*AJ89</f>
        <v>4227581183.9910316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6.3593961357419397</v>
      </c>
      <c r="E90" s="10">
        <f t="shared" ref="E90:E101" si="97">D89</f>
        <v>6.6270838536451597</v>
      </c>
      <c r="F90" s="7" t="s">
        <v>83</v>
      </c>
      <c r="G90" s="1">
        <v>2</v>
      </c>
      <c r="H90" s="9">
        <f t="shared" si="81"/>
        <v>6.3593961357419397</v>
      </c>
      <c r="I90" s="9">
        <f t="shared" si="82"/>
        <v>279.50939613574189</v>
      </c>
      <c r="J90" s="9">
        <f t="shared" si="83"/>
        <v>3.9213044009694477E-2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10.395463325975797</v>
      </c>
      <c r="P90" s="9">
        <f t="shared" si="86"/>
        <v>0.40763776090265386</v>
      </c>
      <c r="Q90" s="12">
        <f t="shared" si="87"/>
        <v>0.18343699240619424</v>
      </c>
      <c r="R90" s="9">
        <f t="shared" si="88"/>
        <v>2.3873737500000001</v>
      </c>
      <c r="S90" s="13">
        <f t="shared" si="89"/>
        <v>7.6836311200202415E-2</v>
      </c>
      <c r="T90" s="2">
        <f t="shared" si="90"/>
        <v>0.51</v>
      </c>
      <c r="U90" s="14">
        <f t="shared" si="91"/>
        <v>3.9186518712103234E-2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4.2151735391699127E-2</v>
      </c>
      <c r="AK90" s="9">
        <f t="shared" si="93"/>
        <v>10.4025</v>
      </c>
      <c r="AL90" s="1">
        <f t="shared" si="94"/>
        <v>0.45</v>
      </c>
      <c r="AM90" s="17">
        <f t="shared" si="95"/>
        <v>1111266</v>
      </c>
      <c r="AN90" s="1">
        <f t="shared" si="96"/>
        <v>4872717244.4659052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6.52570654328572</v>
      </c>
      <c r="E91" s="10">
        <f t="shared" si="97"/>
        <v>6.3593961357419397</v>
      </c>
      <c r="F91" s="7" t="s">
        <v>83</v>
      </c>
      <c r="G91" s="1">
        <v>3</v>
      </c>
      <c r="H91" s="9">
        <f t="shared" si="81"/>
        <v>6.52570654328572</v>
      </c>
      <c r="I91" s="9">
        <f t="shared" si="82"/>
        <v>279.67570654328568</v>
      </c>
      <c r="J91" s="9">
        <f t="shared" si="83"/>
        <v>4.0033812270758341E-2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15.293100565073143</v>
      </c>
      <c r="P91" s="9">
        <f t="shared" si="86"/>
        <v>0.61224111705996653</v>
      </c>
      <c r="Q91" s="12">
        <f t="shared" si="87"/>
        <v>0.27550850267698496</v>
      </c>
      <c r="R91" s="9">
        <f t="shared" si="88"/>
        <v>2.3873737500000001</v>
      </c>
      <c r="S91" s="13">
        <f t="shared" si="89"/>
        <v>0.11540233391482374</v>
      </c>
      <c r="T91" s="2">
        <f t="shared" si="90"/>
        <v>0.51</v>
      </c>
      <c r="U91" s="14">
        <f t="shared" si="91"/>
        <v>5.8855190296560111E-2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4.8081839874412877E-2</v>
      </c>
      <c r="AK91" s="9">
        <f t="shared" si="93"/>
        <v>10.4025</v>
      </c>
      <c r="AL91" s="1">
        <f t="shared" si="94"/>
        <v>0.45</v>
      </c>
      <c r="AM91" s="17">
        <f t="shared" si="95"/>
        <v>1111266</v>
      </c>
      <c r="AN91" s="1">
        <f t="shared" si="96"/>
        <v>5558234035.3141937</v>
      </c>
    </row>
    <row r="92" spans="1:48" x14ac:dyDescent="0.15">
      <c r="C92" s="7">
        <v>3</v>
      </c>
      <c r="D92" s="8">
        <v>8.4136097637742004</v>
      </c>
      <c r="E92" s="10">
        <f t="shared" si="97"/>
        <v>6.52570654328572</v>
      </c>
      <c r="F92" s="7" t="s">
        <v>83</v>
      </c>
      <c r="G92" s="1">
        <v>4</v>
      </c>
      <c r="H92" s="9">
        <f t="shared" si="81"/>
        <v>8.4136097637742004</v>
      </c>
      <c r="I92" s="9">
        <f t="shared" si="82"/>
        <v>281.5636097637742</v>
      </c>
      <c r="J92" s="9">
        <f t="shared" si="83"/>
        <v>5.0559884418084206E-2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19.986134448013175</v>
      </c>
      <c r="P92" s="9">
        <f t="shared" si="86"/>
        <v>1.0104966476558372</v>
      </c>
      <c r="Q92" s="12">
        <f t="shared" si="87"/>
        <v>0.45472349144512675</v>
      </c>
      <c r="R92" s="9">
        <f t="shared" si="88"/>
        <v>2.3873737500000001</v>
      </c>
      <c r="S92" s="13">
        <f t="shared" si="89"/>
        <v>0.19047017311182496</v>
      </c>
      <c r="T92" s="2">
        <f t="shared" si="90"/>
        <v>0.51</v>
      </c>
      <c r="U92" s="14">
        <f t="shared" si="91"/>
        <v>9.7139788287030737E-2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5.9624646168539769E-2</v>
      </c>
      <c r="AK92" s="9">
        <f t="shared" si="93"/>
        <v>10.4025</v>
      </c>
      <c r="AL92" s="1">
        <f t="shared" si="94"/>
        <v>0.45</v>
      </c>
      <c r="AM92" s="17">
        <f t="shared" si="95"/>
        <v>1111266</v>
      </c>
      <c r="AN92" s="1">
        <f t="shared" si="96"/>
        <v>6892576044.160594</v>
      </c>
    </row>
    <row r="93" spans="1:48" x14ac:dyDescent="0.15">
      <c r="C93" s="7">
        <v>4</v>
      </c>
      <c r="D93" s="8">
        <v>11.6051734827667</v>
      </c>
      <c r="E93" s="10">
        <f t="shared" si="97"/>
        <v>8.4136097637742004</v>
      </c>
      <c r="F93" s="7" t="s">
        <v>83</v>
      </c>
      <c r="G93" s="1">
        <v>5</v>
      </c>
      <c r="H93" s="9">
        <f t="shared" si="81"/>
        <v>11.6051734827667</v>
      </c>
      <c r="I93" s="9">
        <f t="shared" si="82"/>
        <v>284.75517348276668</v>
      </c>
      <c r="J93" s="9">
        <f t="shared" si="83"/>
        <v>7.4496130928441193E-2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18.026855910339471</v>
      </c>
      <c r="O93" s="9">
        <f t="shared" si="98"/>
        <v>6.2540568900178677</v>
      </c>
      <c r="P93" s="9">
        <f t="shared" si="86"/>
        <v>0.4659030409126908</v>
      </c>
      <c r="Q93" s="12">
        <f t="shared" si="87"/>
        <v>0.20965636841071086</v>
      </c>
      <c r="R93" s="9">
        <f t="shared" si="88"/>
        <v>2.3873737500000001</v>
      </c>
      <c r="S93" s="13">
        <f t="shared" si="89"/>
        <v>8.7818829544687282E-2</v>
      </c>
      <c r="T93" s="2">
        <f t="shared" si="90"/>
        <v>0.51</v>
      </c>
      <c r="U93" s="14">
        <f t="shared" si="91"/>
        <v>4.4787603067790512E-2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3.6414462324938841E-2</v>
      </c>
      <c r="AK93" s="9">
        <f t="shared" si="93"/>
        <v>10.4025</v>
      </c>
      <c r="AL93" s="1">
        <f t="shared" si="94"/>
        <v>0.45</v>
      </c>
      <c r="AM93" s="17">
        <f t="shared" si="95"/>
        <v>1111266</v>
      </c>
      <c r="AN93" s="1">
        <f t="shared" si="96"/>
        <v>4209491658.4057403</v>
      </c>
    </row>
    <row r="94" spans="1:48" x14ac:dyDescent="0.15">
      <c r="C94" s="7">
        <v>5</v>
      </c>
      <c r="D94" s="8">
        <v>13.140012194774201</v>
      </c>
      <c r="E94" s="10">
        <f t="shared" si="97"/>
        <v>11.6051734827667</v>
      </c>
      <c r="F94" s="7" t="s">
        <v>85</v>
      </c>
      <c r="G94" s="1">
        <v>6</v>
      </c>
      <c r="H94" s="9">
        <f t="shared" si="81"/>
        <v>13.140012194774201</v>
      </c>
      <c r="I94" s="9">
        <f t="shared" si="82"/>
        <v>286.29001219477419</v>
      </c>
      <c r="J94" s="9">
        <f t="shared" si="83"/>
        <v>8.9484311895090707E-2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11.093428849105177</v>
      </c>
      <c r="P94" s="9">
        <f t="shared" si="86"/>
        <v>0.99268784711932478</v>
      </c>
      <c r="Q94" s="12">
        <f t="shared" si="87"/>
        <v>0.44670953120369616</v>
      </c>
      <c r="R94" s="9">
        <f t="shared" si="88"/>
        <v>2.3873737500000001</v>
      </c>
      <c r="S94" s="13">
        <f t="shared" si="89"/>
        <v>0.18711336304325879</v>
      </c>
      <c r="T94" s="2">
        <f t="shared" si="90"/>
        <v>0.51</v>
      </c>
      <c r="U94" s="14">
        <f t="shared" si="91"/>
        <v>9.5427815152061987E-2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5.4900486268346697E-2</v>
      </c>
      <c r="AK94" s="9">
        <f t="shared" si="93"/>
        <v>10.4025</v>
      </c>
      <c r="AL94" s="1">
        <f t="shared" si="94"/>
        <v>0.45</v>
      </c>
      <c r="AM94" s="17">
        <f t="shared" si="95"/>
        <v>1111266</v>
      </c>
      <c r="AN94" s="1">
        <f t="shared" si="96"/>
        <v>6346465778.536315</v>
      </c>
    </row>
    <row r="95" spans="1:48" x14ac:dyDescent="0.15">
      <c r="C95" s="7">
        <v>6</v>
      </c>
      <c r="D95" s="8">
        <v>18.100044845333301</v>
      </c>
      <c r="E95" s="10">
        <f t="shared" si="97"/>
        <v>13.140012194774201</v>
      </c>
      <c r="F95" s="7" t="s">
        <v>83</v>
      </c>
      <c r="G95" s="1">
        <v>7</v>
      </c>
      <c r="H95" s="9">
        <f t="shared" si="81"/>
        <v>18.100044845333301</v>
      </c>
      <c r="I95" s="9">
        <f t="shared" si="82"/>
        <v>291.25004484533326</v>
      </c>
      <c r="J95" s="9">
        <f t="shared" si="83"/>
        <v>0.15969451708136712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15.406016001985851</v>
      </c>
      <c r="P95" s="9">
        <f t="shared" si="86"/>
        <v>2.4602562855849444</v>
      </c>
      <c r="Q95" s="12">
        <f t="shared" si="87"/>
        <v>1.1071153285132249</v>
      </c>
      <c r="R95" s="9">
        <f t="shared" si="88"/>
        <v>2.3873737500000001</v>
      </c>
      <c r="S95" s="13">
        <f t="shared" si="89"/>
        <v>0.46373774886032187</v>
      </c>
      <c r="T95" s="2">
        <f t="shared" si="90"/>
        <v>0.51</v>
      </c>
      <c r="U95" s="14">
        <f t="shared" si="91"/>
        <v>0.23650625191876415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0.1177616349535074</v>
      </c>
      <c r="AK95" s="9">
        <f t="shared" si="93"/>
        <v>10.4025</v>
      </c>
      <c r="AL95" s="1">
        <f t="shared" si="94"/>
        <v>0.45</v>
      </c>
      <c r="AM95" s="17">
        <f t="shared" si="95"/>
        <v>1111266</v>
      </c>
      <c r="AN95" s="1">
        <f t="shared" si="96"/>
        <v>13613179719.46312</v>
      </c>
    </row>
    <row r="96" spans="1:48" x14ac:dyDescent="0.15">
      <c r="C96" s="7">
        <v>7</v>
      </c>
      <c r="D96" s="8">
        <v>19.0716252464516</v>
      </c>
      <c r="E96" s="10">
        <f t="shared" si="97"/>
        <v>18.100044845333301</v>
      </c>
      <c r="F96" s="7" t="s">
        <v>83</v>
      </c>
      <c r="G96" s="1">
        <v>8</v>
      </c>
      <c r="H96" s="9">
        <f t="shared" si="81"/>
        <v>19.0716252464516</v>
      </c>
      <c r="I96" s="9">
        <f t="shared" si="82"/>
        <v>292.22162524645159</v>
      </c>
      <c r="J96" s="9">
        <f t="shared" si="83"/>
        <v>0.17846891391232222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18.251034716400905</v>
      </c>
      <c r="P96" s="9">
        <f t="shared" si="86"/>
        <v>3.2572423436121576</v>
      </c>
      <c r="Q96" s="12">
        <f t="shared" si="87"/>
        <v>1.4657590546254708</v>
      </c>
      <c r="R96" s="9">
        <f t="shared" si="88"/>
        <v>2.3873737500000001</v>
      </c>
      <c r="S96" s="13">
        <f t="shared" si="89"/>
        <v>0.61396296018814434</v>
      </c>
      <c r="T96" s="2">
        <f t="shared" si="90"/>
        <v>0.51</v>
      </c>
      <c r="U96" s="14">
        <f t="shared" si="91"/>
        <v>0.31312110969595364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0.14086101457333</v>
      </c>
      <c r="AK96" s="9">
        <f t="shared" si="93"/>
        <v>10.4025</v>
      </c>
      <c r="AL96" s="1">
        <f t="shared" si="94"/>
        <v>0.45</v>
      </c>
      <c r="AM96" s="17">
        <f t="shared" si="95"/>
        <v>1111266</v>
      </c>
      <c r="AN96" s="1">
        <f t="shared" si="96"/>
        <v>16283455198.37352</v>
      </c>
    </row>
    <row r="97" spans="1:50" x14ac:dyDescent="0.15">
      <c r="C97" s="7">
        <v>8</v>
      </c>
      <c r="D97" s="8">
        <v>17.405443424838701</v>
      </c>
      <c r="E97" s="10">
        <f t="shared" si="97"/>
        <v>19.0716252464516</v>
      </c>
      <c r="F97" s="7" t="s">
        <v>83</v>
      </c>
      <c r="G97" s="1">
        <v>9</v>
      </c>
      <c r="H97" s="9">
        <f t="shared" si="81"/>
        <v>17.405443424838701</v>
      </c>
      <c r="I97" s="9">
        <f t="shared" si="82"/>
        <v>290.5554434248387</v>
      </c>
      <c r="J97" s="9">
        <f t="shared" si="83"/>
        <v>0.14742838746151754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20.299067372788745</v>
      </c>
      <c r="P97" s="9">
        <f t="shared" si="86"/>
        <v>2.9926587697429481</v>
      </c>
      <c r="Q97" s="12">
        <f t="shared" si="87"/>
        <v>1.3466964463843267</v>
      </c>
      <c r="R97" s="9">
        <f t="shared" si="88"/>
        <v>2.3873737500000001</v>
      </c>
      <c r="S97" s="13">
        <f t="shared" si="89"/>
        <v>0.5640911677043976</v>
      </c>
      <c r="T97" s="2">
        <f t="shared" si="90"/>
        <v>0.51</v>
      </c>
      <c r="U97" s="14">
        <f t="shared" si="91"/>
        <v>0.2876864955292428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0.13319247840206672</v>
      </c>
      <c r="AK97" s="9">
        <f t="shared" si="93"/>
        <v>10.4025</v>
      </c>
      <c r="AL97" s="1">
        <f t="shared" si="94"/>
        <v>0.45</v>
      </c>
      <c r="AM97" s="17">
        <f t="shared" si="95"/>
        <v>1111266</v>
      </c>
      <c r="AN97" s="1">
        <f t="shared" si="96"/>
        <v>15396976668.028511</v>
      </c>
    </row>
    <row r="98" spans="1:50" x14ac:dyDescent="0.15">
      <c r="C98" s="7">
        <v>9</v>
      </c>
      <c r="D98" s="8">
        <v>17.191014680999999</v>
      </c>
      <c r="E98" s="10">
        <f t="shared" si="97"/>
        <v>17.405443424838701</v>
      </c>
      <c r="F98" s="7" t="s">
        <v>83</v>
      </c>
      <c r="G98" s="1">
        <v>10</v>
      </c>
      <c r="H98" s="9">
        <f t="shared" si="81"/>
        <v>17.191014680999999</v>
      </c>
      <c r="I98" s="9">
        <f t="shared" si="82"/>
        <v>290.34101468099999</v>
      </c>
      <c r="J98" s="9">
        <f t="shared" si="83"/>
        <v>0.14382443265820741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22.611683603045794</v>
      </c>
      <c r="P98" s="9">
        <f t="shared" si="86"/>
        <v>3.2521125656549525</v>
      </c>
      <c r="Q98" s="12">
        <f t="shared" si="87"/>
        <v>1.4634506545447288</v>
      </c>
      <c r="R98" s="9">
        <f t="shared" si="88"/>
        <v>2.3873737500000001</v>
      </c>
      <c r="S98" s="13">
        <f t="shared" si="89"/>
        <v>0.61299603991403895</v>
      </c>
      <c r="T98" s="2">
        <f t="shared" si="90"/>
        <v>0.51</v>
      </c>
      <c r="U98" s="14">
        <f t="shared" si="91"/>
        <v>0.31262798035615985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0.13750633607738222</v>
      </c>
      <c r="AK98" s="9">
        <f t="shared" si="93"/>
        <v>10.4025</v>
      </c>
      <c r="AL98" s="1">
        <f t="shared" si="94"/>
        <v>0.45</v>
      </c>
      <c r="AM98" s="17">
        <f t="shared" si="95"/>
        <v>1111266</v>
      </c>
      <c r="AN98" s="1">
        <f t="shared" si="96"/>
        <v>15895656223.90798</v>
      </c>
    </row>
    <row r="99" spans="1:50" x14ac:dyDescent="0.15">
      <c r="C99" s="7">
        <v>10</v>
      </c>
      <c r="D99" s="8">
        <v>14.1841122520645</v>
      </c>
      <c r="E99" s="10">
        <f t="shared" si="97"/>
        <v>17.191014680999999</v>
      </c>
      <c r="F99" s="7" t="s">
        <v>83</v>
      </c>
      <c r="G99" s="1">
        <v>11</v>
      </c>
      <c r="H99" s="9">
        <f t="shared" si="81"/>
        <v>14.1841122520645</v>
      </c>
      <c r="I99" s="9">
        <f t="shared" si="82"/>
        <v>287.33411225206447</v>
      </c>
      <c r="J99" s="9">
        <f t="shared" si="83"/>
        <v>0.10125559506457782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18.391592485521301</v>
      </c>
      <c r="O99" s="9">
        <f t="shared" si="98"/>
        <v>6.2732535518695371</v>
      </c>
      <c r="P99" s="9">
        <f t="shared" si="86"/>
        <v>0.63520202138552639</v>
      </c>
      <c r="Q99" s="12">
        <f t="shared" si="87"/>
        <v>0.28584090962348691</v>
      </c>
      <c r="R99" s="9">
        <f t="shared" si="88"/>
        <v>2.3873737500000001</v>
      </c>
      <c r="S99" s="13">
        <f t="shared" si="89"/>
        <v>0.1197302724902152</v>
      </c>
      <c r="T99" s="2">
        <f t="shared" si="90"/>
        <v>0.51</v>
      </c>
      <c r="U99" s="14">
        <f t="shared" si="91"/>
        <v>6.1062438970009757E-2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4.8747325349457943E-2</v>
      </c>
      <c r="AK99" s="9">
        <f t="shared" si="93"/>
        <v>10.4025</v>
      </c>
      <c r="AL99" s="1">
        <f t="shared" si="94"/>
        <v>0.45</v>
      </c>
      <c r="AM99" s="17">
        <f t="shared" si="95"/>
        <v>1111266</v>
      </c>
      <c r="AN99" s="1">
        <f t="shared" si="96"/>
        <v>5635163787.3175306</v>
      </c>
    </row>
    <row r="100" spans="1:50" x14ac:dyDescent="0.15">
      <c r="C100" s="7">
        <v>11</v>
      </c>
      <c r="D100" s="8">
        <v>9.8175842845333303</v>
      </c>
      <c r="E100" s="10">
        <f t="shared" si="97"/>
        <v>14.1841122520645</v>
      </c>
      <c r="F100" s="7" t="s">
        <v>85</v>
      </c>
      <c r="G100" s="1">
        <v>12</v>
      </c>
      <c r="H100" s="9">
        <f t="shared" si="81"/>
        <v>9.8175842845333303</v>
      </c>
      <c r="I100" s="9">
        <f t="shared" si="82"/>
        <v>282.9675842845333</v>
      </c>
      <c r="J100" s="9">
        <f t="shared" si="83"/>
        <v>6.002352292599792E-2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10.943326530484011</v>
      </c>
      <c r="P100" s="9">
        <f t="shared" si="86"/>
        <v>0.65685701088918835</v>
      </c>
      <c r="Q100" s="12">
        <f t="shared" si="87"/>
        <v>0.29558565490013478</v>
      </c>
      <c r="R100" s="9">
        <f t="shared" si="88"/>
        <v>2.3873737500000001</v>
      </c>
      <c r="S100" s="13">
        <f t="shared" si="89"/>
        <v>0.12381205703553319</v>
      </c>
      <c r="T100" s="2">
        <f t="shared" si="90"/>
        <v>0.51</v>
      </c>
      <c r="U100" s="14">
        <f t="shared" si="91"/>
        <v>6.3144149088121923E-2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4.9374960950068762E-2</v>
      </c>
      <c r="AK100" s="9">
        <f t="shared" si="93"/>
        <v>10.4025</v>
      </c>
      <c r="AL100" s="1">
        <f t="shared" si="94"/>
        <v>0.45</v>
      </c>
      <c r="AM100" s="17">
        <f t="shared" si="95"/>
        <v>1111266</v>
      </c>
      <c r="AN100" s="1">
        <f t="shared" si="96"/>
        <v>5707718114.818346</v>
      </c>
      <c r="AO100" s="1">
        <f>SUM(AN89:AN100)</f>
        <v>104639215656.78278</v>
      </c>
    </row>
    <row r="101" spans="1:50" x14ac:dyDescent="0.15">
      <c r="C101" s="7">
        <v>12</v>
      </c>
      <c r="D101" s="8">
        <v>5.0499594399677399</v>
      </c>
      <c r="E101" s="10">
        <f t="shared" si="97"/>
        <v>9.8175842845333303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6.6270838536451597</v>
      </c>
      <c r="E105" s="7"/>
      <c r="F105" s="7"/>
      <c r="G105" s="1">
        <v>1</v>
      </c>
      <c r="H105" s="9">
        <f t="shared" ref="H105:H116" si="99">E106</f>
        <v>6.6270838536451597</v>
      </c>
      <c r="I105" s="9">
        <f t="shared" ref="I105:I116" si="100">H105+273.15</f>
        <v>279.77708385364514</v>
      </c>
      <c r="J105" s="9">
        <f t="shared" ref="J105:J116" si="101">EXP(($C$15*(I105-$C$13))/($C$16*I105*$C$13))</f>
        <v>4.0542040520840636E-2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2.6266791079305886E-2</v>
      </c>
      <c r="Q105" s="12">
        <f t="shared" ref="Q105:Q116" si="105">P105*$B$107</f>
        <v>7.8800373237917654E-3</v>
      </c>
      <c r="R105" s="9">
        <f t="shared" ref="R105:R116" si="106">L105*$B$107</f>
        <v>0.19436706250000002</v>
      </c>
      <c r="S105" s="13">
        <f t="shared" ref="S105:S116" si="107">Q105/R105</f>
        <v>4.0542040520840636E-2</v>
      </c>
      <c r="T105" s="2">
        <f t="shared" ref="T105:T116" si="108">$B$106/100</f>
        <v>0.01</v>
      </c>
      <c r="U105" s="14">
        <f t="shared" ref="U105:U116" si="109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5.8954204052084061E-3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33804.083333333336</v>
      </c>
      <c r="AX105" s="1">
        <f t="shared" ref="AX105:AX116" si="116">AW105*10000*AV105*0.67*AU105*AT105</f>
        <v>25952632.54745023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6.3593961357419397</v>
      </c>
      <c r="E106" s="10">
        <f t="shared" ref="E106:E117" si="117">D105</f>
        <v>6.6270838536451597</v>
      </c>
      <c r="F106" s="7" t="s">
        <v>83</v>
      </c>
      <c r="G106" s="1">
        <v>2</v>
      </c>
      <c r="H106" s="9">
        <f t="shared" si="99"/>
        <v>6.3593961357419397</v>
      </c>
      <c r="I106" s="9">
        <f t="shared" si="100"/>
        <v>279.50939613574189</v>
      </c>
      <c r="J106" s="9">
        <f t="shared" si="101"/>
        <v>3.9213044009694477E-2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1.2695136255873609</v>
      </c>
      <c r="P106" s="9">
        <f t="shared" si="104"/>
        <v>4.9781493671063978E-2</v>
      </c>
      <c r="Q106" s="12">
        <f t="shared" si="105"/>
        <v>1.4934448101319192E-2</v>
      </c>
      <c r="R106" s="9">
        <f t="shared" si="106"/>
        <v>0.19436706250000002</v>
      </c>
      <c r="S106" s="13">
        <f t="shared" si="107"/>
        <v>7.6836311200202401E-2</v>
      </c>
      <c r="T106" s="2">
        <f t="shared" si="108"/>
        <v>0.01</v>
      </c>
      <c r="U106" s="14">
        <f t="shared" si="109"/>
        <v>7.6836311200202407E-4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6.2583631120020243E-3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33804.083333333336</v>
      </c>
      <c r="AX106" s="1">
        <f t="shared" si="116"/>
        <v>27550367.409050614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6.52570654328572</v>
      </c>
      <c r="E107" s="10">
        <f t="shared" si="117"/>
        <v>6.3593961357419397</v>
      </c>
      <c r="F107" s="7" t="s">
        <v>83</v>
      </c>
      <c r="G107" s="1">
        <v>3</v>
      </c>
      <c r="H107" s="9">
        <f t="shared" si="99"/>
        <v>6.52570654328572</v>
      </c>
      <c r="I107" s="9">
        <f t="shared" si="100"/>
        <v>279.67570654328568</v>
      </c>
      <c r="J107" s="9">
        <f t="shared" si="101"/>
        <v>4.0033812270758341E-2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1.8676223402496306</v>
      </c>
      <c r="P107" s="9">
        <f t="shared" si="104"/>
        <v>7.4768042162228071E-2</v>
      </c>
      <c r="Q107" s="12">
        <f t="shared" si="105"/>
        <v>2.2430412648668421E-2</v>
      </c>
      <c r="R107" s="9">
        <f t="shared" si="106"/>
        <v>0.19436706250000002</v>
      </c>
      <c r="S107" s="13">
        <f t="shared" si="107"/>
        <v>0.11540233391482375</v>
      </c>
      <c r="T107" s="2">
        <f t="shared" si="108"/>
        <v>0.01</v>
      </c>
      <c r="U107" s="14">
        <f t="shared" si="109"/>
        <v>1.1540233391482376E-3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6.6440233391482379E-3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33804.083333333336</v>
      </c>
      <c r="AX107" s="1">
        <f t="shared" si="116"/>
        <v>29248108.617540061</v>
      </c>
    </row>
    <row r="108" spans="1:50" x14ac:dyDescent="0.15">
      <c r="C108" s="7">
        <v>3</v>
      </c>
      <c r="D108" s="8">
        <v>8.4136097637742004</v>
      </c>
      <c r="E108" s="10">
        <f t="shared" si="117"/>
        <v>6.52570654328572</v>
      </c>
      <c r="F108" s="7" t="s">
        <v>83</v>
      </c>
      <c r="G108" s="1">
        <v>4</v>
      </c>
      <c r="H108" s="9">
        <f t="shared" si="99"/>
        <v>8.4136097637742004</v>
      </c>
      <c r="I108" s="9">
        <f t="shared" si="100"/>
        <v>281.5636097637742</v>
      </c>
      <c r="J108" s="9">
        <f t="shared" si="101"/>
        <v>5.0559884418084206E-2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2.440744506420736</v>
      </c>
      <c r="P108" s="9">
        <f t="shared" si="104"/>
        <v>0.12340376013870639</v>
      </c>
      <c r="Q108" s="12">
        <f t="shared" si="105"/>
        <v>3.7021128041611916E-2</v>
      </c>
      <c r="R108" s="9">
        <f t="shared" si="106"/>
        <v>0.19436706250000002</v>
      </c>
      <c r="S108" s="13">
        <f t="shared" si="107"/>
        <v>0.19047017311182501</v>
      </c>
      <c r="T108" s="2">
        <f t="shared" si="108"/>
        <v>0.01</v>
      </c>
      <c r="U108" s="14">
        <f t="shared" si="109"/>
        <v>1.9047017311182501E-3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7.3947017311182502E-3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33804.083333333336</v>
      </c>
      <c r="AX108" s="1">
        <f t="shared" si="116"/>
        <v>32552721.20308134</v>
      </c>
    </row>
    <row r="109" spans="1:50" x14ac:dyDescent="0.15">
      <c r="C109" s="7">
        <v>4</v>
      </c>
      <c r="D109" s="8">
        <v>11.6051734827667</v>
      </c>
      <c r="E109" s="10">
        <f t="shared" si="117"/>
        <v>8.4136097637742004</v>
      </c>
      <c r="F109" s="7" t="s">
        <v>83</v>
      </c>
      <c r="G109" s="1">
        <v>5</v>
      </c>
      <c r="H109" s="9">
        <f t="shared" si="99"/>
        <v>11.6051734827667</v>
      </c>
      <c r="I109" s="9">
        <f t="shared" si="100"/>
        <v>284.75517348276668</v>
      </c>
      <c r="J109" s="9">
        <f t="shared" si="101"/>
        <v>7.4496130928441193E-2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2.2014737089679279</v>
      </c>
      <c r="O109" s="9">
        <f t="shared" si="118"/>
        <v>0.7637572456474353</v>
      </c>
      <c r="P109" s="9">
        <f t="shared" si="104"/>
        <v>5.6896959769296963E-2</v>
      </c>
      <c r="Q109" s="12">
        <f t="shared" si="105"/>
        <v>1.7069087930789088E-2</v>
      </c>
      <c r="R109" s="9">
        <f t="shared" si="106"/>
        <v>0.19436706250000002</v>
      </c>
      <c r="S109" s="13">
        <f t="shared" si="107"/>
        <v>8.7818829544687324E-2</v>
      </c>
      <c r="T109" s="2">
        <f t="shared" si="108"/>
        <v>0.01</v>
      </c>
      <c r="U109" s="14">
        <f t="shared" si="109"/>
        <v>8.7818829544687325E-4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6.368188295446873E-3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33804.083333333336</v>
      </c>
      <c r="AX109" s="1">
        <f t="shared" si="116"/>
        <v>28033836.345020369</v>
      </c>
    </row>
    <row r="110" spans="1:50" x14ac:dyDescent="0.15">
      <c r="C110" s="7">
        <v>5</v>
      </c>
      <c r="D110" s="8">
        <v>13.140012194774201</v>
      </c>
      <c r="E110" s="10">
        <f t="shared" si="117"/>
        <v>11.6051734827667</v>
      </c>
      <c r="F110" s="7" t="s">
        <v>85</v>
      </c>
      <c r="G110" s="1">
        <v>6</v>
      </c>
      <c r="H110" s="9">
        <f t="shared" si="99"/>
        <v>13.140012194774201</v>
      </c>
      <c r="I110" s="9">
        <f t="shared" si="100"/>
        <v>286.29001219477419</v>
      </c>
      <c r="J110" s="9">
        <f t="shared" si="101"/>
        <v>8.9484311895090707E-2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1.3547504942114719</v>
      </c>
      <c r="P110" s="9">
        <f t="shared" si="104"/>
        <v>0.12122891576404762</v>
      </c>
      <c r="Q110" s="12">
        <f t="shared" si="105"/>
        <v>3.6368674729214283E-2</v>
      </c>
      <c r="R110" s="9">
        <f t="shared" si="106"/>
        <v>0.19436706250000002</v>
      </c>
      <c r="S110" s="13">
        <f t="shared" si="107"/>
        <v>0.18711336304325882</v>
      </c>
      <c r="T110" s="2">
        <f t="shared" si="108"/>
        <v>0.01</v>
      </c>
      <c r="U110" s="14">
        <f t="shared" si="109"/>
        <v>1.8711336304325882E-3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7.3611336304325878E-3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33804.083333333336</v>
      </c>
      <c r="AX110" s="1">
        <f t="shared" si="116"/>
        <v>32404948.775920562</v>
      </c>
    </row>
    <row r="111" spans="1:50" x14ac:dyDescent="0.15">
      <c r="C111" s="7">
        <v>6</v>
      </c>
      <c r="D111" s="8">
        <v>18.100044845333301</v>
      </c>
      <c r="E111" s="10">
        <f t="shared" si="117"/>
        <v>13.140012194774201</v>
      </c>
      <c r="F111" s="7" t="s">
        <v>83</v>
      </c>
      <c r="G111" s="1">
        <v>7</v>
      </c>
      <c r="H111" s="9">
        <f t="shared" si="99"/>
        <v>18.100044845333301</v>
      </c>
      <c r="I111" s="9">
        <f t="shared" si="100"/>
        <v>291.25004484533326</v>
      </c>
      <c r="J111" s="9">
        <f t="shared" si="101"/>
        <v>0.15969451708136712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1.8814117867807578</v>
      </c>
      <c r="P111" s="9">
        <f t="shared" si="104"/>
        <v>0.30045114672114515</v>
      </c>
      <c r="Q111" s="12">
        <f t="shared" si="105"/>
        <v>9.0135344016343544E-2</v>
      </c>
      <c r="R111" s="9">
        <f t="shared" si="106"/>
        <v>0.19436706250000002</v>
      </c>
      <c r="S111" s="13">
        <f t="shared" si="107"/>
        <v>0.46373774886032215</v>
      </c>
      <c r="T111" s="2">
        <f t="shared" si="108"/>
        <v>0.01</v>
      </c>
      <c r="U111" s="14">
        <f t="shared" si="109"/>
        <v>4.6373774886032219E-3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1.4587377488603222E-2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33804.083333333336</v>
      </c>
      <c r="AX111" s="1">
        <f t="shared" si="116"/>
        <v>64216090.078699611</v>
      </c>
    </row>
    <row r="112" spans="1:50" x14ac:dyDescent="0.15">
      <c r="C112" s="7">
        <v>7</v>
      </c>
      <c r="D112" s="8">
        <v>19.0716252464516</v>
      </c>
      <c r="E112" s="10">
        <f t="shared" si="117"/>
        <v>18.100044845333301</v>
      </c>
      <c r="F112" s="7" t="s">
        <v>83</v>
      </c>
      <c r="G112" s="1">
        <v>8</v>
      </c>
      <c r="H112" s="9">
        <f t="shared" si="99"/>
        <v>19.0716252464516</v>
      </c>
      <c r="I112" s="9">
        <f t="shared" si="100"/>
        <v>292.22162524645159</v>
      </c>
      <c r="J112" s="9">
        <f t="shared" si="101"/>
        <v>0.17846891391232222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2.2288508483929461</v>
      </c>
      <c r="P112" s="9">
        <f t="shared" si="104"/>
        <v>0.39778059018524703</v>
      </c>
      <c r="Q112" s="12">
        <f t="shared" si="105"/>
        <v>0.1193341770555741</v>
      </c>
      <c r="R112" s="9">
        <f t="shared" si="106"/>
        <v>0.19436706250000002</v>
      </c>
      <c r="S112" s="13">
        <f t="shared" si="107"/>
        <v>0.61396296018814445</v>
      </c>
      <c r="T112" s="2">
        <f t="shared" si="108"/>
        <v>0.01</v>
      </c>
      <c r="U112" s="14">
        <f t="shared" si="109"/>
        <v>6.1396296018814446E-3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1.6089629601881445E-2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33804.083333333336</v>
      </c>
      <c r="AX112" s="1">
        <f t="shared" si="116"/>
        <v>70829256.640170991</v>
      </c>
    </row>
    <row r="113" spans="1:53" x14ac:dyDescent="0.15">
      <c r="C113" s="7">
        <v>8</v>
      </c>
      <c r="D113" s="8">
        <v>17.405443424838701</v>
      </c>
      <c r="E113" s="10">
        <f t="shared" si="117"/>
        <v>19.0716252464516</v>
      </c>
      <c r="F113" s="7" t="s">
        <v>83</v>
      </c>
      <c r="G113" s="1">
        <v>9</v>
      </c>
      <c r="H113" s="9">
        <f t="shared" si="99"/>
        <v>17.405443424838701</v>
      </c>
      <c r="I113" s="9">
        <f t="shared" si="100"/>
        <v>290.5554434248387</v>
      </c>
      <c r="J113" s="9">
        <f t="shared" si="101"/>
        <v>0.14742838746151754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2.4789604665410327</v>
      </c>
      <c r="P113" s="9">
        <f t="shared" si="104"/>
        <v>0.36546914416299564</v>
      </c>
      <c r="Q113" s="12">
        <f t="shared" si="105"/>
        <v>0.10964074324889869</v>
      </c>
      <c r="R113" s="9">
        <f t="shared" si="106"/>
        <v>0.19436706250000002</v>
      </c>
      <c r="S113" s="13">
        <f t="shared" si="107"/>
        <v>0.56409116770439782</v>
      </c>
      <c r="T113" s="2">
        <f t="shared" si="108"/>
        <v>0.01</v>
      </c>
      <c r="U113" s="14">
        <f t="shared" si="109"/>
        <v>5.6409116770439784E-3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1.5590911677043979E-2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33804.083333333336</v>
      </c>
      <c r="AX113" s="1">
        <f t="shared" si="116"/>
        <v>68633816.424118057</v>
      </c>
    </row>
    <row r="114" spans="1:53" x14ac:dyDescent="0.15">
      <c r="C114" s="7">
        <v>9</v>
      </c>
      <c r="D114" s="8">
        <v>17.191014680999999</v>
      </c>
      <c r="E114" s="10">
        <f t="shared" si="117"/>
        <v>17.405443424838701</v>
      </c>
      <c r="F114" s="7" t="s">
        <v>83</v>
      </c>
      <c r="G114" s="1">
        <v>10</v>
      </c>
      <c r="H114" s="9">
        <f t="shared" si="99"/>
        <v>17.191014680999999</v>
      </c>
      <c r="I114" s="9">
        <f t="shared" si="100"/>
        <v>290.34101468099999</v>
      </c>
      <c r="J114" s="9">
        <f t="shared" si="101"/>
        <v>0.14382443265820741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2.7613815307113705</v>
      </c>
      <c r="P114" s="9">
        <f t="shared" si="104"/>
        <v>0.39715413200741517</v>
      </c>
      <c r="Q114" s="12">
        <f t="shared" si="105"/>
        <v>0.11914623960222455</v>
      </c>
      <c r="R114" s="9">
        <f t="shared" si="106"/>
        <v>0.19436706250000002</v>
      </c>
      <c r="S114" s="13">
        <f t="shared" si="107"/>
        <v>0.61299603991403917</v>
      </c>
      <c r="T114" s="2">
        <f t="shared" si="108"/>
        <v>0.01</v>
      </c>
      <c r="U114" s="14">
        <f t="shared" si="109"/>
        <v>6.129960399140392E-3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1.6079960399140392E-2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33804.083333333336</v>
      </c>
      <c r="AX114" s="1">
        <f t="shared" si="116"/>
        <v>70786691.182829961</v>
      </c>
    </row>
    <row r="115" spans="1:53" x14ac:dyDescent="0.15">
      <c r="C115" s="7">
        <v>10</v>
      </c>
      <c r="D115" s="8">
        <v>14.1841122520645</v>
      </c>
      <c r="E115" s="10">
        <f t="shared" si="117"/>
        <v>17.191014680999999</v>
      </c>
      <c r="F115" s="7" t="s">
        <v>83</v>
      </c>
      <c r="G115" s="1">
        <v>11</v>
      </c>
      <c r="H115" s="9">
        <f t="shared" si="99"/>
        <v>14.1841122520645</v>
      </c>
      <c r="I115" s="9">
        <f t="shared" si="100"/>
        <v>287.33411225206447</v>
      </c>
      <c r="J115" s="9">
        <f t="shared" si="101"/>
        <v>0.10125559506457782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2.2460160287687576</v>
      </c>
      <c r="O115" s="9">
        <f t="shared" si="118"/>
        <v>0.7661015782685312</v>
      </c>
      <c r="P115" s="9">
        <f t="shared" si="104"/>
        <v>7.7572071187492361E-2</v>
      </c>
      <c r="Q115" s="12">
        <f t="shared" si="105"/>
        <v>2.3271621356247708E-2</v>
      </c>
      <c r="R115" s="9">
        <f t="shared" si="106"/>
        <v>0.19436706250000002</v>
      </c>
      <c r="S115" s="13">
        <f t="shared" si="107"/>
        <v>0.11973027249021528</v>
      </c>
      <c r="T115" s="2">
        <f t="shared" si="108"/>
        <v>0.01</v>
      </c>
      <c r="U115" s="14">
        <f t="shared" si="109"/>
        <v>1.1973027249021528E-3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6.6873027249021531E-3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33804.083333333336</v>
      </c>
      <c r="AX115" s="1">
        <f t="shared" si="116"/>
        <v>29438631.755526692</v>
      </c>
    </row>
    <row r="116" spans="1:53" x14ac:dyDescent="0.15">
      <c r="C116" s="7">
        <v>11</v>
      </c>
      <c r="D116" s="8">
        <v>9.8175842845333303</v>
      </c>
      <c r="E116" s="10">
        <f t="shared" si="117"/>
        <v>14.1841122520645</v>
      </c>
      <c r="F116" s="7" t="s">
        <v>85</v>
      </c>
      <c r="G116" s="1">
        <v>12</v>
      </c>
      <c r="H116" s="9">
        <f t="shared" si="99"/>
        <v>9.8175842845333303</v>
      </c>
      <c r="I116" s="9">
        <f t="shared" si="100"/>
        <v>282.9675842845333</v>
      </c>
      <c r="J116" s="9">
        <f t="shared" si="101"/>
        <v>6.002352292599792E-2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1.3364197154143724</v>
      </c>
      <c r="P116" s="9">
        <f t="shared" si="104"/>
        <v>8.0216619426930202E-2</v>
      </c>
      <c r="Q116" s="12">
        <f t="shared" si="105"/>
        <v>2.4064985828079061E-2</v>
      </c>
      <c r="R116" s="9">
        <f t="shared" si="106"/>
        <v>0.19436706250000002</v>
      </c>
      <c r="S116" s="13">
        <f t="shared" si="107"/>
        <v>0.12381205703553326</v>
      </c>
      <c r="T116" s="2">
        <f t="shared" si="108"/>
        <v>0.01</v>
      </c>
      <c r="U116" s="14">
        <f t="shared" si="109"/>
        <v>1.2381205703553327E-3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6.728120570355333E-3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33804.083333333336</v>
      </c>
      <c r="AX116" s="1">
        <f t="shared" si="116"/>
        <v>29618318.778947297</v>
      </c>
      <c r="AY116" s="1">
        <f>SUM(AX105:AX116)</f>
        <v>509265419.7583558</v>
      </c>
    </row>
    <row r="117" spans="1:53" x14ac:dyDescent="0.15">
      <c r="C117" s="7">
        <v>12</v>
      </c>
      <c r="D117" s="8">
        <v>5.0499594399677399</v>
      </c>
      <c r="E117" s="10">
        <f t="shared" si="117"/>
        <v>9.8175842845333303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6.6270838536451597</v>
      </c>
      <c r="E121" s="7"/>
      <c r="F121" s="7"/>
      <c r="G121" s="1">
        <v>1</v>
      </c>
      <c r="H121" s="9">
        <f t="shared" ref="H121:H132" si="119">E122</f>
        <v>6.6270838536451597</v>
      </c>
      <c r="I121" s="9">
        <f t="shared" ref="I121:I132" si="120">H121+273.15</f>
        <v>279.77708385364514</v>
      </c>
      <c r="J121" s="9">
        <f t="shared" ref="J121:J132" si="121">EXP(($C$15*(I121-$C$13))/($C$16*I121*$C$13))</f>
        <v>4.0542040520840636E-2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1.154231893628333E-2</v>
      </c>
      <c r="Q121" s="12">
        <f t="shared" ref="Q121:Q132" si="125">P121*$B$123</f>
        <v>3.808965248973499E-3</v>
      </c>
      <c r="R121" s="9">
        <f t="shared" ref="R121:R132" si="126">L121*$B$123</f>
        <v>9.3951000000000007E-2</v>
      </c>
      <c r="S121" s="13">
        <f t="shared" ref="S121:S132" si="127">Q121/R121</f>
        <v>4.0542040520840636E-2</v>
      </c>
      <c r="T121" s="2">
        <f t="shared" ref="T121:T132" si="128">$B$122/100</f>
        <v>0.01</v>
      </c>
      <c r="U121" s="14">
        <f t="shared" ref="U121:U132" si="129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5.8954204052084061E-3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2455.0833333333335</v>
      </c>
      <c r="AX121" s="1">
        <f t="shared" ref="AX121:AX132" si="136">AW121*10000*AV121*0.67*AU121*AT121</f>
        <v>911081.49980177963</v>
      </c>
      <c r="AZ121" s="1">
        <f t="shared" ref="AZ121:AZ132" si="137">$E$9/12</f>
        <v>2455.0833333333335</v>
      </c>
      <c r="BA121" s="1">
        <f t="shared" ref="BA121:BA132" si="138">AZ121*10000*AV121*0.67*AU121*AT121</f>
        <v>911081.49980177963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6.3593961357419397</v>
      </c>
      <c r="E122" s="10">
        <f t="shared" ref="E122:E133" si="139">D121</f>
        <v>6.6270838536451597</v>
      </c>
      <c r="F122" s="7" t="s">
        <v>83</v>
      </c>
      <c r="G122" s="1">
        <v>2</v>
      </c>
      <c r="H122" s="9">
        <f t="shared" si="119"/>
        <v>6.3593961357419397</v>
      </c>
      <c r="I122" s="9">
        <f t="shared" si="120"/>
        <v>279.50939613574189</v>
      </c>
      <c r="J122" s="9">
        <f t="shared" si="121"/>
        <v>3.9213044009694477E-2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0.55785768106371669</v>
      </c>
      <c r="P122" s="9">
        <f t="shared" si="124"/>
        <v>2.1875297798697627E-2</v>
      </c>
      <c r="Q122" s="12">
        <f t="shared" si="125"/>
        <v>7.2188482735702176E-3</v>
      </c>
      <c r="R122" s="9">
        <f t="shared" si="126"/>
        <v>9.3951000000000007E-2</v>
      </c>
      <c r="S122" s="13">
        <f t="shared" si="127"/>
        <v>7.6836311200202415E-2</v>
      </c>
      <c r="T122" s="2">
        <f t="shared" si="128"/>
        <v>0.01</v>
      </c>
      <c r="U122" s="14">
        <f t="shared" si="129"/>
        <v>7.6836311200202418E-4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6.2583631120020243E-3</v>
      </c>
      <c r="AU122" s="9">
        <f t="shared" si="133"/>
        <v>28.47</v>
      </c>
      <c r="AV122" s="1">
        <f t="shared" si="134"/>
        <v>0.33</v>
      </c>
      <c r="AW122" s="1">
        <f t="shared" si="135"/>
        <v>2455.0833333333335</v>
      </c>
      <c r="AX122" s="1">
        <f t="shared" si="136"/>
        <v>967170.86458321428</v>
      </c>
      <c r="AZ122" s="1">
        <f t="shared" si="137"/>
        <v>2455.0833333333335</v>
      </c>
      <c r="BA122" s="1">
        <f t="shared" si="138"/>
        <v>967170.86458321428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6.52570654328572</v>
      </c>
      <c r="E123" s="10">
        <f t="shared" si="139"/>
        <v>6.3593961357419397</v>
      </c>
      <c r="F123" s="7" t="s">
        <v>83</v>
      </c>
      <c r="G123" s="1">
        <v>3</v>
      </c>
      <c r="H123" s="9">
        <f t="shared" si="119"/>
        <v>6.52570654328572</v>
      </c>
      <c r="I123" s="9">
        <f t="shared" si="120"/>
        <v>279.67570654328568</v>
      </c>
      <c r="J123" s="9">
        <f t="shared" si="121"/>
        <v>4.0033812270758341E-2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0.82068238326501908</v>
      </c>
      <c r="P123" s="9">
        <f t="shared" si="124"/>
        <v>3.285504446555032E-2</v>
      </c>
      <c r="Q123" s="12">
        <f t="shared" si="125"/>
        <v>1.0842164673631607E-2</v>
      </c>
      <c r="R123" s="9">
        <f t="shared" si="126"/>
        <v>9.3951000000000007E-2</v>
      </c>
      <c r="S123" s="13">
        <f t="shared" si="127"/>
        <v>0.11540233391482375</v>
      </c>
      <c r="T123" s="2">
        <f t="shared" si="128"/>
        <v>0.01</v>
      </c>
      <c r="U123" s="14">
        <f t="shared" si="129"/>
        <v>1.1540233391482376E-3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6.6440233391482379E-3</v>
      </c>
      <c r="AU123" s="9">
        <f t="shared" si="133"/>
        <v>28.47</v>
      </c>
      <c r="AV123" s="1">
        <f t="shared" si="134"/>
        <v>0.33</v>
      </c>
      <c r="AW123" s="1">
        <f t="shared" si="135"/>
        <v>2455.0833333333335</v>
      </c>
      <c r="AX123" s="1">
        <f t="shared" si="136"/>
        <v>1026771.0074079474</v>
      </c>
      <c r="AZ123" s="1">
        <f t="shared" si="137"/>
        <v>2455.0833333333335</v>
      </c>
      <c r="BA123" s="1">
        <f t="shared" si="138"/>
        <v>1026771.0074079474</v>
      </c>
    </row>
    <row r="124" spans="1:53" x14ac:dyDescent="0.15">
      <c r="C124" s="7">
        <v>3</v>
      </c>
      <c r="D124" s="8">
        <v>8.4136097637742004</v>
      </c>
      <c r="E124" s="10">
        <f t="shared" si="139"/>
        <v>6.52570654328572</v>
      </c>
      <c r="F124" s="7" t="s">
        <v>83</v>
      </c>
      <c r="G124" s="1">
        <v>4</v>
      </c>
      <c r="H124" s="9">
        <f t="shared" si="119"/>
        <v>8.4136097637742004</v>
      </c>
      <c r="I124" s="9">
        <f t="shared" si="120"/>
        <v>281.5636097637742</v>
      </c>
      <c r="J124" s="9">
        <f t="shared" si="121"/>
        <v>5.0559884418084206E-2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1.0725273387994689</v>
      </c>
      <c r="P124" s="9">
        <f t="shared" si="124"/>
        <v>5.4226858284936591E-2</v>
      </c>
      <c r="Q124" s="12">
        <f t="shared" si="125"/>
        <v>1.7894863234029074E-2</v>
      </c>
      <c r="R124" s="9">
        <f t="shared" si="126"/>
        <v>9.3951000000000007E-2</v>
      </c>
      <c r="S124" s="13">
        <f t="shared" si="127"/>
        <v>0.19047017311182501</v>
      </c>
      <c r="T124" s="2">
        <f t="shared" si="128"/>
        <v>0.01</v>
      </c>
      <c r="U124" s="14">
        <f t="shared" si="129"/>
        <v>1.9047017311182501E-3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7.3947017311182502E-3</v>
      </c>
      <c r="AU124" s="9">
        <f t="shared" si="133"/>
        <v>28.47</v>
      </c>
      <c r="AV124" s="1">
        <f t="shared" si="134"/>
        <v>0.33</v>
      </c>
      <c r="AW124" s="1">
        <f t="shared" si="135"/>
        <v>2455.0833333333335</v>
      </c>
      <c r="AX124" s="1">
        <f t="shared" si="136"/>
        <v>1142781.2574353414</v>
      </c>
      <c r="AZ124" s="1">
        <f t="shared" si="137"/>
        <v>2455.0833333333335</v>
      </c>
      <c r="BA124" s="1">
        <f t="shared" si="138"/>
        <v>1142781.2574353414</v>
      </c>
    </row>
    <row r="125" spans="1:53" x14ac:dyDescent="0.15">
      <c r="C125" s="7">
        <v>4</v>
      </c>
      <c r="D125" s="8">
        <v>11.6051734827667</v>
      </c>
      <c r="E125" s="10">
        <f t="shared" si="139"/>
        <v>8.4136097637742004</v>
      </c>
      <c r="F125" s="7" t="s">
        <v>83</v>
      </c>
      <c r="G125" s="1">
        <v>5</v>
      </c>
      <c r="H125" s="9">
        <f t="shared" si="119"/>
        <v>11.6051734827667</v>
      </c>
      <c r="I125" s="9">
        <f t="shared" si="120"/>
        <v>284.75517348276668</v>
      </c>
      <c r="J125" s="9">
        <f t="shared" si="121"/>
        <v>7.4496130928441193E-2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0.9673854564888057</v>
      </c>
      <c r="O125" s="9">
        <f t="shared" si="140"/>
        <v>0.33561502402572663</v>
      </c>
      <c r="P125" s="9">
        <f t="shared" si="124"/>
        <v>2.5002020771372466E-2</v>
      </c>
      <c r="Q125" s="12">
        <f t="shared" si="125"/>
        <v>8.2506668545529148E-3</v>
      </c>
      <c r="R125" s="9">
        <f t="shared" si="126"/>
        <v>9.3951000000000007E-2</v>
      </c>
      <c r="S125" s="13">
        <f t="shared" si="127"/>
        <v>8.7818829544687269E-2</v>
      </c>
      <c r="T125" s="2">
        <f t="shared" si="128"/>
        <v>0.01</v>
      </c>
      <c r="U125" s="14">
        <f t="shared" si="129"/>
        <v>8.7818829544687271E-4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6.368188295446873E-3</v>
      </c>
      <c r="AU125" s="9">
        <f t="shared" si="133"/>
        <v>28.47</v>
      </c>
      <c r="AV125" s="1">
        <f t="shared" si="134"/>
        <v>0.33</v>
      </c>
      <c r="AW125" s="1">
        <f t="shared" si="135"/>
        <v>2455.0833333333335</v>
      </c>
      <c r="AX125" s="1">
        <f t="shared" si="136"/>
        <v>984143.30861121591</v>
      </c>
      <c r="AZ125" s="1">
        <f t="shared" si="137"/>
        <v>2455.0833333333335</v>
      </c>
      <c r="BA125" s="1">
        <f t="shared" si="138"/>
        <v>984143.30861121591</v>
      </c>
    </row>
    <row r="126" spans="1:53" x14ac:dyDescent="0.15">
      <c r="C126" s="7">
        <v>5</v>
      </c>
      <c r="D126" s="8">
        <v>13.140012194774201</v>
      </c>
      <c r="E126" s="10">
        <f t="shared" si="139"/>
        <v>11.6051734827667</v>
      </c>
      <c r="F126" s="7" t="s">
        <v>85</v>
      </c>
      <c r="G126" s="1">
        <v>6</v>
      </c>
      <c r="H126" s="9">
        <f t="shared" si="119"/>
        <v>13.140012194774201</v>
      </c>
      <c r="I126" s="9">
        <f t="shared" si="120"/>
        <v>286.29001219477419</v>
      </c>
      <c r="J126" s="9">
        <f t="shared" si="121"/>
        <v>8.9484311895090707E-2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0.59531300325435421</v>
      </c>
      <c r="P126" s="9">
        <f t="shared" si="124"/>
        <v>5.3271174458415782E-2</v>
      </c>
      <c r="Q126" s="12">
        <f t="shared" si="125"/>
        <v>1.7579487571277207E-2</v>
      </c>
      <c r="R126" s="9">
        <f t="shared" si="126"/>
        <v>9.3951000000000007E-2</v>
      </c>
      <c r="S126" s="13">
        <f t="shared" si="127"/>
        <v>0.18711336304325879</v>
      </c>
      <c r="T126" s="2">
        <f t="shared" si="128"/>
        <v>0.01</v>
      </c>
      <c r="U126" s="14">
        <f t="shared" si="129"/>
        <v>1.8711336304325879E-3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7.3611336304325878E-3</v>
      </c>
      <c r="AU126" s="9">
        <f t="shared" si="133"/>
        <v>28.47</v>
      </c>
      <c r="AV126" s="1">
        <f t="shared" si="134"/>
        <v>0.33</v>
      </c>
      <c r="AW126" s="1">
        <f t="shared" si="135"/>
        <v>2455.0833333333335</v>
      </c>
      <c r="AX126" s="1">
        <f t="shared" si="136"/>
        <v>1137593.6247618222</v>
      </c>
      <c r="AZ126" s="1">
        <f t="shared" si="137"/>
        <v>2455.0833333333335</v>
      </c>
      <c r="BA126" s="1">
        <f t="shared" si="138"/>
        <v>1137593.6247618222</v>
      </c>
    </row>
    <row r="127" spans="1:53" x14ac:dyDescent="0.15">
      <c r="C127" s="7">
        <v>6</v>
      </c>
      <c r="D127" s="8">
        <v>18.100044845333301</v>
      </c>
      <c r="E127" s="10">
        <f t="shared" si="139"/>
        <v>13.140012194774201</v>
      </c>
      <c r="F127" s="7" t="s">
        <v>83</v>
      </c>
      <c r="G127" s="1">
        <v>7</v>
      </c>
      <c r="H127" s="9">
        <f t="shared" si="119"/>
        <v>18.100044845333301</v>
      </c>
      <c r="I127" s="9">
        <f t="shared" si="120"/>
        <v>291.25004484533326</v>
      </c>
      <c r="J127" s="9">
        <f t="shared" si="121"/>
        <v>0.15969451708136712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0.82674182879593849</v>
      </c>
      <c r="P127" s="9">
        <f t="shared" si="124"/>
        <v>0.13202613710053368</v>
      </c>
      <c r="Q127" s="12">
        <f t="shared" si="125"/>
        <v>4.3568625243176118E-2</v>
      </c>
      <c r="R127" s="9">
        <f t="shared" si="126"/>
        <v>9.3951000000000007E-2</v>
      </c>
      <c r="S127" s="13">
        <f t="shared" si="127"/>
        <v>0.46373774886032204</v>
      </c>
      <c r="T127" s="2">
        <f t="shared" si="128"/>
        <v>0.01</v>
      </c>
      <c r="U127" s="14">
        <f t="shared" si="129"/>
        <v>4.6373774886032202E-3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1.4587377488603219E-2</v>
      </c>
      <c r="AU127" s="9">
        <f t="shared" si="133"/>
        <v>28.47</v>
      </c>
      <c r="AV127" s="1">
        <f t="shared" si="134"/>
        <v>0.33</v>
      </c>
      <c r="AW127" s="1">
        <f t="shared" si="135"/>
        <v>2455.0833333333335</v>
      </c>
      <c r="AX127" s="1">
        <f t="shared" si="136"/>
        <v>2254341.3102057683</v>
      </c>
      <c r="AZ127" s="1">
        <f t="shared" si="137"/>
        <v>2455.0833333333335</v>
      </c>
      <c r="BA127" s="1">
        <f t="shared" si="138"/>
        <v>2254341.3102057683</v>
      </c>
    </row>
    <row r="128" spans="1:53" x14ac:dyDescent="0.15">
      <c r="C128" s="7">
        <v>7</v>
      </c>
      <c r="D128" s="8">
        <v>19.0716252464516</v>
      </c>
      <c r="E128" s="10">
        <f t="shared" si="139"/>
        <v>18.100044845333301</v>
      </c>
      <c r="F128" s="7" t="s">
        <v>83</v>
      </c>
      <c r="G128" s="1">
        <v>8</v>
      </c>
      <c r="H128" s="9">
        <f t="shared" si="119"/>
        <v>19.0716252464516</v>
      </c>
      <c r="I128" s="9">
        <f t="shared" si="120"/>
        <v>292.22162524645159</v>
      </c>
      <c r="J128" s="9">
        <f t="shared" si="121"/>
        <v>0.17846891391232222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0.97941569169540477</v>
      </c>
      <c r="P128" s="9">
        <f t="shared" si="124"/>
        <v>0.17479525476556471</v>
      </c>
      <c r="Q128" s="12">
        <f t="shared" si="125"/>
        <v>5.7682434072636353E-2</v>
      </c>
      <c r="R128" s="9">
        <f t="shared" si="126"/>
        <v>9.3951000000000007E-2</v>
      </c>
      <c r="S128" s="13">
        <f t="shared" si="127"/>
        <v>0.61396296018814434</v>
      </c>
      <c r="T128" s="2">
        <f t="shared" si="128"/>
        <v>0.01</v>
      </c>
      <c r="U128" s="14">
        <f t="shared" si="129"/>
        <v>6.1396296018814437E-3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1.6089629601881445E-2</v>
      </c>
      <c r="AU128" s="9">
        <f t="shared" si="133"/>
        <v>28.47</v>
      </c>
      <c r="AV128" s="1">
        <f t="shared" si="134"/>
        <v>0.33</v>
      </c>
      <c r="AW128" s="1">
        <f t="shared" si="135"/>
        <v>2455.0833333333335</v>
      </c>
      <c r="AX128" s="1">
        <f t="shared" si="136"/>
        <v>2486500.1749470751</v>
      </c>
      <c r="AZ128" s="1">
        <f t="shared" si="137"/>
        <v>2455.0833333333335</v>
      </c>
      <c r="BA128" s="1">
        <f t="shared" si="138"/>
        <v>2486500.1749470751</v>
      </c>
    </row>
    <row r="129" spans="1:54" x14ac:dyDescent="0.15">
      <c r="C129" s="7">
        <v>8</v>
      </c>
      <c r="D129" s="8">
        <v>17.405443424838701</v>
      </c>
      <c r="E129" s="10">
        <f t="shared" si="139"/>
        <v>19.0716252464516</v>
      </c>
      <c r="F129" s="7" t="s">
        <v>83</v>
      </c>
      <c r="G129" s="1">
        <v>9</v>
      </c>
      <c r="H129" s="9">
        <f t="shared" si="119"/>
        <v>17.405443424838701</v>
      </c>
      <c r="I129" s="9">
        <f t="shared" si="120"/>
        <v>290.5554434248387</v>
      </c>
      <c r="J129" s="9">
        <f t="shared" si="121"/>
        <v>0.14742838746151754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1.0893204369298402</v>
      </c>
      <c r="P129" s="9">
        <f t="shared" si="124"/>
        <v>0.16059675544544205</v>
      </c>
      <c r="Q129" s="12">
        <f t="shared" si="125"/>
        <v>5.2996929296995877E-2</v>
      </c>
      <c r="R129" s="9">
        <f t="shared" si="126"/>
        <v>9.3951000000000007E-2</v>
      </c>
      <c r="S129" s="13">
        <f t="shared" si="127"/>
        <v>0.56409116770439771</v>
      </c>
      <c r="T129" s="2">
        <f t="shared" si="128"/>
        <v>0.01</v>
      </c>
      <c r="U129" s="14">
        <f t="shared" si="129"/>
        <v>5.6409116770439775E-3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1.5590911677043979E-2</v>
      </c>
      <c r="AU129" s="9">
        <f t="shared" si="133"/>
        <v>28.47</v>
      </c>
      <c r="AV129" s="1">
        <f t="shared" si="134"/>
        <v>0.33</v>
      </c>
      <c r="AW129" s="1">
        <f t="shared" si="135"/>
        <v>2455.0833333333335</v>
      </c>
      <c r="AX129" s="1">
        <f t="shared" si="136"/>
        <v>2409428.0335714528</v>
      </c>
      <c r="AZ129" s="1">
        <f t="shared" si="137"/>
        <v>2455.0833333333335</v>
      </c>
      <c r="BA129" s="1">
        <f t="shared" si="138"/>
        <v>2409428.0335714528</v>
      </c>
    </row>
    <row r="130" spans="1:54" x14ac:dyDescent="0.15">
      <c r="C130" s="7">
        <v>9</v>
      </c>
      <c r="D130" s="8">
        <v>17.191014680999999</v>
      </c>
      <c r="E130" s="10">
        <f t="shared" si="139"/>
        <v>17.405443424838701</v>
      </c>
      <c r="F130" s="7" t="s">
        <v>83</v>
      </c>
      <c r="G130" s="1">
        <v>10</v>
      </c>
      <c r="H130" s="9">
        <f t="shared" si="119"/>
        <v>17.191014680999999</v>
      </c>
      <c r="I130" s="9">
        <f t="shared" si="120"/>
        <v>290.34101468099999</v>
      </c>
      <c r="J130" s="9">
        <f t="shared" si="121"/>
        <v>0.14382443265820741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1.2134236814843979</v>
      </c>
      <c r="P130" s="9">
        <f t="shared" si="124"/>
        <v>0.17451997256352692</v>
      </c>
      <c r="Q130" s="12">
        <f t="shared" si="125"/>
        <v>5.7591590945963882E-2</v>
      </c>
      <c r="R130" s="9">
        <f t="shared" si="126"/>
        <v>9.3951000000000007E-2</v>
      </c>
      <c r="S130" s="13">
        <f t="shared" si="127"/>
        <v>0.61299603991403895</v>
      </c>
      <c r="T130" s="2">
        <f t="shared" si="128"/>
        <v>0.01</v>
      </c>
      <c r="U130" s="14">
        <f t="shared" si="129"/>
        <v>6.1299603991403894E-3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1.6079960399140388E-2</v>
      </c>
      <c r="AU130" s="9">
        <f t="shared" si="133"/>
        <v>28.47</v>
      </c>
      <c r="AV130" s="1">
        <f t="shared" si="134"/>
        <v>0.33</v>
      </c>
      <c r="AW130" s="1">
        <f t="shared" si="135"/>
        <v>2455.0833333333335</v>
      </c>
      <c r="AX130" s="1">
        <f t="shared" si="136"/>
        <v>2485005.8910572566</v>
      </c>
      <c r="AZ130" s="1">
        <f t="shared" si="137"/>
        <v>2455.0833333333335</v>
      </c>
      <c r="BA130" s="1">
        <f t="shared" si="138"/>
        <v>2485005.8910572566</v>
      </c>
    </row>
    <row r="131" spans="1:54" x14ac:dyDescent="0.15">
      <c r="C131" s="7">
        <v>10</v>
      </c>
      <c r="D131" s="8">
        <v>14.1841122520645</v>
      </c>
      <c r="E131" s="10">
        <f t="shared" si="139"/>
        <v>17.191014680999999</v>
      </c>
      <c r="F131" s="7" t="s">
        <v>83</v>
      </c>
      <c r="G131" s="1">
        <v>11</v>
      </c>
      <c r="H131" s="9">
        <f t="shared" si="119"/>
        <v>14.1841122520645</v>
      </c>
      <c r="I131" s="9">
        <f t="shared" si="120"/>
        <v>287.33411225206447</v>
      </c>
      <c r="J131" s="9">
        <f t="shared" si="121"/>
        <v>0.10125559506457782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0.98695852347482738</v>
      </c>
      <c r="O131" s="9">
        <f t="shared" si="140"/>
        <v>0.3366451854460436</v>
      </c>
      <c r="P131" s="9">
        <f t="shared" si="124"/>
        <v>3.4087208577964295E-2</v>
      </c>
      <c r="Q131" s="12">
        <f t="shared" si="125"/>
        <v>1.1248778830728218E-2</v>
      </c>
      <c r="R131" s="9">
        <f t="shared" si="126"/>
        <v>9.3951000000000007E-2</v>
      </c>
      <c r="S131" s="13">
        <f t="shared" si="127"/>
        <v>0.1197302724902153</v>
      </c>
      <c r="T131" s="2">
        <f t="shared" si="128"/>
        <v>0.01</v>
      </c>
      <c r="U131" s="14">
        <f t="shared" si="129"/>
        <v>1.197302724902153E-3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6.6873027249021531E-3</v>
      </c>
      <c r="AU131" s="9">
        <f t="shared" si="133"/>
        <v>28.47</v>
      </c>
      <c r="AV131" s="1">
        <f t="shared" si="134"/>
        <v>0.33</v>
      </c>
      <c r="AW131" s="1">
        <f t="shared" si="135"/>
        <v>2455.0833333333335</v>
      </c>
      <c r="AX131" s="1">
        <f t="shared" si="136"/>
        <v>1033459.4273971887</v>
      </c>
      <c r="AZ131" s="1">
        <f t="shared" si="137"/>
        <v>2455.0833333333335</v>
      </c>
      <c r="BA131" s="1">
        <f t="shared" si="138"/>
        <v>1033459.4273971887</v>
      </c>
    </row>
    <row r="132" spans="1:54" x14ac:dyDescent="0.15">
      <c r="C132" s="7">
        <v>11</v>
      </c>
      <c r="D132" s="8">
        <v>9.8175842845333303</v>
      </c>
      <c r="E132" s="10">
        <f t="shared" si="139"/>
        <v>14.1841122520645</v>
      </c>
      <c r="F132" s="7" t="s">
        <v>85</v>
      </c>
      <c r="G132" s="1">
        <v>12</v>
      </c>
      <c r="H132" s="9">
        <f t="shared" si="119"/>
        <v>9.8175842845333303</v>
      </c>
      <c r="I132" s="9">
        <f t="shared" si="120"/>
        <v>282.9675842845333</v>
      </c>
      <c r="J132" s="9">
        <f t="shared" si="121"/>
        <v>6.002352292599792E-2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0.58725797686807935</v>
      </c>
      <c r="P132" s="9">
        <f t="shared" si="124"/>
        <v>3.5249292638016315E-2</v>
      </c>
      <c r="Q132" s="12">
        <f t="shared" si="125"/>
        <v>1.1632266570545384E-2</v>
      </c>
      <c r="R132" s="9">
        <f t="shared" si="126"/>
        <v>9.3951000000000007E-2</v>
      </c>
      <c r="S132" s="13">
        <f t="shared" si="127"/>
        <v>0.12381205703553323</v>
      </c>
      <c r="T132" s="2">
        <f t="shared" si="128"/>
        <v>0.01</v>
      </c>
      <c r="U132" s="14">
        <f t="shared" si="129"/>
        <v>1.2381205703553323E-3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6.7281205703553322E-3</v>
      </c>
      <c r="AU132" s="9">
        <f t="shared" si="133"/>
        <v>28.47</v>
      </c>
      <c r="AV132" s="1">
        <f t="shared" si="134"/>
        <v>0.33</v>
      </c>
      <c r="AW132" s="1">
        <f t="shared" si="135"/>
        <v>2455.0833333333335</v>
      </c>
      <c r="AX132" s="1">
        <f t="shared" si="136"/>
        <v>1039767.4395995594</v>
      </c>
      <c r="AY132" s="1">
        <f>SUM(AX121:AX132)</f>
        <v>17878043.83937962</v>
      </c>
      <c r="AZ132" s="1">
        <f t="shared" si="137"/>
        <v>2455.0833333333335</v>
      </c>
      <c r="BA132" s="1">
        <f t="shared" si="138"/>
        <v>1039767.4395995594</v>
      </c>
      <c r="BB132" s="1">
        <f>SUM(BA121:BA132)</f>
        <v>17878043.83937962</v>
      </c>
    </row>
    <row r="133" spans="1:54" x14ac:dyDescent="0.15">
      <c r="C133" s="7">
        <v>12</v>
      </c>
      <c r="D133" s="8">
        <v>5.0499594399677399</v>
      </c>
      <c r="E133" s="10">
        <f t="shared" si="139"/>
        <v>9.8175842845333303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6.6270838536451597</v>
      </c>
      <c r="E136" s="7"/>
      <c r="F136" s="7"/>
      <c r="G136" s="1">
        <v>1</v>
      </c>
      <c r="H136" s="9">
        <f t="shared" ref="H136:H147" si="141">E137</f>
        <v>6.6270838536451597</v>
      </c>
      <c r="I136" s="9">
        <f t="shared" ref="I136:I147" si="142">H136+273.15</f>
        <v>279.77708385364514</v>
      </c>
      <c r="J136" s="9">
        <f t="shared" ref="J136:J147" si="143">EXP(($C$15*(I136-$C$13))/($C$16*I136*$C$13))</f>
        <v>4.0542040520840636E-2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3.0773351394759667E-2</v>
      </c>
      <c r="Q136" s="12">
        <f t="shared" ref="Q136:Q147" si="147">P136*$B$138</f>
        <v>8.001071362637514E-3</v>
      </c>
      <c r="R136" s="9">
        <f t="shared" ref="R136:R147" si="148">L136*$B$138</f>
        <v>0.19735245833333334</v>
      </c>
      <c r="S136" s="13">
        <f t="shared" ref="S136:S147" si="149">Q136/R136</f>
        <v>4.0542040520840636E-2</v>
      </c>
      <c r="T136" s="2">
        <f t="shared" ref="T136:T147" si="150">$B$137/100</f>
        <v>0.01</v>
      </c>
      <c r="U136" s="14">
        <f t="shared" ref="U136:U147" si="151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5.8954204052084061E-3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6.3593961357419397</v>
      </c>
      <c r="E137" s="10">
        <f t="shared" ref="E137:E148" si="159">D136</f>
        <v>6.6270838536451597</v>
      </c>
      <c r="F137" s="7" t="s">
        <v>83</v>
      </c>
      <c r="G137" s="1">
        <v>2</v>
      </c>
      <c r="H137" s="9">
        <f t="shared" si="141"/>
        <v>6.3593961357419397</v>
      </c>
      <c r="I137" s="9">
        <f t="shared" si="142"/>
        <v>279.50939613574189</v>
      </c>
      <c r="J137" s="9">
        <f t="shared" si="143"/>
        <v>3.9213044009694477E-2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1.4873224819385737</v>
      </c>
      <c r="P137" s="9">
        <f t="shared" si="146"/>
        <v>5.8322441940865312E-2</v>
      </c>
      <c r="Q137" s="12">
        <f t="shared" si="147"/>
        <v>1.5163834904624982E-2</v>
      </c>
      <c r="R137" s="9">
        <f t="shared" si="148"/>
        <v>0.19735245833333334</v>
      </c>
      <c r="S137" s="13">
        <f t="shared" si="149"/>
        <v>7.6836311200202415E-2</v>
      </c>
      <c r="T137" s="2">
        <f t="shared" si="150"/>
        <v>0.01</v>
      </c>
      <c r="U137" s="14">
        <f t="shared" si="151"/>
        <v>7.6836311200202418E-4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6.2583631120020243E-3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6.52570654328572</v>
      </c>
      <c r="E138" s="10">
        <f t="shared" si="159"/>
        <v>6.3593961357419397</v>
      </c>
      <c r="F138" s="7" t="s">
        <v>83</v>
      </c>
      <c r="G138" s="1">
        <v>3</v>
      </c>
      <c r="H138" s="9">
        <f t="shared" si="141"/>
        <v>6.52570654328572</v>
      </c>
      <c r="I138" s="9">
        <f t="shared" si="142"/>
        <v>279.67570654328568</v>
      </c>
      <c r="J138" s="9">
        <f t="shared" si="143"/>
        <v>4.0033812270758341E-2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2.1880479566643753</v>
      </c>
      <c r="P138" s="9">
        <f t="shared" si="146"/>
        <v>8.7595901136517981E-2</v>
      </c>
      <c r="Q138" s="12">
        <f t="shared" si="147"/>
        <v>2.2774934295494677E-2</v>
      </c>
      <c r="R138" s="9">
        <f t="shared" si="148"/>
        <v>0.19735245833333334</v>
      </c>
      <c r="S138" s="13">
        <f t="shared" si="149"/>
        <v>0.11540233391482375</v>
      </c>
      <c r="T138" s="2">
        <f t="shared" si="150"/>
        <v>0.01</v>
      </c>
      <c r="U138" s="14">
        <f t="shared" si="151"/>
        <v>1.1540233391482376E-3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6.6440233391482379E-3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8.4136097637742004</v>
      </c>
      <c r="E139" s="10">
        <f t="shared" si="159"/>
        <v>6.52570654328572</v>
      </c>
      <c r="F139" s="7" t="s">
        <v>83</v>
      </c>
      <c r="G139" s="1">
        <v>4</v>
      </c>
      <c r="H139" s="9">
        <f t="shared" si="141"/>
        <v>8.4136097637742004</v>
      </c>
      <c r="I139" s="9">
        <f t="shared" si="142"/>
        <v>281.5636097637742</v>
      </c>
      <c r="J139" s="9">
        <f t="shared" si="143"/>
        <v>5.0559884418084206E-2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2.859499972194524</v>
      </c>
      <c r="P139" s="9">
        <f t="shared" si="146"/>
        <v>0.14457598808767014</v>
      </c>
      <c r="Q139" s="12">
        <f t="shared" si="147"/>
        <v>3.7589756902794237E-2</v>
      </c>
      <c r="R139" s="9">
        <f t="shared" si="148"/>
        <v>0.19735245833333334</v>
      </c>
      <c r="S139" s="13">
        <f t="shared" si="149"/>
        <v>0.19047017311182501</v>
      </c>
      <c r="T139" s="2">
        <f t="shared" si="150"/>
        <v>0.01</v>
      </c>
      <c r="U139" s="14">
        <f t="shared" si="151"/>
        <v>1.9047017311182501E-3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7.3947017311182502E-3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11.6051734827667</v>
      </c>
      <c r="E140" s="10">
        <f t="shared" si="159"/>
        <v>8.4136097637742004</v>
      </c>
      <c r="F140" s="7" t="s">
        <v>83</v>
      </c>
      <c r="G140" s="1">
        <v>5</v>
      </c>
      <c r="H140" s="9">
        <f t="shared" si="141"/>
        <v>11.6051734827667</v>
      </c>
      <c r="I140" s="9">
        <f t="shared" si="142"/>
        <v>284.75517348276668</v>
      </c>
      <c r="J140" s="9">
        <f t="shared" si="143"/>
        <v>7.4496130928441193E-2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3.4739719007735208</v>
      </c>
      <c r="P140" s="9">
        <f t="shared" si="146"/>
        <v>0.25879746556174993</v>
      </c>
      <c r="Q140" s="12">
        <f t="shared" si="147"/>
        <v>6.728734104605498E-2</v>
      </c>
      <c r="R140" s="9">
        <f t="shared" si="148"/>
        <v>0.19735245833333334</v>
      </c>
      <c r="S140" s="13">
        <f t="shared" si="149"/>
        <v>0.34095010325336278</v>
      </c>
      <c r="T140" s="2">
        <f t="shared" si="150"/>
        <v>0.01</v>
      </c>
      <c r="U140" s="14">
        <f t="shared" si="151"/>
        <v>3.4095010325336278E-3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8.8995010325336292E-3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13.140012194774201</v>
      </c>
      <c r="E141" s="10">
        <f t="shared" si="159"/>
        <v>11.6051734827667</v>
      </c>
      <c r="F141" s="7" t="s">
        <v>85</v>
      </c>
      <c r="G141" s="1">
        <v>6</v>
      </c>
      <c r="H141" s="9">
        <f t="shared" si="141"/>
        <v>13.140012194774201</v>
      </c>
      <c r="I141" s="9">
        <f t="shared" si="142"/>
        <v>286.29001219477419</v>
      </c>
      <c r="J141" s="9">
        <f t="shared" si="143"/>
        <v>8.9484311895090707E-2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3.9742223518784372</v>
      </c>
      <c r="P141" s="9">
        <f t="shared" si="146"/>
        <v>0.35563055247593101</v>
      </c>
      <c r="Q141" s="12">
        <f t="shared" si="147"/>
        <v>9.2463943643742066E-2</v>
      </c>
      <c r="R141" s="9">
        <f t="shared" si="148"/>
        <v>0.19735245833333334</v>
      </c>
      <c r="S141" s="13">
        <f t="shared" si="149"/>
        <v>0.46852187413631352</v>
      </c>
      <c r="T141" s="2">
        <f t="shared" si="150"/>
        <v>0.01</v>
      </c>
      <c r="U141" s="14">
        <f t="shared" si="151"/>
        <v>4.6852187413631355E-3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1.0175218741363137E-2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18.100044845333301</v>
      </c>
      <c r="E142" s="10">
        <f t="shared" si="159"/>
        <v>13.140012194774201</v>
      </c>
      <c r="F142" s="7" t="s">
        <v>83</v>
      </c>
      <c r="G142" s="1">
        <v>7</v>
      </c>
      <c r="H142" s="9">
        <f t="shared" si="141"/>
        <v>18.100044845333301</v>
      </c>
      <c r="I142" s="9">
        <f t="shared" si="142"/>
        <v>291.25004484533326</v>
      </c>
      <c r="J142" s="9">
        <f t="shared" si="143"/>
        <v>0.15969451708136712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4.3776397160691722</v>
      </c>
      <c r="P142" s="9">
        <f t="shared" si="146"/>
        <v>0.69908506041387952</v>
      </c>
      <c r="Q142" s="12">
        <f t="shared" si="147"/>
        <v>0.1817621157076087</v>
      </c>
      <c r="R142" s="9">
        <f t="shared" si="148"/>
        <v>0.19735245833333334</v>
      </c>
      <c r="S142" s="13">
        <f t="shared" si="149"/>
        <v>0.92100254155743955</v>
      </c>
      <c r="T142" s="2">
        <f t="shared" si="150"/>
        <v>0.01</v>
      </c>
      <c r="U142" s="14">
        <f t="shared" si="151"/>
        <v>9.2100254155743962E-3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1.9160025415574398E-2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19.0716252464516</v>
      </c>
      <c r="E143" s="10">
        <f t="shared" si="159"/>
        <v>18.100044845333301</v>
      </c>
      <c r="F143" s="7" t="s">
        <v>83</v>
      </c>
      <c r="G143" s="1">
        <v>8</v>
      </c>
      <c r="H143" s="9">
        <f t="shared" si="141"/>
        <v>19.0716252464516</v>
      </c>
      <c r="I143" s="9">
        <f t="shared" si="142"/>
        <v>292.22162524645159</v>
      </c>
      <c r="J143" s="9">
        <f t="shared" si="143"/>
        <v>0.17846891391232222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4.4376025723219596</v>
      </c>
      <c r="P143" s="9">
        <f t="shared" si="146"/>
        <v>0.7919741114568275</v>
      </c>
      <c r="Q143" s="12">
        <f t="shared" si="147"/>
        <v>0.20591326897877515</v>
      </c>
      <c r="R143" s="9">
        <f t="shared" si="148"/>
        <v>0.19735245833333334</v>
      </c>
      <c r="S143" s="13">
        <f t="shared" si="149"/>
        <v>1.0433782822759794</v>
      </c>
      <c r="T143" s="2">
        <f t="shared" si="150"/>
        <v>0.01</v>
      </c>
      <c r="U143" s="14">
        <f t="shared" si="151"/>
        <v>1.0433782822759793E-2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2.0383782822759794E-2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17.405443424838701</v>
      </c>
      <c r="E144" s="10">
        <f t="shared" si="159"/>
        <v>19.0716252464516</v>
      </c>
      <c r="F144" s="7" t="s">
        <v>83</v>
      </c>
      <c r="G144" s="1">
        <v>9</v>
      </c>
      <c r="H144" s="9">
        <f t="shared" si="141"/>
        <v>17.405443424838701</v>
      </c>
      <c r="I144" s="9">
        <f t="shared" si="142"/>
        <v>290.5554434248387</v>
      </c>
      <c r="J144" s="9">
        <f t="shared" si="143"/>
        <v>0.14742838746151754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4.404676377531799</v>
      </c>
      <c r="P144" s="9">
        <f t="shared" si="146"/>
        <v>0.64937433562935154</v>
      </c>
      <c r="Q144" s="12">
        <f t="shared" si="147"/>
        <v>0.1688373272636314</v>
      </c>
      <c r="R144" s="9">
        <f t="shared" si="148"/>
        <v>0.19735245833333334</v>
      </c>
      <c r="S144" s="13">
        <f t="shared" si="149"/>
        <v>0.85551165001684881</v>
      </c>
      <c r="T144" s="2">
        <f t="shared" si="150"/>
        <v>0.01</v>
      </c>
      <c r="U144" s="14">
        <f t="shared" si="151"/>
        <v>8.555116500168488E-3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1.8505116500168488E-2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17.191014680999999</v>
      </c>
      <c r="E145" s="10">
        <f t="shared" si="159"/>
        <v>17.405443424838701</v>
      </c>
      <c r="F145" s="7" t="s">
        <v>83</v>
      </c>
      <c r="G145" s="1">
        <v>10</v>
      </c>
      <c r="H145" s="9">
        <f t="shared" si="141"/>
        <v>17.191014680999999</v>
      </c>
      <c r="I145" s="9">
        <f t="shared" si="142"/>
        <v>290.34101468099999</v>
      </c>
      <c r="J145" s="9">
        <f t="shared" si="143"/>
        <v>0.14382443265820741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4.514349958569114</v>
      </c>
      <c r="P145" s="9">
        <f t="shared" si="146"/>
        <v>0.64927382161180491</v>
      </c>
      <c r="Q145" s="12">
        <f t="shared" si="147"/>
        <v>0.16881119361906929</v>
      </c>
      <c r="R145" s="9">
        <f t="shared" si="148"/>
        <v>0.19735245833333334</v>
      </c>
      <c r="S145" s="13">
        <f t="shared" si="149"/>
        <v>0.85537922884113704</v>
      </c>
      <c r="T145" s="2">
        <f t="shared" si="150"/>
        <v>0.01</v>
      </c>
      <c r="U145" s="14">
        <f t="shared" si="151"/>
        <v>8.5537922884113705E-3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1.8503792288411369E-2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14.1841122520645</v>
      </c>
      <c r="E146" s="10">
        <f t="shared" si="159"/>
        <v>17.191014680999999</v>
      </c>
      <c r="F146" s="7" t="s">
        <v>83</v>
      </c>
      <c r="G146" s="1">
        <v>11</v>
      </c>
      <c r="H146" s="9">
        <f t="shared" si="141"/>
        <v>14.1841122520645</v>
      </c>
      <c r="I146" s="9">
        <f t="shared" si="142"/>
        <v>287.33411225206447</v>
      </c>
      <c r="J146" s="9">
        <f t="shared" si="143"/>
        <v>0.10125559506457782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4.6241240536239756</v>
      </c>
      <c r="P146" s="9">
        <f t="shared" si="146"/>
        <v>0.46821843270212338</v>
      </c>
      <c r="Q146" s="12">
        <f t="shared" si="147"/>
        <v>0.12173679250255208</v>
      </c>
      <c r="R146" s="9">
        <f t="shared" si="148"/>
        <v>0.19735245833333334</v>
      </c>
      <c r="S146" s="13">
        <f t="shared" si="149"/>
        <v>0.61684963810755034</v>
      </c>
      <c r="T146" s="2">
        <f t="shared" si="150"/>
        <v>0.01</v>
      </c>
      <c r="U146" s="14">
        <f t="shared" si="151"/>
        <v>6.1684963810755035E-3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1.1658496381075505E-2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9.8175842845333303</v>
      </c>
      <c r="E147" s="10">
        <f t="shared" si="159"/>
        <v>14.1841122520645</v>
      </c>
      <c r="F147" s="7" t="s">
        <v>85</v>
      </c>
      <c r="G147" s="1">
        <v>12</v>
      </c>
      <c r="H147" s="9">
        <f t="shared" si="141"/>
        <v>9.8175842845333303</v>
      </c>
      <c r="I147" s="9">
        <f t="shared" si="142"/>
        <v>282.9675842845333</v>
      </c>
      <c r="J147" s="9">
        <f t="shared" si="143"/>
        <v>6.002352292599792E-2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4.9149535375885192</v>
      </c>
      <c r="P147" s="9">
        <f t="shared" si="146"/>
        <v>0.29501282634365905</v>
      </c>
      <c r="Q147" s="12">
        <f t="shared" si="147"/>
        <v>7.6703334849351351E-2</v>
      </c>
      <c r="R147" s="9">
        <f t="shared" si="148"/>
        <v>0.19735245833333334</v>
      </c>
      <c r="S147" s="13">
        <f t="shared" si="149"/>
        <v>0.38866166399507152</v>
      </c>
      <c r="T147" s="2">
        <f t="shared" si="150"/>
        <v>0.01</v>
      </c>
      <c r="U147" s="14">
        <f t="shared" si="151"/>
        <v>3.8866166399507151E-3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9.3766166399507148E-3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5.0499594399677399</v>
      </c>
      <c r="E148" s="10">
        <f t="shared" si="159"/>
        <v>9.8175842845333303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2339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599875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4782003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8611026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724150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24036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19051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12201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3342338.8924404653</v>
      </c>
      <c r="J13" s="6" t="s">
        <v>37</v>
      </c>
      <c r="K13" s="6">
        <f>I13/(10000*1000)</f>
        <v>0.33423388924404651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194.91666666666666</v>
      </c>
      <c r="AU26" s="1">
        <f t="shared" ref="AU26:AU37" si="17">AT26*10000*AS26*0.67*AR26*AQ26</f>
        <v>429262.23950505769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8.1788046946451605</v>
      </c>
      <c r="E27" s="10">
        <f t="shared" ref="E27:E38" si="18">D26</f>
        <v>7.1300825968064503</v>
      </c>
      <c r="F27" s="7" t="s">
        <v>83</v>
      </c>
      <c r="G27" s="1">
        <v>2</v>
      </c>
      <c r="H27" s="9">
        <f t="shared" si="0"/>
        <v>8.1788046946451605</v>
      </c>
      <c r="I27" s="9">
        <f t="shared" si="1"/>
        <v>281.32880469464516</v>
      </c>
      <c r="J27" s="9">
        <f t="shared" si="2"/>
        <v>4.9121462596600426E-2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79.315029691992592</v>
      </c>
      <c r="P27" s="9">
        <f t="shared" si="5"/>
        <v>3.8960702643634662</v>
      </c>
      <c r="Q27" s="12">
        <f t="shared" si="6"/>
        <v>0.38960702643634665</v>
      </c>
      <c r="R27" s="9">
        <f t="shared" si="7"/>
        <v>4.0532094166666672</v>
      </c>
      <c r="S27" s="13">
        <f t="shared" si="8"/>
        <v>9.6123093180010652E-2</v>
      </c>
      <c r="T27" s="2">
        <f t="shared" si="9"/>
        <v>0.34</v>
      </c>
      <c r="U27" s="14">
        <f t="shared" si="10"/>
        <v>3.2681851681203626E-2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4.5581851681203628E-2</v>
      </c>
      <c r="AR27" s="9">
        <f t="shared" si="14"/>
        <v>119.21204166666666</v>
      </c>
      <c r="AS27" s="1">
        <f t="shared" si="15"/>
        <v>0.1</v>
      </c>
      <c r="AT27" s="1">
        <f t="shared" si="16"/>
        <v>194.91666666666666</v>
      </c>
      <c r="AU27" s="1">
        <f t="shared" si="17"/>
        <v>709636.37382069125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8.9940406043214303</v>
      </c>
      <c r="E28" s="10">
        <f t="shared" si="18"/>
        <v>8.1788046946451605</v>
      </c>
      <c r="F28" s="7" t="s">
        <v>83</v>
      </c>
      <c r="G28" s="1">
        <v>3</v>
      </c>
      <c r="H28" s="9">
        <f t="shared" si="0"/>
        <v>8.9940406043214303</v>
      </c>
      <c r="I28" s="9">
        <f t="shared" si="1"/>
        <v>282.14404060432139</v>
      </c>
      <c r="J28" s="9">
        <f t="shared" si="2"/>
        <v>5.4287786711509446E-2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115.95105359429579</v>
      </c>
      <c r="P28" s="9">
        <f t="shared" si="5"/>
        <v>6.29472606650193</v>
      </c>
      <c r="Q28" s="12">
        <f t="shared" si="6"/>
        <v>0.629472606650193</v>
      </c>
      <c r="R28" s="9">
        <f t="shared" si="7"/>
        <v>4.0532094166666672</v>
      </c>
      <c r="S28" s="13">
        <f t="shared" si="8"/>
        <v>0.15530226591841562</v>
      </c>
      <c r="T28" s="2">
        <f t="shared" si="9"/>
        <v>0.34</v>
      </c>
      <c r="U28" s="14">
        <f t="shared" si="10"/>
        <v>5.2802770412261314E-2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6.5702770412261316E-2</v>
      </c>
      <c r="AR28" s="9">
        <f t="shared" si="14"/>
        <v>119.21204166666666</v>
      </c>
      <c r="AS28" s="1">
        <f t="shared" si="15"/>
        <v>0.1</v>
      </c>
      <c r="AT28" s="1">
        <f t="shared" si="16"/>
        <v>194.91666666666666</v>
      </c>
      <c r="AU28" s="1">
        <f t="shared" si="17"/>
        <v>1022886.8294211287</v>
      </c>
    </row>
    <row r="29" spans="1:47" x14ac:dyDescent="0.15">
      <c r="C29" s="7">
        <v>3</v>
      </c>
      <c r="D29" s="8">
        <v>10.3842076274194</v>
      </c>
      <c r="E29" s="10">
        <f t="shared" si="18"/>
        <v>8.9940406043214303</v>
      </c>
      <c r="F29" s="7" t="s">
        <v>83</v>
      </c>
      <c r="G29" s="1">
        <v>4</v>
      </c>
      <c r="H29" s="9">
        <f t="shared" si="0"/>
        <v>10.3842076274194</v>
      </c>
      <c r="I29" s="9">
        <f t="shared" si="1"/>
        <v>283.53420762741939</v>
      </c>
      <c r="J29" s="9">
        <f t="shared" si="2"/>
        <v>6.4296270870783462E-2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150.18842169446052</v>
      </c>
      <c r="P29" s="9">
        <f t="shared" si="5"/>
        <v>9.6565554429224854</v>
      </c>
      <c r="Q29" s="12">
        <f t="shared" si="6"/>
        <v>0.96565554429224854</v>
      </c>
      <c r="R29" s="9">
        <f t="shared" si="7"/>
        <v>4.0532094166666672</v>
      </c>
      <c r="S29" s="13">
        <f t="shared" si="8"/>
        <v>0.23824467108003447</v>
      </c>
      <c r="T29" s="2">
        <f t="shared" si="9"/>
        <v>0.34</v>
      </c>
      <c r="U29" s="14">
        <f t="shared" si="10"/>
        <v>8.100318816721172E-2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9.3903188167211715E-2</v>
      </c>
      <c r="AR29" s="9">
        <f t="shared" si="14"/>
        <v>119.21204166666666</v>
      </c>
      <c r="AS29" s="1">
        <f t="shared" si="15"/>
        <v>0.1</v>
      </c>
      <c r="AT29" s="1">
        <f t="shared" si="16"/>
        <v>194.91666666666666</v>
      </c>
      <c r="AU29" s="1">
        <f t="shared" si="17"/>
        <v>1461922.1353102906</v>
      </c>
    </row>
    <row r="30" spans="1:47" x14ac:dyDescent="0.15">
      <c r="C30" s="7">
        <v>4</v>
      </c>
      <c r="D30" s="8">
        <v>12.9983008514</v>
      </c>
      <c r="E30" s="10">
        <f t="shared" si="18"/>
        <v>10.3842076274194</v>
      </c>
      <c r="F30" s="7" t="s">
        <v>83</v>
      </c>
      <c r="G30" s="1">
        <v>5</v>
      </c>
      <c r="H30" s="9">
        <f t="shared" si="0"/>
        <v>12.9983008514</v>
      </c>
      <c r="I30" s="9">
        <f t="shared" si="1"/>
        <v>286.14830085139999</v>
      </c>
      <c r="J30" s="9">
        <f t="shared" si="2"/>
        <v>8.7989737263064E-2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133.50527293896113</v>
      </c>
      <c r="O30" s="9">
        <f t="shared" si="19"/>
        <v>47.558687479243559</v>
      </c>
      <c r="P30" s="9">
        <f t="shared" si="5"/>
        <v>4.1846764158748124</v>
      </c>
      <c r="Q30" s="12">
        <f t="shared" si="6"/>
        <v>0.41846764158748129</v>
      </c>
      <c r="R30" s="9">
        <f t="shared" si="7"/>
        <v>4.0532094166666672</v>
      </c>
      <c r="S30" s="13">
        <f t="shared" si="8"/>
        <v>0.10324352841645827</v>
      </c>
      <c r="T30" s="2">
        <f t="shared" si="9"/>
        <v>0.34</v>
      </c>
      <c r="U30" s="14">
        <f t="shared" si="10"/>
        <v>3.5102799661595817E-2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4.8002799661595819E-2</v>
      </c>
      <c r="AR30" s="9">
        <f t="shared" si="14"/>
        <v>119.21204166666666</v>
      </c>
      <c r="AS30" s="1">
        <f t="shared" si="15"/>
        <v>0.1</v>
      </c>
      <c r="AT30" s="1">
        <f t="shared" si="16"/>
        <v>194.91666666666666</v>
      </c>
      <c r="AU30" s="1">
        <f t="shared" si="17"/>
        <v>747326.65367218934</v>
      </c>
    </row>
    <row r="31" spans="1:47" x14ac:dyDescent="0.15">
      <c r="C31" s="7">
        <v>5</v>
      </c>
      <c r="D31" s="8">
        <v>16.853716598387098</v>
      </c>
      <c r="E31" s="10">
        <f t="shared" si="18"/>
        <v>12.9983008514</v>
      </c>
      <c r="F31" s="7" t="s">
        <v>85</v>
      </c>
      <c r="G31" s="1">
        <v>6</v>
      </c>
      <c r="H31" s="9">
        <f t="shared" si="0"/>
        <v>16.853716598387098</v>
      </c>
      <c r="I31" s="9">
        <f t="shared" si="1"/>
        <v>290.00371659838709</v>
      </c>
      <c r="J31" s="9">
        <f t="shared" si="2"/>
        <v>0.13832259077758349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83.906105230035408</v>
      </c>
      <c r="P31" s="9">
        <f t="shared" si="5"/>
        <v>11.606109857475046</v>
      </c>
      <c r="Q31" s="12">
        <f t="shared" si="6"/>
        <v>1.1606109857475047</v>
      </c>
      <c r="R31" s="9">
        <f t="shared" si="7"/>
        <v>4.0532094166666672</v>
      </c>
      <c r="S31" s="13">
        <f t="shared" si="8"/>
        <v>0.28634370111129948</v>
      </c>
      <c r="T31" s="2">
        <f t="shared" si="9"/>
        <v>0.34</v>
      </c>
      <c r="U31" s="14">
        <f t="shared" si="10"/>
        <v>9.7356858377841832E-2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0.11025685837784183</v>
      </c>
      <c r="AR31" s="9">
        <f t="shared" si="14"/>
        <v>119.21204166666666</v>
      </c>
      <c r="AS31" s="1">
        <f t="shared" si="15"/>
        <v>0.1</v>
      </c>
      <c r="AT31" s="1">
        <f t="shared" si="16"/>
        <v>194.91666666666666</v>
      </c>
      <c r="AU31" s="1">
        <f t="shared" si="17"/>
        <v>1716522.5694501037</v>
      </c>
    </row>
    <row r="32" spans="1:47" x14ac:dyDescent="0.15">
      <c r="C32" s="7">
        <v>6</v>
      </c>
      <c r="D32" s="8">
        <v>21.411394792666702</v>
      </c>
      <c r="E32" s="10">
        <f t="shared" si="18"/>
        <v>16.853716598387098</v>
      </c>
      <c r="F32" s="7" t="s">
        <v>83</v>
      </c>
      <c r="G32" s="1">
        <v>7</v>
      </c>
      <c r="H32" s="9">
        <f t="shared" si="0"/>
        <v>21.411394792666702</v>
      </c>
      <c r="I32" s="9">
        <f t="shared" si="1"/>
        <v>294.5613947926667</v>
      </c>
      <c r="J32" s="9">
        <f t="shared" si="2"/>
        <v>0.2325445843293944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112.83208953922703</v>
      </c>
      <c r="P32" s="9">
        <f t="shared" si="5"/>
        <v>26.238491360916559</v>
      </c>
      <c r="Q32" s="12">
        <f t="shared" si="6"/>
        <v>2.623849136091656</v>
      </c>
      <c r="R32" s="9">
        <f t="shared" si="7"/>
        <v>4.0532094166666672</v>
      </c>
      <c r="S32" s="13">
        <f t="shared" si="8"/>
        <v>0.64735099185906175</v>
      </c>
      <c r="T32" s="2">
        <f t="shared" si="9"/>
        <v>0.34</v>
      </c>
      <c r="U32" s="14">
        <f t="shared" si="10"/>
        <v>0.220099337232081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0.25219933723208099</v>
      </c>
      <c r="AR32" s="9">
        <f t="shared" si="14"/>
        <v>119.21204166666666</v>
      </c>
      <c r="AS32" s="1">
        <f t="shared" si="15"/>
        <v>0.1</v>
      </c>
      <c r="AT32" s="1">
        <f t="shared" si="16"/>
        <v>194.91666666666666</v>
      </c>
      <c r="AU32" s="1">
        <f t="shared" si="17"/>
        <v>3926339.4652121286</v>
      </c>
    </row>
    <row r="33" spans="1:48" x14ac:dyDescent="0.15">
      <c r="C33" s="7">
        <v>7</v>
      </c>
      <c r="D33" s="8">
        <v>23.728159019354798</v>
      </c>
      <c r="E33" s="10">
        <f t="shared" si="18"/>
        <v>21.411394792666702</v>
      </c>
      <c r="F33" s="7" t="s">
        <v>83</v>
      </c>
      <c r="G33" s="1">
        <v>8</v>
      </c>
      <c r="H33" s="9">
        <f t="shared" si="0"/>
        <v>23.728159019354798</v>
      </c>
      <c r="I33" s="9">
        <f t="shared" si="1"/>
        <v>296.87815901935477</v>
      </c>
      <c r="J33" s="9">
        <f t="shared" si="2"/>
        <v>0.30097786262330839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127.12569234497715</v>
      </c>
      <c r="P33" s="9">
        <f t="shared" si="5"/>
        <v>38.262019166499499</v>
      </c>
      <c r="Q33" s="12">
        <f t="shared" si="6"/>
        <v>3.8262019166499499</v>
      </c>
      <c r="R33" s="9">
        <f t="shared" si="7"/>
        <v>4.0532094166666672</v>
      </c>
      <c r="S33" s="13">
        <f t="shared" si="8"/>
        <v>0.94399314797718825</v>
      </c>
      <c r="T33" s="2">
        <f t="shared" si="9"/>
        <v>0.34</v>
      </c>
      <c r="U33" s="14">
        <f t="shared" si="10"/>
        <v>0.32095767031224404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0.35305767031224405</v>
      </c>
      <c r="AR33" s="9">
        <f t="shared" si="14"/>
        <v>119.21204166666666</v>
      </c>
      <c r="AS33" s="1">
        <f t="shared" si="15"/>
        <v>0.1</v>
      </c>
      <c r="AT33" s="1">
        <f t="shared" si="16"/>
        <v>194.91666666666666</v>
      </c>
      <c r="AU33" s="1">
        <f t="shared" si="17"/>
        <v>5496542.0593757285</v>
      </c>
    </row>
    <row r="34" spans="1:48" x14ac:dyDescent="0.15">
      <c r="C34" s="7">
        <v>8</v>
      </c>
      <c r="D34" s="8">
        <v>24.673784506774201</v>
      </c>
      <c r="E34" s="10">
        <f t="shared" si="18"/>
        <v>23.728159019354798</v>
      </c>
      <c r="F34" s="7" t="s">
        <v>83</v>
      </c>
      <c r="G34" s="1">
        <v>9</v>
      </c>
      <c r="H34" s="9">
        <f t="shared" si="0"/>
        <v>24.673784506774201</v>
      </c>
      <c r="I34" s="9">
        <f t="shared" si="1"/>
        <v>297.82378450677419</v>
      </c>
      <c r="J34" s="9">
        <f t="shared" si="2"/>
        <v>0.33401030857446251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129.39576734514432</v>
      </c>
      <c r="P34" s="9">
        <f t="shared" si="5"/>
        <v>43.219520179181018</v>
      </c>
      <c r="Q34" s="12">
        <f t="shared" si="6"/>
        <v>4.3219520179181021</v>
      </c>
      <c r="R34" s="9">
        <f t="shared" si="7"/>
        <v>4.0532094166666672</v>
      </c>
      <c r="S34" s="13">
        <f t="shared" si="8"/>
        <v>1.0663036556034766</v>
      </c>
      <c r="T34" s="2">
        <f t="shared" si="9"/>
        <v>0.34</v>
      </c>
      <c r="U34" s="14">
        <f t="shared" si="10"/>
        <v>0.36254324290518208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0.3946432429051821</v>
      </c>
      <c r="AR34" s="9">
        <f t="shared" si="14"/>
        <v>119.21204166666666</v>
      </c>
      <c r="AS34" s="1">
        <f t="shared" si="15"/>
        <v>0.1</v>
      </c>
      <c r="AT34" s="1">
        <f t="shared" si="16"/>
        <v>194.91666666666666</v>
      </c>
      <c r="AU34" s="1">
        <f t="shared" si="17"/>
        <v>6143962.772876028</v>
      </c>
    </row>
    <row r="35" spans="1:48" x14ac:dyDescent="0.15">
      <c r="C35" s="7">
        <v>9</v>
      </c>
      <c r="D35" s="8">
        <v>20.0082365383333</v>
      </c>
      <c r="E35" s="10">
        <f t="shared" si="18"/>
        <v>24.673784506774201</v>
      </c>
      <c r="F35" s="7" t="s">
        <v>83</v>
      </c>
      <c r="G35" s="1">
        <v>10</v>
      </c>
      <c r="H35" s="9">
        <f t="shared" si="0"/>
        <v>20.0082365383333</v>
      </c>
      <c r="I35" s="9">
        <f t="shared" si="1"/>
        <v>293.15823653833326</v>
      </c>
      <c r="J35" s="9">
        <f t="shared" si="2"/>
        <v>0.19851568602029601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126.70834133262997</v>
      </c>
      <c r="P35" s="9">
        <f t="shared" si="5"/>
        <v>25.153593304140866</v>
      </c>
      <c r="Q35" s="12">
        <f t="shared" si="6"/>
        <v>2.5153593304140869</v>
      </c>
      <c r="R35" s="9">
        <f t="shared" si="7"/>
        <v>4.0532094166666672</v>
      </c>
      <c r="S35" s="13">
        <f t="shared" si="8"/>
        <v>0.62058459651036291</v>
      </c>
      <c r="T35" s="2">
        <f t="shared" si="9"/>
        <v>0.34</v>
      </c>
      <c r="U35" s="14">
        <f t="shared" si="10"/>
        <v>0.21099876281352339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0.24309876281352338</v>
      </c>
      <c r="AR35" s="9">
        <f t="shared" si="14"/>
        <v>119.21204166666666</v>
      </c>
      <c r="AS35" s="1">
        <f t="shared" si="15"/>
        <v>0.1</v>
      </c>
      <c r="AT35" s="1">
        <f t="shared" si="16"/>
        <v>194.91666666666666</v>
      </c>
      <c r="AU35" s="1">
        <f t="shared" si="17"/>
        <v>3784658.1075692209</v>
      </c>
    </row>
    <row r="36" spans="1:48" x14ac:dyDescent="0.15">
      <c r="C36" s="7">
        <v>10</v>
      </c>
      <c r="D36" s="8">
        <v>15.443441242580599</v>
      </c>
      <c r="E36" s="10">
        <f t="shared" si="18"/>
        <v>20.0082365383333</v>
      </c>
      <c r="F36" s="7" t="s">
        <v>83</v>
      </c>
      <c r="G36" s="1">
        <v>11</v>
      </c>
      <c r="H36" s="9">
        <f t="shared" si="0"/>
        <v>15.443441242580599</v>
      </c>
      <c r="I36" s="9">
        <f t="shared" si="1"/>
        <v>288.59344124258058</v>
      </c>
      <c r="J36" s="9">
        <f t="shared" si="2"/>
        <v>0.11739195623464969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96.477010627064644</v>
      </c>
      <c r="O36" s="9">
        <f t="shared" si="19"/>
        <v>45.609831568091138</v>
      </c>
      <c r="P36" s="9">
        <f t="shared" si="5"/>
        <v>5.3542273513110992</v>
      </c>
      <c r="Q36" s="12">
        <f t="shared" si="6"/>
        <v>0.53542273513110994</v>
      </c>
      <c r="R36" s="9">
        <f t="shared" si="7"/>
        <v>4.0532094166666672</v>
      </c>
      <c r="S36" s="13">
        <f t="shared" si="8"/>
        <v>0.13209846323988808</v>
      </c>
      <c r="T36" s="2">
        <f t="shared" si="9"/>
        <v>0.34</v>
      </c>
      <c r="U36" s="14">
        <f t="shared" si="10"/>
        <v>4.4913477501561952E-2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5.7813477501561954E-2</v>
      </c>
      <c r="AR36" s="9">
        <f t="shared" si="14"/>
        <v>119.21204166666666</v>
      </c>
      <c r="AS36" s="1">
        <f t="shared" si="15"/>
        <v>0.1</v>
      </c>
      <c r="AT36" s="1">
        <f t="shared" si="16"/>
        <v>194.91666666666666</v>
      </c>
      <c r="AU36" s="1">
        <f t="shared" si="17"/>
        <v>900063.18345971161</v>
      </c>
    </row>
    <row r="37" spans="1:48" x14ac:dyDescent="0.15">
      <c r="C37" s="7">
        <v>11</v>
      </c>
      <c r="D37" s="8">
        <v>11.6900582333</v>
      </c>
      <c r="E37" s="10">
        <f t="shared" si="18"/>
        <v>15.443441242580599</v>
      </c>
      <c r="F37" s="7" t="s">
        <v>85</v>
      </c>
      <c r="G37" s="1">
        <v>12</v>
      </c>
      <c r="H37" s="9">
        <f t="shared" si="0"/>
        <v>11.6900582333</v>
      </c>
      <c r="I37" s="9">
        <f t="shared" si="1"/>
        <v>284.8400582333</v>
      </c>
      <c r="J37" s="9">
        <f t="shared" si="2"/>
        <v>7.5259124838841951E-2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80.78769838344671</v>
      </c>
      <c r="P37" s="9">
        <f t="shared" si="5"/>
        <v>6.0800114780825263</v>
      </c>
      <c r="Q37" s="12">
        <f t="shared" si="6"/>
        <v>0.60800114780825265</v>
      </c>
      <c r="R37" s="9">
        <f t="shared" si="7"/>
        <v>4.0532094166666672</v>
      </c>
      <c r="S37" s="13">
        <f t="shared" si="8"/>
        <v>0.15000486905714061</v>
      </c>
      <c r="T37" s="2">
        <f t="shared" si="9"/>
        <v>0.34</v>
      </c>
      <c r="U37" s="14">
        <f t="shared" si="10"/>
        <v>5.100165547942781E-2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6.3901655479427805E-2</v>
      </c>
      <c r="AR37" s="9">
        <f t="shared" si="14"/>
        <v>119.21204166666666</v>
      </c>
      <c r="AS37" s="1">
        <f t="shared" si="15"/>
        <v>0.1</v>
      </c>
      <c r="AT37" s="1">
        <f t="shared" si="16"/>
        <v>194.91666666666666</v>
      </c>
      <c r="AU37" s="1">
        <f t="shared" si="17"/>
        <v>994846.3566753203</v>
      </c>
      <c r="AV37" s="1">
        <f>SUM(AU26:AU37)</f>
        <v>27333968.746347599</v>
      </c>
    </row>
    <row r="38" spans="1:48" x14ac:dyDescent="0.15">
      <c r="C38" s="7">
        <v>12</v>
      </c>
      <c r="D38" s="8">
        <v>8.5456580841935494</v>
      </c>
      <c r="E38" s="10">
        <f t="shared" si="18"/>
        <v>11.6900582333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49989.583333333336</v>
      </c>
      <c r="AU42" s="1">
        <f t="shared" ref="AU42:AU53" si="38">AT42*10000*AS42*0.67*AR42*AQ42</f>
        <v>296808987.73157781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8.1788046946451605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8.1788046946451605</v>
      </c>
      <c r="I43" s="9">
        <f t="shared" si="21"/>
        <v>281.32880469464516</v>
      </c>
      <c r="J43" s="9">
        <f t="shared" si="22"/>
        <v>4.9121462596600426E-2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5.6574448029760029</v>
      </c>
      <c r="Q43" s="12">
        <f t="shared" si="26"/>
        <v>1.3577867527142407</v>
      </c>
      <c r="R43" s="9">
        <f t="shared" si="27"/>
        <v>14.125500000000001</v>
      </c>
      <c r="S43" s="13">
        <f t="shared" si="28"/>
        <v>9.6123093180010666E-2</v>
      </c>
      <c r="T43" s="2">
        <f t="shared" si="29"/>
        <v>0.43</v>
      </c>
      <c r="U43" s="14">
        <f t="shared" si="30"/>
        <v>4.1332930067404586E-2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4.9752930067404583E-2</v>
      </c>
      <c r="AR43" s="9">
        <f t="shared" si="35"/>
        <v>136.875</v>
      </c>
      <c r="AS43" s="1">
        <f t="shared" si="36"/>
        <v>0.24</v>
      </c>
      <c r="AT43" s="1">
        <f t="shared" si="37"/>
        <v>49989.583333333336</v>
      </c>
      <c r="AU43" s="1">
        <f t="shared" si="38"/>
        <v>547404490.79319572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8.9940406043214303</v>
      </c>
      <c r="E44" s="10">
        <f t="shared" si="39"/>
        <v>8.1788046946451605</v>
      </c>
      <c r="F44" s="7" t="s">
        <v>83</v>
      </c>
      <c r="G44" s="1">
        <v>3</v>
      </c>
      <c r="H44" s="9">
        <f t="shared" si="20"/>
        <v>8.9940406043214303</v>
      </c>
      <c r="I44" s="9">
        <f t="shared" si="21"/>
        <v>282.14404060432139</v>
      </c>
      <c r="J44" s="9">
        <f t="shared" si="22"/>
        <v>5.4287786711509446E-2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168.37136936589994</v>
      </c>
      <c r="P44" s="9">
        <f t="shared" si="25"/>
        <v>9.140508988460752</v>
      </c>
      <c r="Q44" s="12">
        <f t="shared" si="26"/>
        <v>2.1937221572305803</v>
      </c>
      <c r="R44" s="9">
        <f t="shared" si="27"/>
        <v>14.125500000000001</v>
      </c>
      <c r="S44" s="13">
        <f t="shared" si="28"/>
        <v>0.15530226591841564</v>
      </c>
      <c r="T44" s="2">
        <f t="shared" si="29"/>
        <v>0.43</v>
      </c>
      <c r="U44" s="14">
        <f t="shared" si="30"/>
        <v>6.6779974344918724E-2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7.5199974344918735E-2</v>
      </c>
      <c r="AR44" s="9">
        <f t="shared" si="35"/>
        <v>136.875</v>
      </c>
      <c r="AS44" s="1">
        <f t="shared" si="36"/>
        <v>0.24</v>
      </c>
      <c r="AT44" s="1">
        <f t="shared" si="37"/>
        <v>49989.583333333336</v>
      </c>
      <c r="AU44" s="1">
        <f t="shared" si="38"/>
        <v>827384509.98106277</v>
      </c>
    </row>
    <row r="45" spans="1:48" x14ac:dyDescent="0.15">
      <c r="C45" s="7">
        <v>3</v>
      </c>
      <c r="D45" s="8">
        <v>10.3842076274194</v>
      </c>
      <c r="E45" s="10">
        <f t="shared" si="39"/>
        <v>8.9940406043214303</v>
      </c>
      <c r="F45" s="7" t="s">
        <v>83</v>
      </c>
      <c r="G45" s="1">
        <v>4</v>
      </c>
      <c r="H45" s="9">
        <f t="shared" si="20"/>
        <v>10.3842076274194</v>
      </c>
      <c r="I45" s="9">
        <f t="shared" si="21"/>
        <v>283.53420762741939</v>
      </c>
      <c r="J45" s="9">
        <f t="shared" si="22"/>
        <v>6.4296270870783462E-2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218.08711037743922</v>
      </c>
      <c r="P45" s="9">
        <f t="shared" si="25"/>
        <v>14.022187922254282</v>
      </c>
      <c r="Q45" s="12">
        <f t="shared" si="26"/>
        <v>3.3653251013410275</v>
      </c>
      <c r="R45" s="9">
        <f t="shared" si="27"/>
        <v>14.125500000000001</v>
      </c>
      <c r="S45" s="13">
        <f t="shared" si="28"/>
        <v>0.2382446710800345</v>
      </c>
      <c r="T45" s="2">
        <f t="shared" si="29"/>
        <v>0.43</v>
      </c>
      <c r="U45" s="14">
        <f t="shared" si="30"/>
        <v>0.10244520856441483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0.11086520856441484</v>
      </c>
      <c r="AR45" s="9">
        <f t="shared" si="35"/>
        <v>136.875</v>
      </c>
      <c r="AS45" s="1">
        <f t="shared" si="36"/>
        <v>0.24</v>
      </c>
      <c r="AT45" s="1">
        <f t="shared" si="37"/>
        <v>49989.583333333336</v>
      </c>
      <c r="AU45" s="1">
        <f t="shared" si="38"/>
        <v>1219789728.1359215</v>
      </c>
    </row>
    <row r="46" spans="1:48" x14ac:dyDescent="0.15">
      <c r="C46" s="7">
        <v>4</v>
      </c>
      <c r="D46" s="8">
        <v>12.9983008514</v>
      </c>
      <c r="E46" s="10">
        <f t="shared" si="39"/>
        <v>10.3842076274194</v>
      </c>
      <c r="F46" s="7" t="s">
        <v>83</v>
      </c>
      <c r="G46" s="1">
        <v>5</v>
      </c>
      <c r="H46" s="9">
        <f t="shared" si="20"/>
        <v>12.9983008514</v>
      </c>
      <c r="I46" s="9">
        <f t="shared" si="21"/>
        <v>286.14830085139999</v>
      </c>
      <c r="J46" s="9">
        <f t="shared" si="22"/>
        <v>8.7989737263064E-2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193.86167633242567</v>
      </c>
      <c r="O46" s="9">
        <f t="shared" si="40"/>
        <v>69.059496122759271</v>
      </c>
      <c r="P46" s="9">
        <f t="shared" si="25"/>
        <v>6.0765269193611751</v>
      </c>
      <c r="Q46" s="12">
        <f t="shared" si="26"/>
        <v>1.458366460646682</v>
      </c>
      <c r="R46" s="9">
        <f t="shared" si="27"/>
        <v>14.125500000000001</v>
      </c>
      <c r="S46" s="13">
        <f t="shared" si="28"/>
        <v>0.10324352841645831</v>
      </c>
      <c r="T46" s="2">
        <f t="shared" si="29"/>
        <v>0.43</v>
      </c>
      <c r="U46" s="14">
        <f t="shared" si="30"/>
        <v>4.4394717219077076E-2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5.2814717219077073E-2</v>
      </c>
      <c r="AR46" s="9">
        <f t="shared" si="35"/>
        <v>136.875</v>
      </c>
      <c r="AS46" s="1">
        <f t="shared" si="36"/>
        <v>0.24</v>
      </c>
      <c r="AT46" s="1">
        <f t="shared" si="37"/>
        <v>49989.583333333336</v>
      </c>
      <c r="AU46" s="1">
        <f t="shared" si="38"/>
        <v>581091673.32511413</v>
      </c>
    </row>
    <row r="47" spans="1:48" x14ac:dyDescent="0.15">
      <c r="C47" s="7">
        <v>5</v>
      </c>
      <c r="D47" s="8">
        <v>16.853716598387098</v>
      </c>
      <c r="E47" s="10">
        <f t="shared" si="39"/>
        <v>12.9983008514</v>
      </c>
      <c r="F47" s="7" t="s">
        <v>85</v>
      </c>
      <c r="G47" s="1">
        <v>6</v>
      </c>
      <c r="H47" s="9">
        <f t="shared" si="20"/>
        <v>16.853716598387098</v>
      </c>
      <c r="I47" s="9">
        <f t="shared" si="21"/>
        <v>290.00371659838709</v>
      </c>
      <c r="J47" s="9">
        <f t="shared" si="22"/>
        <v>0.13832259077758349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121.8392192033981</v>
      </c>
      <c r="P47" s="9">
        <f t="shared" si="25"/>
        <v>16.853116458531929</v>
      </c>
      <c r="Q47" s="12">
        <f t="shared" si="26"/>
        <v>4.0447479500476629</v>
      </c>
      <c r="R47" s="9">
        <f t="shared" si="27"/>
        <v>14.125500000000001</v>
      </c>
      <c r="S47" s="13">
        <f t="shared" si="28"/>
        <v>0.28634370111129959</v>
      </c>
      <c r="T47" s="2">
        <f t="shared" si="29"/>
        <v>0.43</v>
      </c>
      <c r="U47" s="14">
        <f t="shared" si="30"/>
        <v>0.12312779147785882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0.13154779147785881</v>
      </c>
      <c r="AR47" s="9">
        <f t="shared" si="35"/>
        <v>136.875</v>
      </c>
      <c r="AS47" s="1">
        <f t="shared" si="36"/>
        <v>0.24</v>
      </c>
      <c r="AT47" s="1">
        <f t="shared" si="37"/>
        <v>49989.583333333336</v>
      </c>
      <c r="AU47" s="1">
        <f t="shared" si="38"/>
        <v>1447348964.3996613</v>
      </c>
    </row>
    <row r="48" spans="1:48" x14ac:dyDescent="0.15">
      <c r="C48" s="7">
        <v>6</v>
      </c>
      <c r="D48" s="8">
        <v>21.411394792666702</v>
      </c>
      <c r="E48" s="10">
        <f t="shared" si="39"/>
        <v>16.853716598387098</v>
      </c>
      <c r="F48" s="7" t="s">
        <v>83</v>
      </c>
      <c r="G48" s="1">
        <v>7</v>
      </c>
      <c r="H48" s="9">
        <f t="shared" si="20"/>
        <v>21.411394792666702</v>
      </c>
      <c r="I48" s="9">
        <f t="shared" si="21"/>
        <v>294.5613947926667</v>
      </c>
      <c r="J48" s="9">
        <f t="shared" si="22"/>
        <v>0.2325445843293944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163.84235274486616</v>
      </c>
      <c r="P48" s="9">
        <f t="shared" si="25"/>
        <v>38.100651814604916</v>
      </c>
      <c r="Q48" s="12">
        <f t="shared" si="26"/>
        <v>9.1441564355051792</v>
      </c>
      <c r="R48" s="9">
        <f t="shared" si="27"/>
        <v>14.125500000000001</v>
      </c>
      <c r="S48" s="13">
        <f t="shared" si="28"/>
        <v>0.64735099185906186</v>
      </c>
      <c r="T48" s="2">
        <f t="shared" si="29"/>
        <v>0.43</v>
      </c>
      <c r="U48" s="14">
        <f t="shared" si="30"/>
        <v>0.27836092649939659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0.29816092649939657</v>
      </c>
      <c r="AR48" s="9">
        <f t="shared" si="35"/>
        <v>136.875</v>
      </c>
      <c r="AS48" s="1">
        <f t="shared" si="36"/>
        <v>0.24</v>
      </c>
      <c r="AT48" s="1">
        <f t="shared" si="37"/>
        <v>49989.583333333336</v>
      </c>
      <c r="AU48" s="1">
        <f t="shared" si="38"/>
        <v>3280502875.3825898</v>
      </c>
    </row>
    <row r="49" spans="1:48" x14ac:dyDescent="0.15">
      <c r="C49" s="7">
        <v>7</v>
      </c>
      <c r="D49" s="8">
        <v>23.728159019354798</v>
      </c>
      <c r="E49" s="10">
        <f t="shared" si="39"/>
        <v>21.411394792666702</v>
      </c>
      <c r="F49" s="7" t="s">
        <v>83</v>
      </c>
      <c r="G49" s="1">
        <v>8</v>
      </c>
      <c r="H49" s="9">
        <f t="shared" si="20"/>
        <v>23.728159019354798</v>
      </c>
      <c r="I49" s="9">
        <f t="shared" si="21"/>
        <v>296.87815901935477</v>
      </c>
      <c r="J49" s="9">
        <f t="shared" si="22"/>
        <v>0.30097786262330839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184.59795093026122</v>
      </c>
      <c r="P49" s="9">
        <f t="shared" si="25"/>
        <v>55.559896715632384</v>
      </c>
      <c r="Q49" s="12">
        <f t="shared" si="26"/>
        <v>13.334375211751771</v>
      </c>
      <c r="R49" s="9">
        <f t="shared" si="27"/>
        <v>14.125500000000001</v>
      </c>
      <c r="S49" s="13">
        <f t="shared" si="28"/>
        <v>0.94399314797718814</v>
      </c>
      <c r="T49" s="2">
        <f t="shared" si="29"/>
        <v>0.43</v>
      </c>
      <c r="U49" s="14">
        <f t="shared" si="30"/>
        <v>0.40591705363019087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0.42571705363019086</v>
      </c>
      <c r="AR49" s="9">
        <f t="shared" si="35"/>
        <v>136.875</v>
      </c>
      <c r="AS49" s="1">
        <f t="shared" si="36"/>
        <v>0.24</v>
      </c>
      <c r="AT49" s="1">
        <f t="shared" si="37"/>
        <v>49989.583333333336</v>
      </c>
      <c r="AU49" s="1">
        <f t="shared" si="38"/>
        <v>4683933723.0731058</v>
      </c>
    </row>
    <row r="50" spans="1:48" x14ac:dyDescent="0.15">
      <c r="C50" s="7">
        <v>8</v>
      </c>
      <c r="D50" s="8">
        <v>24.673784506774201</v>
      </c>
      <c r="E50" s="10">
        <f t="shared" si="39"/>
        <v>23.728159019354798</v>
      </c>
      <c r="F50" s="7" t="s">
        <v>83</v>
      </c>
      <c r="G50" s="1">
        <v>9</v>
      </c>
      <c r="H50" s="9">
        <f t="shared" si="20"/>
        <v>24.673784506774201</v>
      </c>
      <c r="I50" s="9">
        <f t="shared" si="21"/>
        <v>297.82378450677419</v>
      </c>
      <c r="J50" s="9">
        <f t="shared" si="22"/>
        <v>0.33401030857446251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187.89430421462882</v>
      </c>
      <c r="P50" s="9">
        <f t="shared" si="25"/>
        <v>62.758634530112104</v>
      </c>
      <c r="Q50" s="12">
        <f t="shared" si="26"/>
        <v>15.062072287226904</v>
      </c>
      <c r="R50" s="9">
        <f t="shared" si="27"/>
        <v>14.125500000000001</v>
      </c>
      <c r="S50" s="13">
        <f t="shared" si="28"/>
        <v>1.0663036556034762</v>
      </c>
      <c r="T50" s="2">
        <f t="shared" si="29"/>
        <v>0.43</v>
      </c>
      <c r="U50" s="14">
        <f t="shared" si="30"/>
        <v>0.45851057190949474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0.47831057190949472</v>
      </c>
      <c r="AR50" s="9">
        <f t="shared" si="35"/>
        <v>136.875</v>
      </c>
      <c r="AS50" s="1">
        <f t="shared" si="36"/>
        <v>0.24</v>
      </c>
      <c r="AT50" s="1">
        <f t="shared" si="37"/>
        <v>49989.583333333336</v>
      </c>
      <c r="AU50" s="1">
        <f t="shared" si="38"/>
        <v>5262591664.4988823</v>
      </c>
    </row>
    <row r="51" spans="1:48" x14ac:dyDescent="0.15">
      <c r="C51" s="7">
        <v>9</v>
      </c>
      <c r="D51" s="8">
        <v>20.0082365383333</v>
      </c>
      <c r="E51" s="10">
        <f t="shared" si="39"/>
        <v>24.673784506774201</v>
      </c>
      <c r="F51" s="7" t="s">
        <v>83</v>
      </c>
      <c r="G51" s="1">
        <v>10</v>
      </c>
      <c r="H51" s="9">
        <f t="shared" si="20"/>
        <v>20.0082365383333</v>
      </c>
      <c r="I51" s="9">
        <f t="shared" si="21"/>
        <v>293.15823653833326</v>
      </c>
      <c r="J51" s="9">
        <f t="shared" si="22"/>
        <v>0.19851568602029601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183.99191968451674</v>
      </c>
      <c r="P51" s="9">
        <f t="shared" si="25"/>
        <v>36.525282158363048</v>
      </c>
      <c r="Q51" s="12">
        <f t="shared" si="26"/>
        <v>8.7660677180071307</v>
      </c>
      <c r="R51" s="9">
        <f t="shared" si="27"/>
        <v>14.125500000000001</v>
      </c>
      <c r="S51" s="13">
        <f t="shared" si="28"/>
        <v>0.6205845965103628</v>
      </c>
      <c r="T51" s="2">
        <f t="shared" si="29"/>
        <v>0.43</v>
      </c>
      <c r="U51" s="14">
        <f t="shared" si="30"/>
        <v>0.26685137649945601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0.28665137649945599</v>
      </c>
      <c r="AR51" s="9">
        <f t="shared" si="35"/>
        <v>136.875</v>
      </c>
      <c r="AS51" s="1">
        <f t="shared" si="36"/>
        <v>0.24</v>
      </c>
      <c r="AT51" s="1">
        <f t="shared" si="37"/>
        <v>49989.583333333336</v>
      </c>
      <c r="AU51" s="1">
        <f t="shared" si="38"/>
        <v>3153869542.4624858</v>
      </c>
    </row>
    <row r="52" spans="1:48" x14ac:dyDescent="0.15">
      <c r="C52" s="7">
        <v>10</v>
      </c>
      <c r="D52" s="8">
        <v>15.443441242580599</v>
      </c>
      <c r="E52" s="10">
        <f t="shared" si="39"/>
        <v>20.0082365383333</v>
      </c>
      <c r="F52" s="7" t="s">
        <v>83</v>
      </c>
      <c r="G52" s="1">
        <v>11</v>
      </c>
      <c r="H52" s="9">
        <f t="shared" si="20"/>
        <v>15.443441242580599</v>
      </c>
      <c r="I52" s="9">
        <f t="shared" si="21"/>
        <v>288.59344124258058</v>
      </c>
      <c r="J52" s="9">
        <f t="shared" si="22"/>
        <v>0.11739195623464969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140.09330564984603</v>
      </c>
      <c r="O52" s="9">
        <f t="shared" si="40"/>
        <v>66.229581876307662</v>
      </c>
      <c r="P52" s="9">
        <f t="shared" si="25"/>
        <v>7.7748201770626579</v>
      </c>
      <c r="Q52" s="12">
        <f t="shared" si="26"/>
        <v>1.8659568424950379</v>
      </c>
      <c r="R52" s="9">
        <f t="shared" si="27"/>
        <v>14.125500000000001</v>
      </c>
      <c r="S52" s="13">
        <f t="shared" si="28"/>
        <v>0.132098463239888</v>
      </c>
      <c r="T52" s="2">
        <f t="shared" si="29"/>
        <v>0.43</v>
      </c>
      <c r="U52" s="14">
        <f t="shared" si="30"/>
        <v>5.6802339193151835E-2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6.5222339193151846E-2</v>
      </c>
      <c r="AR52" s="9">
        <f t="shared" si="35"/>
        <v>136.875</v>
      </c>
      <c r="AS52" s="1">
        <f t="shared" si="36"/>
        <v>0.24</v>
      </c>
      <c r="AT52" s="1">
        <f t="shared" si="37"/>
        <v>49989.583333333336</v>
      </c>
      <c r="AU52" s="1">
        <f t="shared" si="38"/>
        <v>717606004.83224702</v>
      </c>
    </row>
    <row r="53" spans="1:48" x14ac:dyDescent="0.15">
      <c r="C53" s="7">
        <v>11</v>
      </c>
      <c r="D53" s="8">
        <v>11.6900582333</v>
      </c>
      <c r="E53" s="10">
        <f t="shared" si="39"/>
        <v>15.443441242580599</v>
      </c>
      <c r="F53" s="7" t="s">
        <v>85</v>
      </c>
      <c r="G53" s="1">
        <v>12</v>
      </c>
      <c r="H53" s="9">
        <f t="shared" si="20"/>
        <v>11.6900582333</v>
      </c>
      <c r="I53" s="9">
        <f t="shared" si="21"/>
        <v>284.8400582333</v>
      </c>
      <c r="J53" s="9">
        <f t="shared" si="22"/>
        <v>7.5259124838841951E-2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117.311011699245</v>
      </c>
      <c r="P53" s="9">
        <f t="shared" si="25"/>
        <v>8.8287240744443274</v>
      </c>
      <c r="Q53" s="12">
        <f t="shared" si="26"/>
        <v>2.1188937778666386</v>
      </c>
      <c r="R53" s="9">
        <f t="shared" si="27"/>
        <v>14.125500000000001</v>
      </c>
      <c r="S53" s="13">
        <f t="shared" si="28"/>
        <v>0.15000486905714053</v>
      </c>
      <c r="T53" s="2">
        <f t="shared" si="29"/>
        <v>0.43</v>
      </c>
      <c r="U53" s="14">
        <f t="shared" si="30"/>
        <v>6.4502093694570425E-2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7.2922093694570436E-2</v>
      </c>
      <c r="AR53" s="9">
        <f t="shared" si="35"/>
        <v>136.875</v>
      </c>
      <c r="AS53" s="1">
        <f t="shared" si="36"/>
        <v>0.24</v>
      </c>
      <c r="AT53" s="1">
        <f t="shared" si="37"/>
        <v>49989.583333333336</v>
      </c>
      <c r="AU53" s="1">
        <f t="shared" si="38"/>
        <v>802322225.29145205</v>
      </c>
      <c r="AV53" s="1">
        <f>SUM(AU42:AU53)</f>
        <v>22820654389.907295</v>
      </c>
    </row>
    <row r="54" spans="1:48" x14ac:dyDescent="0.15">
      <c r="C54" s="7">
        <v>12</v>
      </c>
      <c r="D54" s="8">
        <v>8.5456580841935494</v>
      </c>
      <c r="E54" s="10">
        <f t="shared" si="39"/>
        <v>11.6900582333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7.1300825968064503</v>
      </c>
      <c r="E58" s="7"/>
      <c r="F58" s="7"/>
      <c r="G58" s="1">
        <v>1</v>
      </c>
      <c r="H58" s="9">
        <f t="shared" ref="H58:H69" si="41">E59</f>
        <v>7.1300825968064503</v>
      </c>
      <c r="I58" s="9">
        <f t="shared" ref="I58:I69" si="42">H58+273.15</f>
        <v>280.28008259680644</v>
      </c>
      <c r="J58" s="9">
        <f t="shared" ref="J58:J69" si="43">EXP(($C$15*(I58-$C$13))/($C$16*I58*$C$13))</f>
        <v>4.3154904213640134E-2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4.305420943714164E-3</v>
      </c>
      <c r="Q58" s="12">
        <f t="shared" ref="Q58:Q69" si="47">P58*$B$60</f>
        <v>8.1802997930569118E-4</v>
      </c>
      <c r="R58" s="9">
        <f t="shared" ref="R58:R69" si="48">L58*$B$60</f>
        <v>1.8955666666666669E-2</v>
      </c>
      <c r="S58" s="13">
        <f t="shared" ref="S58:S69" si="49">Q58/R58</f>
        <v>4.3154904213640127E-2</v>
      </c>
      <c r="T58" s="2">
        <f t="shared" ref="T58:T69" si="50">$B$59/100</f>
        <v>0.01</v>
      </c>
      <c r="U58" s="14">
        <f t="shared" ref="U58:U69" si="51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1.2431549042136402E-2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717585.5</v>
      </c>
      <c r="AU58" s="1">
        <f t="shared" ref="AU58:AU69" si="58">AT58*10000*AS58*0.67*AR58*AQ58</f>
        <v>113295528.03087094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8.1788046946451605</v>
      </c>
      <c r="E59" s="10">
        <f t="shared" ref="E59:E70" si="59">D58</f>
        <v>7.1300825968064503</v>
      </c>
      <c r="F59" s="7" t="s">
        <v>83</v>
      </c>
      <c r="G59" s="1">
        <v>2</v>
      </c>
      <c r="H59" s="9">
        <f t="shared" si="41"/>
        <v>8.1788046946451605</v>
      </c>
      <c r="I59" s="9">
        <f t="shared" si="42"/>
        <v>281.32880469464516</v>
      </c>
      <c r="J59" s="9">
        <f t="shared" si="43"/>
        <v>4.9121462596600426E-2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0.19522791238961917</v>
      </c>
      <c r="P59" s="9">
        <f t="shared" si="46"/>
        <v>9.5898805962590632E-3</v>
      </c>
      <c r="Q59" s="12">
        <f t="shared" si="47"/>
        <v>1.8220773132892221E-3</v>
      </c>
      <c r="R59" s="9">
        <f t="shared" si="48"/>
        <v>1.8955666666666669E-2</v>
      </c>
      <c r="S59" s="13">
        <f t="shared" si="49"/>
        <v>9.6123093180010652E-2</v>
      </c>
      <c r="T59" s="2">
        <f t="shared" si="50"/>
        <v>0.01</v>
      </c>
      <c r="U59" s="14">
        <f t="shared" si="51"/>
        <v>9.6123093180010657E-4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1.2961230931800106E-2</v>
      </c>
      <c r="AR59" s="9">
        <f t="shared" si="55"/>
        <v>9.9766666666666666</v>
      </c>
      <c r="AS59" s="1">
        <f t="shared" si="56"/>
        <v>0.19</v>
      </c>
      <c r="AT59" s="1">
        <f t="shared" si="57"/>
        <v>717585.5</v>
      </c>
      <c r="AU59" s="1">
        <f t="shared" si="58"/>
        <v>118122809.74567853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8.9940406043214303</v>
      </c>
      <c r="E60" s="10">
        <f t="shared" si="59"/>
        <v>8.1788046946451605</v>
      </c>
      <c r="F60" s="7" t="s">
        <v>83</v>
      </c>
      <c r="G60" s="1">
        <v>3</v>
      </c>
      <c r="H60" s="9">
        <f t="shared" si="41"/>
        <v>8.9940406043214303</v>
      </c>
      <c r="I60" s="9">
        <f t="shared" si="42"/>
        <v>282.14404060432139</v>
      </c>
      <c r="J60" s="9">
        <f t="shared" si="43"/>
        <v>5.4287786711509446E-2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0.28540469846002681</v>
      </c>
      <c r="P60" s="9">
        <f t="shared" si="46"/>
        <v>1.5493989396460604E-2</v>
      </c>
      <c r="Q60" s="12">
        <f t="shared" si="47"/>
        <v>2.9438579853275147E-3</v>
      </c>
      <c r="R60" s="9">
        <f t="shared" si="48"/>
        <v>1.8955666666666669E-2</v>
      </c>
      <c r="S60" s="13">
        <f t="shared" si="49"/>
        <v>0.15530226591841564</v>
      </c>
      <c r="T60" s="2">
        <f t="shared" si="50"/>
        <v>0.01</v>
      </c>
      <c r="U60" s="14">
        <f t="shared" si="51"/>
        <v>1.5530226591841565E-3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1.3553022659184157E-2</v>
      </c>
      <c r="AR60" s="9">
        <f t="shared" si="55"/>
        <v>9.9766666666666666</v>
      </c>
      <c r="AS60" s="1">
        <f t="shared" si="56"/>
        <v>0.19</v>
      </c>
      <c r="AT60" s="1">
        <f t="shared" si="57"/>
        <v>717585.5</v>
      </c>
      <c r="AU60" s="1">
        <f t="shared" si="58"/>
        <v>123516132.49339259</v>
      </c>
    </row>
    <row r="61" spans="1:48" x14ac:dyDescent="0.15">
      <c r="C61" s="7">
        <v>3</v>
      </c>
      <c r="D61" s="8">
        <v>10.3842076274194</v>
      </c>
      <c r="E61" s="10">
        <f t="shared" si="59"/>
        <v>8.9940406043214303</v>
      </c>
      <c r="F61" s="7" t="s">
        <v>83</v>
      </c>
      <c r="G61" s="1">
        <v>4</v>
      </c>
      <c r="H61" s="9">
        <f t="shared" si="41"/>
        <v>10.3842076274194</v>
      </c>
      <c r="I61" s="9">
        <f t="shared" si="42"/>
        <v>283.53420762741939</v>
      </c>
      <c r="J61" s="9">
        <f t="shared" si="43"/>
        <v>6.4296270870783462E-2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0.36967737573023285</v>
      </c>
      <c r="P61" s="9">
        <f t="shared" si="46"/>
        <v>2.3768876684751444E-2</v>
      </c>
      <c r="Q61" s="12">
        <f t="shared" si="47"/>
        <v>4.5160865701027748E-3</v>
      </c>
      <c r="R61" s="9">
        <f t="shared" si="48"/>
        <v>1.8955666666666669E-2</v>
      </c>
      <c r="S61" s="13">
        <f t="shared" si="49"/>
        <v>0.2382446710800345</v>
      </c>
      <c r="T61" s="2">
        <f t="shared" si="50"/>
        <v>0.01</v>
      </c>
      <c r="U61" s="14">
        <f t="shared" si="51"/>
        <v>2.3824467108003451E-3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1.4382446710800346E-2</v>
      </c>
      <c r="AR61" s="9">
        <f t="shared" si="55"/>
        <v>9.9766666666666666</v>
      </c>
      <c r="AS61" s="1">
        <f t="shared" si="56"/>
        <v>0.19</v>
      </c>
      <c r="AT61" s="1">
        <f t="shared" si="57"/>
        <v>717585.5</v>
      </c>
      <c r="AU61" s="1">
        <f t="shared" si="58"/>
        <v>131075129.00869825</v>
      </c>
    </row>
    <row r="62" spans="1:48" x14ac:dyDescent="0.15">
      <c r="C62" s="7">
        <v>4</v>
      </c>
      <c r="D62" s="8">
        <v>12.9983008514</v>
      </c>
      <c r="E62" s="10">
        <f t="shared" si="59"/>
        <v>10.3842076274194</v>
      </c>
      <c r="F62" s="7" t="s">
        <v>83</v>
      </c>
      <c r="G62" s="1">
        <v>5</v>
      </c>
      <c r="H62" s="9">
        <f t="shared" si="41"/>
        <v>12.9983008514</v>
      </c>
      <c r="I62" s="9">
        <f t="shared" si="42"/>
        <v>286.14830085139999</v>
      </c>
      <c r="J62" s="9">
        <f t="shared" si="43"/>
        <v>8.7989737263064E-2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0.32861307409320728</v>
      </c>
      <c r="O62" s="9">
        <f t="shared" si="60"/>
        <v>0.11706209161894077</v>
      </c>
      <c r="P62" s="9">
        <f t="shared" si="46"/>
        <v>1.0300262685015325E-2</v>
      </c>
      <c r="Q62" s="12">
        <f t="shared" si="47"/>
        <v>1.9570499101529116E-3</v>
      </c>
      <c r="R62" s="9">
        <f t="shared" si="48"/>
        <v>1.8955666666666669E-2</v>
      </c>
      <c r="S62" s="13">
        <f t="shared" si="49"/>
        <v>0.1032435284164583</v>
      </c>
      <c r="T62" s="2">
        <f t="shared" si="50"/>
        <v>0.01</v>
      </c>
      <c r="U62" s="14">
        <f t="shared" si="51"/>
        <v>1.0324352841645831E-3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1.3032435284164583E-2</v>
      </c>
      <c r="AR62" s="9">
        <f t="shared" si="55"/>
        <v>9.9766666666666666</v>
      </c>
      <c r="AS62" s="1">
        <f t="shared" si="56"/>
        <v>0.19</v>
      </c>
      <c r="AT62" s="1">
        <f t="shared" si="57"/>
        <v>717585.5</v>
      </c>
      <c r="AU62" s="1">
        <f t="shared" si="58"/>
        <v>118771734.08100362</v>
      </c>
    </row>
    <row r="63" spans="1:48" x14ac:dyDescent="0.15">
      <c r="C63" s="7">
        <v>5</v>
      </c>
      <c r="D63" s="8">
        <v>16.853716598387098</v>
      </c>
      <c r="E63" s="10">
        <f t="shared" si="59"/>
        <v>12.9983008514</v>
      </c>
      <c r="F63" s="7" t="s">
        <v>85</v>
      </c>
      <c r="G63" s="1">
        <v>6</v>
      </c>
      <c r="H63" s="9">
        <f t="shared" si="41"/>
        <v>16.853716598387098</v>
      </c>
      <c r="I63" s="9">
        <f t="shared" si="42"/>
        <v>290.00371659838709</v>
      </c>
      <c r="J63" s="9">
        <f t="shared" si="43"/>
        <v>0.13832259077758349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0.20652849560059211</v>
      </c>
      <c r="P63" s="9">
        <f t="shared" si="46"/>
        <v>2.8567556580870655E-2</v>
      </c>
      <c r="Q63" s="12">
        <f t="shared" si="47"/>
        <v>5.4278357503654241E-3</v>
      </c>
      <c r="R63" s="9">
        <f t="shared" si="48"/>
        <v>1.8955666666666669E-2</v>
      </c>
      <c r="S63" s="13">
        <f t="shared" si="49"/>
        <v>0.28634370111129953</v>
      </c>
      <c r="T63" s="2">
        <f t="shared" si="50"/>
        <v>0.01</v>
      </c>
      <c r="U63" s="14">
        <f t="shared" si="51"/>
        <v>2.8634370111129954E-3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1.4863437011112996E-2</v>
      </c>
      <c r="AR63" s="9">
        <f t="shared" si="55"/>
        <v>9.9766666666666666</v>
      </c>
      <c r="AS63" s="1">
        <f t="shared" si="56"/>
        <v>0.19</v>
      </c>
      <c r="AT63" s="1">
        <f t="shared" si="57"/>
        <v>717585.5</v>
      </c>
      <c r="AU63" s="1">
        <f t="shared" si="58"/>
        <v>135458657.55103379</v>
      </c>
    </row>
    <row r="64" spans="1:48" x14ac:dyDescent="0.15">
      <c r="C64" s="7">
        <v>6</v>
      </c>
      <c r="D64" s="8">
        <v>21.411394792666702</v>
      </c>
      <c r="E64" s="10">
        <f t="shared" si="59"/>
        <v>16.853716598387098</v>
      </c>
      <c r="F64" s="7" t="s">
        <v>83</v>
      </c>
      <c r="G64" s="1">
        <v>7</v>
      </c>
      <c r="H64" s="9">
        <f t="shared" si="41"/>
        <v>21.411394792666702</v>
      </c>
      <c r="I64" s="9">
        <f t="shared" si="42"/>
        <v>294.5613947926667</v>
      </c>
      <c r="J64" s="9">
        <f t="shared" si="43"/>
        <v>0.2325445843293944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0.2777276056863881</v>
      </c>
      <c r="P64" s="9">
        <f t="shared" si="46"/>
        <v>6.4584050621139075E-2</v>
      </c>
      <c r="Q64" s="12">
        <f t="shared" si="47"/>
        <v>1.2270969618016424E-2</v>
      </c>
      <c r="R64" s="9">
        <f t="shared" si="48"/>
        <v>1.8955666666666669E-2</v>
      </c>
      <c r="S64" s="13">
        <f t="shared" si="49"/>
        <v>0.64735099185906175</v>
      </c>
      <c r="T64" s="2">
        <f t="shared" si="50"/>
        <v>0.01</v>
      </c>
      <c r="U64" s="14">
        <f t="shared" si="51"/>
        <v>6.4735099185906173E-3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3.2573509918590621E-2</v>
      </c>
      <c r="AR64" s="9">
        <f t="shared" si="55"/>
        <v>9.9766666666666666</v>
      </c>
      <c r="AS64" s="1">
        <f t="shared" si="56"/>
        <v>0.19</v>
      </c>
      <c r="AT64" s="1">
        <f t="shared" si="57"/>
        <v>717585.5</v>
      </c>
      <c r="AU64" s="1">
        <f t="shared" si="58"/>
        <v>296860270.07068169</v>
      </c>
    </row>
    <row r="65" spans="1:48" x14ac:dyDescent="0.15">
      <c r="C65" s="7">
        <v>7</v>
      </c>
      <c r="D65" s="8">
        <v>23.728159019354798</v>
      </c>
      <c r="E65" s="10">
        <f t="shared" si="59"/>
        <v>21.411394792666702</v>
      </c>
      <c r="F65" s="7" t="s">
        <v>83</v>
      </c>
      <c r="G65" s="1">
        <v>8</v>
      </c>
      <c r="H65" s="9">
        <f t="shared" si="41"/>
        <v>23.728159019354798</v>
      </c>
      <c r="I65" s="9">
        <f t="shared" si="42"/>
        <v>296.87815901935477</v>
      </c>
      <c r="J65" s="9">
        <f t="shared" si="43"/>
        <v>0.30097786262330839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0.31291022173191568</v>
      </c>
      <c r="P65" s="9">
        <f t="shared" si="46"/>
        <v>9.4179049729857481E-2</v>
      </c>
      <c r="Q65" s="12">
        <f t="shared" si="47"/>
        <v>1.7894019448672922E-2</v>
      </c>
      <c r="R65" s="9">
        <f t="shared" si="48"/>
        <v>1.8955666666666669E-2</v>
      </c>
      <c r="S65" s="13">
        <f t="shared" si="49"/>
        <v>0.94399314797718814</v>
      </c>
      <c r="T65" s="2">
        <f t="shared" si="50"/>
        <v>0.01</v>
      </c>
      <c r="U65" s="14">
        <f t="shared" si="51"/>
        <v>9.4399314797718823E-3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3.5539931479771886E-2</v>
      </c>
      <c r="AR65" s="9">
        <f t="shared" si="55"/>
        <v>9.9766666666666666</v>
      </c>
      <c r="AS65" s="1">
        <f t="shared" si="56"/>
        <v>0.19</v>
      </c>
      <c r="AT65" s="1">
        <f t="shared" si="57"/>
        <v>717585.5</v>
      </c>
      <c r="AU65" s="1">
        <f t="shared" si="58"/>
        <v>323894897.53320062</v>
      </c>
    </row>
    <row r="66" spans="1:48" x14ac:dyDescent="0.15">
      <c r="C66" s="7">
        <v>8</v>
      </c>
      <c r="D66" s="8">
        <v>24.673784506774201</v>
      </c>
      <c r="E66" s="10">
        <f t="shared" si="59"/>
        <v>23.728159019354798</v>
      </c>
      <c r="F66" s="7" t="s">
        <v>83</v>
      </c>
      <c r="G66" s="1">
        <v>9</v>
      </c>
      <c r="H66" s="9">
        <f t="shared" si="41"/>
        <v>24.673784506774201</v>
      </c>
      <c r="I66" s="9">
        <f t="shared" si="42"/>
        <v>297.82378450677419</v>
      </c>
      <c r="J66" s="9">
        <f t="shared" si="43"/>
        <v>0.33401030857446251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0.31849783866872489</v>
      </c>
      <c r="P66" s="9">
        <f t="shared" si="46"/>
        <v>0.10638156137404017</v>
      </c>
      <c r="Q66" s="12">
        <f t="shared" si="47"/>
        <v>2.0212496661067635E-2</v>
      </c>
      <c r="R66" s="9">
        <f t="shared" si="48"/>
        <v>1.8955666666666669E-2</v>
      </c>
      <c r="S66" s="13">
        <f t="shared" si="49"/>
        <v>1.0663036556034764</v>
      </c>
      <c r="T66" s="2">
        <f t="shared" si="50"/>
        <v>0.01</v>
      </c>
      <c r="U66" s="14">
        <f t="shared" si="51"/>
        <v>1.0663036556034764E-2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3.6763036556034766E-2</v>
      </c>
      <c r="AR66" s="9">
        <f t="shared" si="55"/>
        <v>9.9766666666666666</v>
      </c>
      <c r="AS66" s="1">
        <f t="shared" si="56"/>
        <v>0.19</v>
      </c>
      <c r="AT66" s="1">
        <f t="shared" si="57"/>
        <v>717585.5</v>
      </c>
      <c r="AU66" s="1">
        <f t="shared" si="58"/>
        <v>335041725.2521562</v>
      </c>
    </row>
    <row r="67" spans="1:48" x14ac:dyDescent="0.15">
      <c r="C67" s="7">
        <v>9</v>
      </c>
      <c r="D67" s="8">
        <v>20.0082365383333</v>
      </c>
      <c r="E67" s="10">
        <f t="shared" si="59"/>
        <v>24.673784506774201</v>
      </c>
      <c r="F67" s="7" t="s">
        <v>83</v>
      </c>
      <c r="G67" s="1">
        <v>10</v>
      </c>
      <c r="H67" s="9">
        <f t="shared" si="41"/>
        <v>20.0082365383333</v>
      </c>
      <c r="I67" s="9">
        <f t="shared" si="42"/>
        <v>293.15823653833326</v>
      </c>
      <c r="J67" s="9">
        <f t="shared" si="43"/>
        <v>0.19851568602029601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0.31188294396135141</v>
      </c>
      <c r="P67" s="9">
        <f t="shared" si="46"/>
        <v>6.1913656578517211E-2</v>
      </c>
      <c r="Q67" s="12">
        <f t="shared" si="47"/>
        <v>1.176359474991827E-2</v>
      </c>
      <c r="R67" s="9">
        <f t="shared" si="48"/>
        <v>1.8955666666666669E-2</v>
      </c>
      <c r="S67" s="13">
        <f t="shared" si="49"/>
        <v>0.62058459651036291</v>
      </c>
      <c r="T67" s="2">
        <f t="shared" si="50"/>
        <v>0.01</v>
      </c>
      <c r="U67" s="14">
        <f t="shared" si="51"/>
        <v>6.2058459651036296E-3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3.2305845965103629E-2</v>
      </c>
      <c r="AR67" s="9">
        <f t="shared" si="55"/>
        <v>9.9766666666666666</v>
      </c>
      <c r="AS67" s="1">
        <f t="shared" si="56"/>
        <v>0.19</v>
      </c>
      <c r="AT67" s="1">
        <f t="shared" si="57"/>
        <v>717585.5</v>
      </c>
      <c r="AU67" s="1">
        <f t="shared" si="58"/>
        <v>294420901.58632362</v>
      </c>
    </row>
    <row r="68" spans="1:48" x14ac:dyDescent="0.15">
      <c r="C68" s="7">
        <v>10</v>
      </c>
      <c r="D68" s="8">
        <v>15.443441242580599</v>
      </c>
      <c r="E68" s="10">
        <f t="shared" si="59"/>
        <v>20.0082365383333</v>
      </c>
      <c r="F68" s="7" t="s">
        <v>83</v>
      </c>
      <c r="G68" s="1">
        <v>11</v>
      </c>
      <c r="H68" s="9">
        <f t="shared" si="41"/>
        <v>15.443441242580599</v>
      </c>
      <c r="I68" s="9">
        <f t="shared" si="42"/>
        <v>288.59344124258058</v>
      </c>
      <c r="J68" s="9">
        <f t="shared" si="43"/>
        <v>0.11739195623464969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0.23747082301369246</v>
      </c>
      <c r="O68" s="9">
        <f t="shared" si="60"/>
        <v>0.1122651310358084</v>
      </c>
      <c r="P68" s="9">
        <f t="shared" si="46"/>
        <v>1.3179023349232833E-2</v>
      </c>
      <c r="Q68" s="12">
        <f t="shared" si="47"/>
        <v>2.5040144363542385E-3</v>
      </c>
      <c r="R68" s="9">
        <f t="shared" si="48"/>
        <v>1.8955666666666669E-2</v>
      </c>
      <c r="S68" s="13">
        <f t="shared" si="49"/>
        <v>0.13209846323988805</v>
      </c>
      <c r="T68" s="2">
        <f t="shared" si="50"/>
        <v>0.01</v>
      </c>
      <c r="U68" s="14">
        <f t="shared" si="51"/>
        <v>1.3209846323988805E-3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1.3320984632398881E-2</v>
      </c>
      <c r="AR68" s="9">
        <f t="shared" si="55"/>
        <v>9.9766666666666666</v>
      </c>
      <c r="AS68" s="1">
        <f t="shared" si="56"/>
        <v>0.19</v>
      </c>
      <c r="AT68" s="1">
        <f t="shared" si="57"/>
        <v>717585.5</v>
      </c>
      <c r="AU68" s="1">
        <f t="shared" si="58"/>
        <v>121401442.62821378</v>
      </c>
    </row>
    <row r="69" spans="1:48" x14ac:dyDescent="0.15">
      <c r="C69" s="7">
        <v>11</v>
      </c>
      <c r="D69" s="8">
        <v>11.6900582333</v>
      </c>
      <c r="E69" s="10">
        <f t="shared" si="59"/>
        <v>15.443441242580599</v>
      </c>
      <c r="F69" s="7" t="s">
        <v>85</v>
      </c>
      <c r="G69" s="1">
        <v>12</v>
      </c>
      <c r="H69" s="9">
        <f t="shared" si="41"/>
        <v>11.6900582333</v>
      </c>
      <c r="I69" s="9">
        <f t="shared" si="42"/>
        <v>284.8400582333</v>
      </c>
      <c r="J69" s="9">
        <f t="shared" si="43"/>
        <v>7.5259124838841951E-2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0.19885277435324225</v>
      </c>
      <c r="P69" s="9">
        <f t="shared" si="46"/>
        <v>1.4965485769600727E-2</v>
      </c>
      <c r="Q69" s="12">
        <f t="shared" si="47"/>
        <v>2.8434422962241384E-3</v>
      </c>
      <c r="R69" s="9">
        <f t="shared" si="48"/>
        <v>1.8955666666666669E-2</v>
      </c>
      <c r="S69" s="13">
        <f t="shared" si="49"/>
        <v>0.15000486905714058</v>
      </c>
      <c r="T69" s="2">
        <f t="shared" si="50"/>
        <v>0.01</v>
      </c>
      <c r="U69" s="14">
        <f t="shared" si="51"/>
        <v>1.500048690571406E-3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1.3500048690571406E-2</v>
      </c>
      <c r="AR69" s="9">
        <f t="shared" si="55"/>
        <v>9.9766666666666666</v>
      </c>
      <c r="AS69" s="1">
        <f t="shared" si="56"/>
        <v>0.19</v>
      </c>
      <c r="AT69" s="1">
        <f t="shared" si="57"/>
        <v>717585.5</v>
      </c>
      <c r="AU69" s="1">
        <f t="shared" si="58"/>
        <v>123033351.64882289</v>
      </c>
      <c r="AV69" s="1">
        <f>SUM(AU58:AU69)</f>
        <v>2234892579.6300764</v>
      </c>
    </row>
    <row r="70" spans="1:48" x14ac:dyDescent="0.15">
      <c r="C70" s="7">
        <v>12</v>
      </c>
      <c r="D70" s="8">
        <v>8.5456580841935494</v>
      </c>
      <c r="E70" s="10">
        <f t="shared" si="59"/>
        <v>11.6900582333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7.1300825968064503</v>
      </c>
      <c r="E73" s="7"/>
      <c r="F73" s="7"/>
      <c r="G73" s="1">
        <v>1</v>
      </c>
      <c r="H73" s="9">
        <f t="shared" ref="H73:H84" si="61">E74</f>
        <v>7.1300825968064503</v>
      </c>
      <c r="I73" s="9">
        <f t="shared" ref="I73:I84" si="62">H73+273.15</f>
        <v>280.28008259680644</v>
      </c>
      <c r="J73" s="9">
        <f t="shared" ref="J73:J84" si="63">EXP(($C$15*(I73-$C$13))/($C$16*I73*$C$13))</f>
        <v>4.3154904213640134E-2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4.725462011393595E-3</v>
      </c>
      <c r="Q73" s="12">
        <f t="shared" ref="Q73:Q84" si="67">P73*$B$75</f>
        <v>8.5058316205084705E-4</v>
      </c>
      <c r="R73" s="9">
        <f t="shared" ref="R73:R84" si="68">L73*$B$75</f>
        <v>1.9710000000000002E-2</v>
      </c>
      <c r="S73" s="13">
        <f t="shared" ref="S73:S84" si="69">Q73/R73</f>
        <v>4.3154904213640127E-2</v>
      </c>
      <c r="T73" s="2">
        <f t="shared" ref="T73:T84" si="70">$B$74/100</f>
        <v>0.01</v>
      </c>
      <c r="U73" s="14">
        <f t="shared" ref="U73:U84" si="71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1.3031549042136402E-2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398500.25</v>
      </c>
      <c r="AU73" s="1">
        <f t="shared" ref="AU73:AU84" si="78">AT73*10000*AS73*0.67*AR73*AQ73</f>
        <v>68578197.806199461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8.1788046946451605</v>
      </c>
      <c r="E74" s="10">
        <f t="shared" ref="E74:E85" si="79">D73</f>
        <v>7.1300825968064503</v>
      </c>
      <c r="F74" s="7" t="s">
        <v>83</v>
      </c>
      <c r="G74" s="1">
        <v>2</v>
      </c>
      <c r="H74" s="9">
        <f t="shared" si="61"/>
        <v>8.1788046946451605</v>
      </c>
      <c r="I74" s="9">
        <f t="shared" si="62"/>
        <v>281.32880469464516</v>
      </c>
      <c r="J74" s="9">
        <f t="shared" si="63"/>
        <v>4.9121462596600426E-2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0.21427453798860643</v>
      </c>
      <c r="P74" s="9">
        <f t="shared" si="66"/>
        <v>1.0525478703211168E-2</v>
      </c>
      <c r="Q74" s="12">
        <f t="shared" si="67"/>
        <v>1.89458616657801E-3</v>
      </c>
      <c r="R74" s="9">
        <f t="shared" si="68"/>
        <v>1.9710000000000002E-2</v>
      </c>
      <c r="S74" s="13">
        <f t="shared" si="69"/>
        <v>9.6123093180010652E-2</v>
      </c>
      <c r="T74" s="2">
        <f t="shared" si="70"/>
        <v>0.01</v>
      </c>
      <c r="U74" s="14">
        <f t="shared" si="71"/>
        <v>9.6123093180010657E-4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1.3561230931800106E-2</v>
      </c>
      <c r="AR74" s="9">
        <f t="shared" si="75"/>
        <v>10.950000000000001</v>
      </c>
      <c r="AS74" s="1">
        <f t="shared" si="76"/>
        <v>0.18</v>
      </c>
      <c r="AT74" s="1">
        <f t="shared" si="77"/>
        <v>398500.25</v>
      </c>
      <c r="AU74" s="1">
        <f t="shared" si="78"/>
        <v>71365635.376841784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8.9940406043214303</v>
      </c>
      <c r="E75" s="10">
        <f t="shared" si="79"/>
        <v>8.1788046946451605</v>
      </c>
      <c r="F75" s="7" t="s">
        <v>83</v>
      </c>
      <c r="G75" s="1">
        <v>3</v>
      </c>
      <c r="H75" s="9">
        <f t="shared" si="61"/>
        <v>8.9940406043214303</v>
      </c>
      <c r="I75" s="9">
        <f t="shared" si="62"/>
        <v>282.14404060432139</v>
      </c>
      <c r="J75" s="9">
        <f t="shared" si="63"/>
        <v>5.4287786711509446E-2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0.31324905928539526</v>
      </c>
      <c r="P75" s="9">
        <f t="shared" si="66"/>
        <v>1.7005598118066515E-2</v>
      </c>
      <c r="Q75" s="12">
        <f t="shared" si="67"/>
        <v>3.0610076612519726E-3</v>
      </c>
      <c r="R75" s="9">
        <f t="shared" si="68"/>
        <v>1.9710000000000002E-2</v>
      </c>
      <c r="S75" s="13">
        <f t="shared" si="69"/>
        <v>0.15530226591841564</v>
      </c>
      <c r="T75" s="2">
        <f t="shared" si="70"/>
        <v>0.01</v>
      </c>
      <c r="U75" s="14">
        <f t="shared" si="71"/>
        <v>1.5530226591841565E-3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1.4153022659184156E-2</v>
      </c>
      <c r="AR75" s="9">
        <f t="shared" si="75"/>
        <v>10.950000000000001</v>
      </c>
      <c r="AS75" s="1">
        <f t="shared" si="76"/>
        <v>0.18</v>
      </c>
      <c r="AT75" s="1">
        <f t="shared" si="77"/>
        <v>398500.25</v>
      </c>
      <c r="AU75" s="1">
        <f t="shared" si="78"/>
        <v>74479924.400302544</v>
      </c>
    </row>
    <row r="76" spans="1:48" x14ac:dyDescent="0.15">
      <c r="C76" s="7">
        <v>3</v>
      </c>
      <c r="D76" s="8">
        <v>10.3842076274194</v>
      </c>
      <c r="E76" s="10">
        <f t="shared" si="79"/>
        <v>8.9940406043214303</v>
      </c>
      <c r="F76" s="7" t="s">
        <v>83</v>
      </c>
      <c r="G76" s="1">
        <v>4</v>
      </c>
      <c r="H76" s="9">
        <f t="shared" si="61"/>
        <v>10.3842076274194</v>
      </c>
      <c r="I76" s="9">
        <f t="shared" si="62"/>
        <v>283.53420762741939</v>
      </c>
      <c r="J76" s="9">
        <f t="shared" si="63"/>
        <v>6.4296270870783462E-2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0.40574346116732879</v>
      </c>
      <c r="P76" s="9">
        <f t="shared" si="66"/>
        <v>2.6087791483263782E-2</v>
      </c>
      <c r="Q76" s="12">
        <f t="shared" si="67"/>
        <v>4.6958024669874806E-3</v>
      </c>
      <c r="R76" s="9">
        <f t="shared" si="68"/>
        <v>1.9710000000000002E-2</v>
      </c>
      <c r="S76" s="13">
        <f t="shared" si="69"/>
        <v>0.2382446710800345</v>
      </c>
      <c r="T76" s="2">
        <f t="shared" si="70"/>
        <v>0.01</v>
      </c>
      <c r="U76" s="14">
        <f t="shared" si="71"/>
        <v>2.3824467108003451E-3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1.4982446710800346E-2</v>
      </c>
      <c r="AR76" s="9">
        <f t="shared" si="75"/>
        <v>10.950000000000001</v>
      </c>
      <c r="AS76" s="1">
        <f t="shared" si="76"/>
        <v>0.18</v>
      </c>
      <c r="AT76" s="1">
        <f t="shared" si="77"/>
        <v>398500.25</v>
      </c>
      <c r="AU76" s="1">
        <f t="shared" si="78"/>
        <v>78844747.530157357</v>
      </c>
    </row>
    <row r="77" spans="1:48" x14ac:dyDescent="0.15">
      <c r="C77" s="7">
        <v>4</v>
      </c>
      <c r="D77" s="8">
        <v>12.9983008514</v>
      </c>
      <c r="E77" s="10">
        <f t="shared" si="79"/>
        <v>10.3842076274194</v>
      </c>
      <c r="F77" s="7" t="s">
        <v>83</v>
      </c>
      <c r="G77" s="1">
        <v>5</v>
      </c>
      <c r="H77" s="9">
        <f t="shared" si="61"/>
        <v>12.9983008514</v>
      </c>
      <c r="I77" s="9">
        <f t="shared" si="62"/>
        <v>286.14830085139999</v>
      </c>
      <c r="J77" s="9">
        <f t="shared" si="63"/>
        <v>8.7989737263064E-2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0.36067288619986171</v>
      </c>
      <c r="O77" s="9">
        <f t="shared" si="80"/>
        <v>0.12848278348420328</v>
      </c>
      <c r="P77" s="9">
        <f t="shared" si="66"/>
        <v>1.1305166361602184E-2</v>
      </c>
      <c r="Q77" s="12">
        <f t="shared" si="67"/>
        <v>2.034929945088393E-3</v>
      </c>
      <c r="R77" s="9">
        <f t="shared" si="68"/>
        <v>1.9710000000000002E-2</v>
      </c>
      <c r="S77" s="13">
        <f t="shared" si="69"/>
        <v>0.10324352841645829</v>
      </c>
      <c r="T77" s="2">
        <f t="shared" si="70"/>
        <v>0.01</v>
      </c>
      <c r="U77" s="14">
        <f t="shared" si="71"/>
        <v>1.0324352841645829E-3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1.3632435284164583E-2</v>
      </c>
      <c r="AR77" s="9">
        <f t="shared" si="75"/>
        <v>10.950000000000001</v>
      </c>
      <c r="AS77" s="1">
        <f t="shared" si="76"/>
        <v>0.18</v>
      </c>
      <c r="AT77" s="1">
        <f t="shared" si="77"/>
        <v>398500.25</v>
      </c>
      <c r="AU77" s="1">
        <f t="shared" si="78"/>
        <v>71740346.483351409</v>
      </c>
    </row>
    <row r="78" spans="1:48" x14ac:dyDescent="0.15">
      <c r="C78" s="7">
        <v>5</v>
      </c>
      <c r="D78" s="8">
        <v>16.853716598387098</v>
      </c>
      <c r="E78" s="10">
        <f t="shared" si="79"/>
        <v>12.9983008514</v>
      </c>
      <c r="F78" s="7" t="s">
        <v>85</v>
      </c>
      <c r="G78" s="1">
        <v>6</v>
      </c>
      <c r="H78" s="9">
        <f t="shared" si="61"/>
        <v>16.853716598387098</v>
      </c>
      <c r="I78" s="9">
        <f t="shared" si="62"/>
        <v>290.00371659838709</v>
      </c>
      <c r="J78" s="9">
        <f t="shared" si="63"/>
        <v>0.13832259077758349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0.22667761712260109</v>
      </c>
      <c r="P78" s="9">
        <f t="shared" si="66"/>
        <v>3.1354635271687303E-2</v>
      </c>
      <c r="Q78" s="12">
        <f t="shared" si="67"/>
        <v>5.6438343489037144E-3</v>
      </c>
      <c r="R78" s="9">
        <f t="shared" si="68"/>
        <v>1.9710000000000002E-2</v>
      </c>
      <c r="S78" s="13">
        <f t="shared" si="69"/>
        <v>0.28634370111129953</v>
      </c>
      <c r="T78" s="2">
        <f t="shared" si="70"/>
        <v>0.01</v>
      </c>
      <c r="U78" s="14">
        <f t="shared" si="71"/>
        <v>2.8634370111129954E-3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1.5463437011112996E-2</v>
      </c>
      <c r="AR78" s="9">
        <f t="shared" si="75"/>
        <v>10.950000000000001</v>
      </c>
      <c r="AS78" s="1">
        <f t="shared" si="76"/>
        <v>0.18</v>
      </c>
      <c r="AT78" s="1">
        <f t="shared" si="77"/>
        <v>398500.25</v>
      </c>
      <c r="AU78" s="1">
        <f t="shared" si="78"/>
        <v>81375946.841233015</v>
      </c>
    </row>
    <row r="79" spans="1:48" x14ac:dyDescent="0.15">
      <c r="C79" s="7">
        <v>6</v>
      </c>
      <c r="D79" s="8">
        <v>21.411394792666702</v>
      </c>
      <c r="E79" s="10">
        <f t="shared" si="79"/>
        <v>16.853716598387098</v>
      </c>
      <c r="F79" s="7" t="s">
        <v>83</v>
      </c>
      <c r="G79" s="1">
        <v>7</v>
      </c>
      <c r="H79" s="9">
        <f t="shared" si="61"/>
        <v>21.411394792666702</v>
      </c>
      <c r="I79" s="9">
        <f t="shared" si="62"/>
        <v>294.5613947926667</v>
      </c>
      <c r="J79" s="9">
        <f t="shared" si="63"/>
        <v>0.2325445843293944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0.30482298185091378</v>
      </c>
      <c r="P79" s="9">
        <f t="shared" si="66"/>
        <v>7.0884933608567277E-2</v>
      </c>
      <c r="Q79" s="12">
        <f t="shared" si="67"/>
        <v>1.2759288049542109E-2</v>
      </c>
      <c r="R79" s="9">
        <f t="shared" si="68"/>
        <v>1.9710000000000002E-2</v>
      </c>
      <c r="S79" s="13">
        <f t="shared" si="69"/>
        <v>0.64735099185906175</v>
      </c>
      <c r="T79" s="2">
        <f t="shared" si="70"/>
        <v>0.01</v>
      </c>
      <c r="U79" s="14">
        <f t="shared" si="71"/>
        <v>6.4735099185906173E-3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3.4373509918590617E-2</v>
      </c>
      <c r="AR79" s="9">
        <f t="shared" si="75"/>
        <v>10.950000000000001</v>
      </c>
      <c r="AS79" s="1">
        <f t="shared" si="76"/>
        <v>0.18</v>
      </c>
      <c r="AT79" s="1">
        <f t="shared" si="77"/>
        <v>398500.25</v>
      </c>
      <c r="AU79" s="1">
        <f t="shared" si="78"/>
        <v>180889728.06443992</v>
      </c>
    </row>
    <row r="80" spans="1:48" x14ac:dyDescent="0.15">
      <c r="C80" s="7">
        <v>7</v>
      </c>
      <c r="D80" s="8">
        <v>23.728159019354798</v>
      </c>
      <c r="E80" s="10">
        <f t="shared" si="79"/>
        <v>21.411394792666702</v>
      </c>
      <c r="F80" s="7" t="s">
        <v>83</v>
      </c>
      <c r="G80" s="1">
        <v>8</v>
      </c>
      <c r="H80" s="9">
        <f t="shared" si="61"/>
        <v>23.728159019354798</v>
      </c>
      <c r="I80" s="9">
        <f t="shared" si="62"/>
        <v>296.87815901935477</v>
      </c>
      <c r="J80" s="9">
        <f t="shared" si="63"/>
        <v>0.30097786262330839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0.34343804824234647</v>
      </c>
      <c r="P80" s="9">
        <f t="shared" si="66"/>
        <v>0.10336724970350211</v>
      </c>
      <c r="Q80" s="12">
        <f t="shared" si="67"/>
        <v>1.860610494663038E-2</v>
      </c>
      <c r="R80" s="9">
        <f t="shared" si="68"/>
        <v>1.9710000000000002E-2</v>
      </c>
      <c r="S80" s="13">
        <f t="shared" si="69"/>
        <v>0.94399314797718814</v>
      </c>
      <c r="T80" s="2">
        <f t="shared" si="70"/>
        <v>0.01</v>
      </c>
      <c r="U80" s="14">
        <f t="shared" si="71"/>
        <v>9.4399314797718823E-3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3.7339931479771882E-2</v>
      </c>
      <c r="AR80" s="9">
        <f t="shared" si="75"/>
        <v>10.950000000000001</v>
      </c>
      <c r="AS80" s="1">
        <f t="shared" si="76"/>
        <v>0.18</v>
      </c>
      <c r="AT80" s="1">
        <f t="shared" si="77"/>
        <v>398500.25</v>
      </c>
      <c r="AU80" s="1">
        <f t="shared" si="78"/>
        <v>196500446.63223907</v>
      </c>
    </row>
    <row r="81" spans="1:48" x14ac:dyDescent="0.15">
      <c r="C81" s="7">
        <v>8</v>
      </c>
      <c r="D81" s="8">
        <v>24.673784506774201</v>
      </c>
      <c r="E81" s="10">
        <f t="shared" si="79"/>
        <v>23.728159019354798</v>
      </c>
      <c r="F81" s="7" t="s">
        <v>83</v>
      </c>
      <c r="G81" s="1">
        <v>9</v>
      </c>
      <c r="H81" s="9">
        <f t="shared" si="61"/>
        <v>24.673784506774201</v>
      </c>
      <c r="I81" s="9">
        <f t="shared" si="62"/>
        <v>297.82378450677419</v>
      </c>
      <c r="J81" s="9">
        <f t="shared" si="63"/>
        <v>0.33401030857446251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0.34957079853884443</v>
      </c>
      <c r="P81" s="9">
        <f t="shared" si="66"/>
        <v>0.1167602502885807</v>
      </c>
      <c r="Q81" s="12">
        <f t="shared" si="67"/>
        <v>2.1016845051944524E-2</v>
      </c>
      <c r="R81" s="9">
        <f t="shared" si="68"/>
        <v>1.9710000000000002E-2</v>
      </c>
      <c r="S81" s="13">
        <f t="shared" si="69"/>
        <v>1.0663036556034766</v>
      </c>
      <c r="T81" s="2">
        <f t="shared" si="70"/>
        <v>0.01</v>
      </c>
      <c r="U81" s="14">
        <f t="shared" si="71"/>
        <v>1.0663036556034766E-2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3.8563036556034769E-2</v>
      </c>
      <c r="AR81" s="9">
        <f t="shared" si="75"/>
        <v>10.950000000000001</v>
      </c>
      <c r="AS81" s="1">
        <f t="shared" si="76"/>
        <v>0.18</v>
      </c>
      <c r="AT81" s="1">
        <f t="shared" si="77"/>
        <v>398500.25</v>
      </c>
      <c r="AU81" s="1">
        <f t="shared" si="78"/>
        <v>202937006.21441227</v>
      </c>
    </row>
    <row r="82" spans="1:48" x14ac:dyDescent="0.15">
      <c r="C82" s="7">
        <v>9</v>
      </c>
      <c r="D82" s="8">
        <v>20.0082365383333</v>
      </c>
      <c r="E82" s="10">
        <f t="shared" si="79"/>
        <v>24.673784506774201</v>
      </c>
      <c r="F82" s="7" t="s">
        <v>83</v>
      </c>
      <c r="G82" s="1">
        <v>10</v>
      </c>
      <c r="H82" s="9">
        <f t="shared" si="61"/>
        <v>20.0082365383333</v>
      </c>
      <c r="I82" s="9">
        <f t="shared" si="62"/>
        <v>293.15823653833326</v>
      </c>
      <c r="J82" s="9">
        <f t="shared" si="63"/>
        <v>0.19851568602029601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0.34231054825026375</v>
      </c>
      <c r="P82" s="9">
        <f t="shared" si="66"/>
        <v>6.795401331788474E-2</v>
      </c>
      <c r="Q82" s="12">
        <f t="shared" si="67"/>
        <v>1.2231722397219253E-2</v>
      </c>
      <c r="R82" s="9">
        <f t="shared" si="68"/>
        <v>1.9710000000000002E-2</v>
      </c>
      <c r="S82" s="13">
        <f t="shared" si="69"/>
        <v>0.6205845965103628</v>
      </c>
      <c r="T82" s="2">
        <f t="shared" si="70"/>
        <v>0.01</v>
      </c>
      <c r="U82" s="14">
        <f t="shared" si="71"/>
        <v>6.2058459651036279E-3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3.4105845965103632E-2</v>
      </c>
      <c r="AR82" s="9">
        <f t="shared" si="75"/>
        <v>10.950000000000001</v>
      </c>
      <c r="AS82" s="1">
        <f t="shared" si="76"/>
        <v>0.18</v>
      </c>
      <c r="AT82" s="1">
        <f t="shared" si="77"/>
        <v>398500.25</v>
      </c>
      <c r="AU82" s="1">
        <f t="shared" si="78"/>
        <v>179481153.26734808</v>
      </c>
    </row>
    <row r="83" spans="1:48" x14ac:dyDescent="0.15">
      <c r="C83" s="7">
        <v>10</v>
      </c>
      <c r="D83" s="8">
        <v>15.443441242580599</v>
      </c>
      <c r="E83" s="10">
        <f t="shared" si="79"/>
        <v>20.0082365383333</v>
      </c>
      <c r="F83" s="7" t="s">
        <v>83</v>
      </c>
      <c r="G83" s="1">
        <v>11</v>
      </c>
      <c r="H83" s="9">
        <f t="shared" si="61"/>
        <v>15.443441242580599</v>
      </c>
      <c r="I83" s="9">
        <f t="shared" si="62"/>
        <v>288.59344124258058</v>
      </c>
      <c r="J83" s="9">
        <f t="shared" si="63"/>
        <v>0.11739195623464969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0.26063870818576002</v>
      </c>
      <c r="O83" s="9">
        <f t="shared" si="80"/>
        <v>0.12321782674661902</v>
      </c>
      <c r="P83" s="9">
        <f t="shared" si="66"/>
        <v>1.4464781724767749E-2</v>
      </c>
      <c r="Q83" s="12">
        <f t="shared" si="67"/>
        <v>2.6036607104581947E-3</v>
      </c>
      <c r="R83" s="9">
        <f t="shared" si="68"/>
        <v>1.9710000000000002E-2</v>
      </c>
      <c r="S83" s="13">
        <f t="shared" si="69"/>
        <v>0.13209846323988811</v>
      </c>
      <c r="T83" s="2">
        <f t="shared" si="70"/>
        <v>0.01</v>
      </c>
      <c r="U83" s="14">
        <f t="shared" si="71"/>
        <v>1.3209846323988812E-3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1.3920984632398881E-2</v>
      </c>
      <c r="AR83" s="9">
        <f t="shared" si="75"/>
        <v>10.950000000000001</v>
      </c>
      <c r="AS83" s="1">
        <f t="shared" si="76"/>
        <v>0.18</v>
      </c>
      <c r="AT83" s="1">
        <f t="shared" si="77"/>
        <v>398500.25</v>
      </c>
      <c r="AU83" s="1">
        <f t="shared" si="78"/>
        <v>73258830.142974541</v>
      </c>
    </row>
    <row r="84" spans="1:48" x14ac:dyDescent="0.15">
      <c r="C84" s="7">
        <v>11</v>
      </c>
      <c r="D84" s="8">
        <v>11.6900582333</v>
      </c>
      <c r="E84" s="10">
        <f t="shared" si="79"/>
        <v>15.443441242580599</v>
      </c>
      <c r="F84" s="7" t="s">
        <v>85</v>
      </c>
      <c r="G84" s="1">
        <v>12</v>
      </c>
      <c r="H84" s="9">
        <f t="shared" si="61"/>
        <v>11.6900582333</v>
      </c>
      <c r="I84" s="9">
        <f t="shared" si="62"/>
        <v>284.8400582333</v>
      </c>
      <c r="J84" s="9">
        <f t="shared" si="63"/>
        <v>7.5259124838841951E-2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0.21825304502185128</v>
      </c>
      <c r="P84" s="9">
        <f t="shared" si="66"/>
        <v>1.6425533161756899E-2</v>
      </c>
      <c r="Q84" s="12">
        <f t="shared" si="67"/>
        <v>2.9565959691162415E-3</v>
      </c>
      <c r="R84" s="9">
        <f t="shared" si="68"/>
        <v>1.9710000000000002E-2</v>
      </c>
      <c r="S84" s="13">
        <f t="shared" si="69"/>
        <v>0.15000486905714061</v>
      </c>
      <c r="T84" s="2">
        <f t="shared" si="70"/>
        <v>0.01</v>
      </c>
      <c r="U84" s="14">
        <f t="shared" si="71"/>
        <v>1.5000486905714062E-3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1.4100048690571406E-2</v>
      </c>
      <c r="AR84" s="9">
        <f t="shared" si="75"/>
        <v>10.950000000000001</v>
      </c>
      <c r="AS84" s="1">
        <f t="shared" si="76"/>
        <v>0.18</v>
      </c>
      <c r="AT84" s="1">
        <f t="shared" si="77"/>
        <v>398500.25</v>
      </c>
      <c r="AU84" s="1">
        <f t="shared" si="78"/>
        <v>74201150.227995157</v>
      </c>
      <c r="AV84" s="1">
        <f>SUM(AU73:AU84)</f>
        <v>1353653112.9874947</v>
      </c>
    </row>
    <row r="85" spans="1:48" x14ac:dyDescent="0.15">
      <c r="C85" s="7">
        <v>12</v>
      </c>
      <c r="D85" s="8">
        <v>8.5456580841935494</v>
      </c>
      <c r="E85" s="10">
        <f t="shared" si="79"/>
        <v>11.6900582333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7.1300825968064503</v>
      </c>
      <c r="E89" s="7"/>
      <c r="F89" s="7"/>
      <c r="G89" s="1">
        <v>1</v>
      </c>
      <c r="H89" s="9">
        <f t="shared" ref="H89:H100" si="81">E90</f>
        <v>7.1300825968064503</v>
      </c>
      <c r="I89" s="9">
        <f t="shared" ref="I89:I100" si="82">H89+273.15</f>
        <v>280.28008259680644</v>
      </c>
      <c r="J89" s="9">
        <f t="shared" ref="J89:J100" si="83">EXP(($C$15*(I89-$C$13))/($C$16*I89*$C$13))</f>
        <v>4.3154904213640134E-2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0.22894863445201966</v>
      </c>
      <c r="Q89" s="12">
        <f t="shared" ref="Q89:Q100" si="87">P89*$B$91</f>
        <v>0.10302688550340884</v>
      </c>
      <c r="R89" s="9">
        <f t="shared" ref="R89:R100" si="88">L89*$B$91</f>
        <v>2.3873737500000001</v>
      </c>
      <c r="S89" s="13">
        <f t="shared" ref="S89:S100" si="89">Q89/R89</f>
        <v>4.3154904213640127E-2</v>
      </c>
      <c r="T89" s="2">
        <f t="shared" ref="T89:T100" si="90">$B$90/100</f>
        <v>0.51</v>
      </c>
      <c r="U89" s="14">
        <f t="shared" ref="U89:U100" si="91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3.6972713846410377E-2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60345.833333333336</v>
      </c>
      <c r="AN89" s="1">
        <f t="shared" ref="AN89:AN100" si="96">AM89*10000*AK89*AJ89</f>
        <v>232095298.40696806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8.1788046946451605</v>
      </c>
      <c r="E90" s="10">
        <f t="shared" ref="E90:E101" si="97">D89</f>
        <v>7.1300825968064503</v>
      </c>
      <c r="F90" s="7" t="s">
        <v>83</v>
      </c>
      <c r="G90" s="1">
        <v>2</v>
      </c>
      <c r="H90" s="9">
        <f t="shared" si="81"/>
        <v>8.1788046946451605</v>
      </c>
      <c r="I90" s="9">
        <f t="shared" si="82"/>
        <v>281.32880469464516</v>
      </c>
      <c r="J90" s="9">
        <f t="shared" si="83"/>
        <v>4.9121462596600426E-2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10.381601365547981</v>
      </c>
      <c r="P90" s="9">
        <f t="shared" si="86"/>
        <v>0.50995944317058106</v>
      </c>
      <c r="Q90" s="12">
        <f t="shared" si="87"/>
        <v>0.22948174942676147</v>
      </c>
      <c r="R90" s="9">
        <f t="shared" si="88"/>
        <v>2.3873737500000001</v>
      </c>
      <c r="S90" s="13">
        <f t="shared" si="89"/>
        <v>9.6123093180010652E-2</v>
      </c>
      <c r="T90" s="2">
        <f t="shared" si="90"/>
        <v>0.51</v>
      </c>
      <c r="U90" s="14">
        <f t="shared" si="91"/>
        <v>4.9022777521805436E-2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4.5117367422824337E-2</v>
      </c>
      <c r="AK90" s="9">
        <f t="shared" si="93"/>
        <v>10.4025</v>
      </c>
      <c r="AL90" s="1">
        <f t="shared" si="94"/>
        <v>0.45</v>
      </c>
      <c r="AM90" s="17">
        <f t="shared" si="95"/>
        <v>60345.833333333336</v>
      </c>
      <c r="AN90" s="1">
        <f t="shared" si="96"/>
        <v>283223160.16177154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8.9940406043214303</v>
      </c>
      <c r="E91" s="10">
        <f t="shared" si="97"/>
        <v>8.1788046946451605</v>
      </c>
      <c r="F91" s="7" t="s">
        <v>83</v>
      </c>
      <c r="G91" s="1">
        <v>3</v>
      </c>
      <c r="H91" s="9">
        <f t="shared" si="81"/>
        <v>8.9940406043214303</v>
      </c>
      <c r="I91" s="9">
        <f t="shared" si="82"/>
        <v>282.14404060432139</v>
      </c>
      <c r="J91" s="9">
        <f t="shared" si="83"/>
        <v>5.4287786711509446E-2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15.1769169223774</v>
      </c>
      <c r="P91" s="9">
        <f t="shared" si="86"/>
        <v>0.82392122882032259</v>
      </c>
      <c r="Q91" s="12">
        <f t="shared" si="87"/>
        <v>0.37076455296914518</v>
      </c>
      <c r="R91" s="9">
        <f t="shared" si="88"/>
        <v>2.3873737500000001</v>
      </c>
      <c r="S91" s="13">
        <f t="shared" si="89"/>
        <v>0.15530226591841564</v>
      </c>
      <c r="T91" s="2">
        <f t="shared" si="90"/>
        <v>0.51</v>
      </c>
      <c r="U91" s="14">
        <f t="shared" si="91"/>
        <v>7.9204155618391975E-2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5.4217052918945186E-2</v>
      </c>
      <c r="AK91" s="9">
        <f t="shared" si="93"/>
        <v>10.4025</v>
      </c>
      <c r="AL91" s="1">
        <f t="shared" si="94"/>
        <v>0.45</v>
      </c>
      <c r="AM91" s="17">
        <f t="shared" si="95"/>
        <v>60345.833333333336</v>
      </c>
      <c r="AN91" s="1">
        <f t="shared" si="96"/>
        <v>340346211.21518445</v>
      </c>
    </row>
    <row r="92" spans="1:48" x14ac:dyDescent="0.15">
      <c r="C92" s="7">
        <v>3</v>
      </c>
      <c r="D92" s="8">
        <v>10.3842076274194</v>
      </c>
      <c r="E92" s="10">
        <f t="shared" si="97"/>
        <v>8.9940406043214303</v>
      </c>
      <c r="F92" s="7" t="s">
        <v>83</v>
      </c>
      <c r="G92" s="1">
        <v>4</v>
      </c>
      <c r="H92" s="9">
        <f t="shared" si="81"/>
        <v>10.3842076274194</v>
      </c>
      <c r="I92" s="9">
        <f t="shared" si="82"/>
        <v>283.53420762741939</v>
      </c>
      <c r="J92" s="9">
        <f t="shared" si="83"/>
        <v>6.4296270870783462E-2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19.658270693557078</v>
      </c>
      <c r="P92" s="9">
        <f t="shared" si="86"/>
        <v>1.2639534973641302</v>
      </c>
      <c r="Q92" s="12">
        <f t="shared" si="87"/>
        <v>0.56877907381385862</v>
      </c>
      <c r="R92" s="9">
        <f t="shared" si="88"/>
        <v>2.3873737500000001</v>
      </c>
      <c r="S92" s="13">
        <f t="shared" si="89"/>
        <v>0.23824467108003453</v>
      </c>
      <c r="T92" s="2">
        <f t="shared" si="90"/>
        <v>0.51</v>
      </c>
      <c r="U92" s="14">
        <f t="shared" si="91"/>
        <v>0.12150478225081761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6.6970691848621519E-2</v>
      </c>
      <c r="AK92" s="9">
        <f t="shared" si="93"/>
        <v>10.4025</v>
      </c>
      <c r="AL92" s="1">
        <f t="shared" si="94"/>
        <v>0.45</v>
      </c>
      <c r="AM92" s="17">
        <f t="shared" si="95"/>
        <v>60345.833333333336</v>
      </c>
      <c r="AN92" s="1">
        <f t="shared" si="96"/>
        <v>420406864.74076658</v>
      </c>
    </row>
    <row r="93" spans="1:48" x14ac:dyDescent="0.15">
      <c r="C93" s="7">
        <v>4</v>
      </c>
      <c r="D93" s="8">
        <v>12.9983008514</v>
      </c>
      <c r="E93" s="10">
        <f t="shared" si="97"/>
        <v>10.3842076274194</v>
      </c>
      <c r="F93" s="7" t="s">
        <v>83</v>
      </c>
      <c r="G93" s="1">
        <v>5</v>
      </c>
      <c r="H93" s="9">
        <f t="shared" si="81"/>
        <v>12.9983008514</v>
      </c>
      <c r="I93" s="9">
        <f t="shared" si="82"/>
        <v>286.14830085139999</v>
      </c>
      <c r="J93" s="9">
        <f t="shared" si="83"/>
        <v>8.7989737263064E-2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17.474601336383301</v>
      </c>
      <c r="O93" s="9">
        <f t="shared" si="98"/>
        <v>6.2249908598096475</v>
      </c>
      <c r="P93" s="9">
        <f t="shared" si="86"/>
        <v>0.54773531021962574</v>
      </c>
      <c r="Q93" s="12">
        <f t="shared" si="87"/>
        <v>0.24648088959883158</v>
      </c>
      <c r="R93" s="9">
        <f t="shared" si="88"/>
        <v>2.3873737500000001</v>
      </c>
      <c r="S93" s="13">
        <f t="shared" si="89"/>
        <v>0.10324352841645829</v>
      </c>
      <c r="T93" s="2">
        <f t="shared" si="90"/>
        <v>0.51</v>
      </c>
      <c r="U93" s="14">
        <f t="shared" si="91"/>
        <v>5.2654199492393729E-2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3.878624114695671E-2</v>
      </c>
      <c r="AK93" s="9">
        <f t="shared" si="93"/>
        <v>10.4025</v>
      </c>
      <c r="AL93" s="1">
        <f t="shared" si="94"/>
        <v>0.45</v>
      </c>
      <c r="AM93" s="17">
        <f t="shared" si="95"/>
        <v>60345.833333333336</v>
      </c>
      <c r="AN93" s="1">
        <f t="shared" si="96"/>
        <v>243479671.26469243</v>
      </c>
    </row>
    <row r="94" spans="1:48" x14ac:dyDescent="0.15">
      <c r="C94" s="7">
        <v>5</v>
      </c>
      <c r="D94" s="8">
        <v>16.853716598387098</v>
      </c>
      <c r="E94" s="10">
        <f t="shared" si="97"/>
        <v>12.9983008514</v>
      </c>
      <c r="F94" s="7" t="s">
        <v>85</v>
      </c>
      <c r="G94" s="1">
        <v>6</v>
      </c>
      <c r="H94" s="9">
        <f t="shared" si="81"/>
        <v>16.853716598387098</v>
      </c>
      <c r="I94" s="9">
        <f t="shared" si="82"/>
        <v>290.00371659838709</v>
      </c>
      <c r="J94" s="9">
        <f t="shared" si="83"/>
        <v>0.13832259077758349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10.982530549590022</v>
      </c>
      <c r="P94" s="9">
        <f t="shared" si="86"/>
        <v>1.5191320789132499</v>
      </c>
      <c r="Q94" s="12">
        <f t="shared" si="87"/>
        <v>0.68360943551096243</v>
      </c>
      <c r="R94" s="9">
        <f t="shared" si="88"/>
        <v>2.3873737500000001</v>
      </c>
      <c r="S94" s="13">
        <f t="shared" si="89"/>
        <v>0.28634370111129959</v>
      </c>
      <c r="T94" s="2">
        <f t="shared" si="90"/>
        <v>0.51</v>
      </c>
      <c r="U94" s="14">
        <f t="shared" si="91"/>
        <v>0.14603528756676279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7.0158639201378992E-2</v>
      </c>
      <c r="AK94" s="9">
        <f t="shared" si="93"/>
        <v>10.4025</v>
      </c>
      <c r="AL94" s="1">
        <f t="shared" si="94"/>
        <v>0.45</v>
      </c>
      <c r="AM94" s="17">
        <f t="shared" si="95"/>
        <v>60345.833333333336</v>
      </c>
      <c r="AN94" s="1">
        <f t="shared" si="96"/>
        <v>440419125.54525131</v>
      </c>
    </row>
    <row r="95" spans="1:48" x14ac:dyDescent="0.15">
      <c r="C95" s="7">
        <v>6</v>
      </c>
      <c r="D95" s="8">
        <v>21.411394792666702</v>
      </c>
      <c r="E95" s="10">
        <f t="shared" si="97"/>
        <v>16.853716598387098</v>
      </c>
      <c r="F95" s="7" t="s">
        <v>83</v>
      </c>
      <c r="G95" s="1">
        <v>7</v>
      </c>
      <c r="H95" s="9">
        <f t="shared" si="81"/>
        <v>21.411394792666702</v>
      </c>
      <c r="I95" s="9">
        <f t="shared" si="82"/>
        <v>294.5613947926667</v>
      </c>
      <c r="J95" s="9">
        <f t="shared" si="83"/>
        <v>0.2325445843293944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14.768673470676772</v>
      </c>
      <c r="P95" s="9">
        <f t="shared" si="86"/>
        <v>3.4343750333350846</v>
      </c>
      <c r="Q95" s="12">
        <f t="shared" si="87"/>
        <v>1.5454687650007881</v>
      </c>
      <c r="R95" s="9">
        <f t="shared" si="88"/>
        <v>2.3873737500000001</v>
      </c>
      <c r="S95" s="13">
        <f t="shared" si="89"/>
        <v>0.64735099185906186</v>
      </c>
      <c r="T95" s="2">
        <f t="shared" si="90"/>
        <v>0.51</v>
      </c>
      <c r="U95" s="14">
        <f t="shared" si="91"/>
        <v>0.33014900584812157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0.14599492526320867</v>
      </c>
      <c r="AK95" s="9">
        <f t="shared" si="93"/>
        <v>10.4025</v>
      </c>
      <c r="AL95" s="1">
        <f t="shared" si="94"/>
        <v>0.45</v>
      </c>
      <c r="AM95" s="17">
        <f t="shared" si="95"/>
        <v>60345.833333333336</v>
      </c>
      <c r="AN95" s="1">
        <f t="shared" si="96"/>
        <v>916479539.09007502</v>
      </c>
    </row>
    <row r="96" spans="1:48" x14ac:dyDescent="0.15">
      <c r="C96" s="7">
        <v>7</v>
      </c>
      <c r="D96" s="8">
        <v>23.728159019354798</v>
      </c>
      <c r="E96" s="10">
        <f t="shared" si="97"/>
        <v>21.411394792666702</v>
      </c>
      <c r="F96" s="7" t="s">
        <v>83</v>
      </c>
      <c r="G96" s="1">
        <v>8</v>
      </c>
      <c r="H96" s="9">
        <f t="shared" si="81"/>
        <v>23.728159019354798</v>
      </c>
      <c r="I96" s="9">
        <f t="shared" si="82"/>
        <v>296.87815901935477</v>
      </c>
      <c r="J96" s="9">
        <f t="shared" si="83"/>
        <v>0.30097786262330839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16.639573437341689</v>
      </c>
      <c r="P96" s="9">
        <f t="shared" si="86"/>
        <v>5.0081432481346777</v>
      </c>
      <c r="Q96" s="12">
        <f t="shared" si="87"/>
        <v>2.253664461660605</v>
      </c>
      <c r="R96" s="9">
        <f t="shared" si="88"/>
        <v>2.3873737500000001</v>
      </c>
      <c r="S96" s="13">
        <f t="shared" si="89"/>
        <v>0.94399314797718825</v>
      </c>
      <c r="T96" s="2">
        <f t="shared" si="90"/>
        <v>0.51</v>
      </c>
      <c r="U96" s="14">
        <f t="shared" si="91"/>
        <v>0.48143650546836603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0.19160810639871237</v>
      </c>
      <c r="AK96" s="9">
        <f t="shared" si="93"/>
        <v>10.4025</v>
      </c>
      <c r="AL96" s="1">
        <f t="shared" si="94"/>
        <v>0.45</v>
      </c>
      <c r="AM96" s="17">
        <f t="shared" si="95"/>
        <v>60345.833333333336</v>
      </c>
      <c r="AN96" s="1">
        <f t="shared" si="96"/>
        <v>1202815157.5927901</v>
      </c>
    </row>
    <row r="97" spans="1:50" x14ac:dyDescent="0.15">
      <c r="C97" s="7">
        <v>8</v>
      </c>
      <c r="D97" s="8">
        <v>24.673784506774201</v>
      </c>
      <c r="E97" s="10">
        <f t="shared" si="97"/>
        <v>23.728159019354798</v>
      </c>
      <c r="F97" s="7" t="s">
        <v>83</v>
      </c>
      <c r="G97" s="1">
        <v>9</v>
      </c>
      <c r="H97" s="9">
        <f t="shared" si="81"/>
        <v>24.673784506774201</v>
      </c>
      <c r="I97" s="9">
        <f t="shared" si="82"/>
        <v>297.82378450677419</v>
      </c>
      <c r="J97" s="9">
        <f t="shared" si="83"/>
        <v>0.33401030857446251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16.936705189207011</v>
      </c>
      <c r="P97" s="9">
        <f t="shared" si="86"/>
        <v>5.6570341264817339</v>
      </c>
      <c r="Q97" s="12">
        <f t="shared" si="87"/>
        <v>2.5456653569167802</v>
      </c>
      <c r="R97" s="9">
        <f t="shared" si="88"/>
        <v>2.3873737500000001</v>
      </c>
      <c r="S97" s="13">
        <f t="shared" si="89"/>
        <v>1.0663036556034764</v>
      </c>
      <c r="T97" s="2">
        <f t="shared" si="90"/>
        <v>0.51</v>
      </c>
      <c r="U97" s="14">
        <f t="shared" si="91"/>
        <v>0.54381486435777293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0.21041518160386855</v>
      </c>
      <c r="AK97" s="9">
        <f t="shared" si="93"/>
        <v>10.4025</v>
      </c>
      <c r="AL97" s="1">
        <f t="shared" si="94"/>
        <v>0.45</v>
      </c>
      <c r="AM97" s="17">
        <f t="shared" si="95"/>
        <v>60345.833333333336</v>
      </c>
      <c r="AN97" s="1">
        <f t="shared" si="96"/>
        <v>1320876107.8934889</v>
      </c>
    </row>
    <row r="98" spans="1:50" x14ac:dyDescent="0.15">
      <c r="C98" s="7">
        <v>9</v>
      </c>
      <c r="D98" s="8">
        <v>20.0082365383333</v>
      </c>
      <c r="E98" s="10">
        <f t="shared" si="97"/>
        <v>24.673784506774201</v>
      </c>
      <c r="F98" s="7" t="s">
        <v>83</v>
      </c>
      <c r="G98" s="1">
        <v>10</v>
      </c>
      <c r="H98" s="9">
        <f t="shared" si="81"/>
        <v>20.0082365383333</v>
      </c>
      <c r="I98" s="9">
        <f t="shared" si="82"/>
        <v>293.15823653833326</v>
      </c>
      <c r="J98" s="9">
        <f t="shared" si="83"/>
        <v>0.19851568602029601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16.58494606272528</v>
      </c>
      <c r="P98" s="9">
        <f t="shared" si="86"/>
        <v>3.2923719452515163</v>
      </c>
      <c r="Q98" s="12">
        <f t="shared" si="87"/>
        <v>1.4815673753631824</v>
      </c>
      <c r="R98" s="9">
        <f t="shared" si="88"/>
        <v>2.3873737500000001</v>
      </c>
      <c r="S98" s="13">
        <f t="shared" si="89"/>
        <v>0.62058459651036302</v>
      </c>
      <c r="T98" s="2">
        <f t="shared" si="90"/>
        <v>0.51</v>
      </c>
      <c r="U98" s="14">
        <f t="shared" si="91"/>
        <v>0.31649814422028516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0.138673190482416</v>
      </c>
      <c r="AK98" s="9">
        <f t="shared" si="93"/>
        <v>10.4025</v>
      </c>
      <c r="AL98" s="1">
        <f t="shared" si="94"/>
        <v>0.45</v>
      </c>
      <c r="AM98" s="17">
        <f t="shared" si="95"/>
        <v>60345.833333333336</v>
      </c>
      <c r="AN98" s="1">
        <f t="shared" si="96"/>
        <v>870517529.75897634</v>
      </c>
    </row>
    <row r="99" spans="1:50" x14ac:dyDescent="0.15">
      <c r="C99" s="7">
        <v>10</v>
      </c>
      <c r="D99" s="8">
        <v>15.443441242580599</v>
      </c>
      <c r="E99" s="10">
        <f t="shared" si="97"/>
        <v>20.0082365383333</v>
      </c>
      <c r="F99" s="7" t="s">
        <v>83</v>
      </c>
      <c r="G99" s="1">
        <v>11</v>
      </c>
      <c r="H99" s="9">
        <f t="shared" si="81"/>
        <v>15.443441242580599</v>
      </c>
      <c r="I99" s="9">
        <f t="shared" si="82"/>
        <v>288.59344124258058</v>
      </c>
      <c r="J99" s="9">
        <f t="shared" si="83"/>
        <v>0.11739195623464969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12.627945411600074</v>
      </c>
      <c r="O99" s="9">
        <f t="shared" si="98"/>
        <v>5.9699037058736906</v>
      </c>
      <c r="P99" s="9">
        <f t="shared" si="86"/>
        <v>0.70081867456499736</v>
      </c>
      <c r="Q99" s="12">
        <f t="shared" si="87"/>
        <v>0.31536840355424883</v>
      </c>
      <c r="R99" s="9">
        <f t="shared" si="88"/>
        <v>2.3873737500000001</v>
      </c>
      <c r="S99" s="13">
        <f t="shared" si="89"/>
        <v>0.13209846323988811</v>
      </c>
      <c r="T99" s="2">
        <f t="shared" si="90"/>
        <v>0.51</v>
      </c>
      <c r="U99" s="14">
        <f t="shared" si="91"/>
        <v>6.7370216252342935E-2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5.0649120200081402E-2</v>
      </c>
      <c r="AK99" s="9">
        <f t="shared" si="93"/>
        <v>10.4025</v>
      </c>
      <c r="AL99" s="1">
        <f t="shared" si="94"/>
        <v>0.45</v>
      </c>
      <c r="AM99" s="17">
        <f t="shared" si="95"/>
        <v>60345.833333333336</v>
      </c>
      <c r="AN99" s="1">
        <f t="shared" si="96"/>
        <v>317948601.65585607</v>
      </c>
    </row>
    <row r="100" spans="1:50" x14ac:dyDescent="0.15">
      <c r="C100" s="7">
        <v>11</v>
      </c>
      <c r="D100" s="8">
        <v>11.6900582333</v>
      </c>
      <c r="E100" s="10">
        <f t="shared" si="97"/>
        <v>15.443441242580599</v>
      </c>
      <c r="F100" s="7" t="s">
        <v>85</v>
      </c>
      <c r="G100" s="1">
        <v>12</v>
      </c>
      <c r="H100" s="9">
        <f t="shared" si="81"/>
        <v>11.6900582333</v>
      </c>
      <c r="I100" s="9">
        <f t="shared" si="82"/>
        <v>284.8400582333</v>
      </c>
      <c r="J100" s="9">
        <f t="shared" si="83"/>
        <v>7.5259124838841951E-2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10.574360031308693</v>
      </c>
      <c r="P100" s="9">
        <f t="shared" si="86"/>
        <v>0.79581708168712162</v>
      </c>
      <c r="Q100" s="12">
        <f t="shared" si="87"/>
        <v>0.35811768675920475</v>
      </c>
      <c r="R100" s="9">
        <f t="shared" si="88"/>
        <v>2.3873737500000001</v>
      </c>
      <c r="S100" s="13">
        <f t="shared" si="89"/>
        <v>0.15000486905714061</v>
      </c>
      <c r="T100" s="2">
        <f t="shared" si="90"/>
        <v>0.51</v>
      </c>
      <c r="U100" s="14">
        <f t="shared" si="91"/>
        <v>7.6502483219141715E-2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5.3402498690571232E-2</v>
      </c>
      <c r="AK100" s="9">
        <f t="shared" si="93"/>
        <v>10.4025</v>
      </c>
      <c r="AL100" s="1">
        <f t="shared" si="94"/>
        <v>0.45</v>
      </c>
      <c r="AM100" s="17">
        <f t="shared" si="95"/>
        <v>60345.833333333336</v>
      </c>
      <c r="AN100" s="1">
        <f t="shared" si="96"/>
        <v>335232867.15587449</v>
      </c>
      <c r="AO100" s="1">
        <f>SUM(AN89:AN100)</f>
        <v>6923840134.4816942</v>
      </c>
    </row>
    <row r="101" spans="1:50" x14ac:dyDescent="0.15">
      <c r="C101" s="7">
        <v>12</v>
      </c>
      <c r="D101" s="8">
        <v>8.5456580841935494</v>
      </c>
      <c r="E101" s="10">
        <f t="shared" si="97"/>
        <v>11.6900582333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7.1300825968064503</v>
      </c>
      <c r="E105" s="7"/>
      <c r="F105" s="7"/>
      <c r="G105" s="1">
        <v>1</v>
      </c>
      <c r="H105" s="9">
        <f t="shared" ref="H105:H116" si="99">E106</f>
        <v>7.1300825968064503</v>
      </c>
      <c r="I105" s="9">
        <f t="shared" ref="I105:I116" si="100">H105+273.15</f>
        <v>280.28008259680644</v>
      </c>
      <c r="J105" s="9">
        <f t="shared" ref="J105:J116" si="101">EXP(($C$15*(I105-$C$13))/($C$16*I105*$C$13))</f>
        <v>4.3154904213640134E-2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2.7959639881580355E-2</v>
      </c>
      <c r="Q105" s="12">
        <f t="shared" ref="Q105:Q116" si="105">P105*$B$107</f>
        <v>8.3878919644741062E-3</v>
      </c>
      <c r="R105" s="9">
        <f t="shared" ref="R105:R116" si="106">L105*$B$107</f>
        <v>0.19436706250000002</v>
      </c>
      <c r="S105" s="13">
        <f t="shared" ref="S105:S116" si="107">Q105/R105</f>
        <v>4.3154904213640134E-2</v>
      </c>
      <c r="T105" s="2">
        <f t="shared" ref="T105:T116" si="108">$B$106/100</f>
        <v>0.01</v>
      </c>
      <c r="U105" s="14">
        <f t="shared" ref="U105:U116" si="109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5.921549042136401E-3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2003</v>
      </c>
      <c r="AX105" s="1">
        <f t="shared" ref="AX105:AX116" si="116">AW105*10000*AV105*0.67*AU105*AT105</f>
        <v>1544591.9020379204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8.1788046946451605</v>
      </c>
      <c r="E106" s="10">
        <f t="shared" ref="E106:E117" si="117">D105</f>
        <v>7.1300825968064503</v>
      </c>
      <c r="F106" s="7" t="s">
        <v>83</v>
      </c>
      <c r="G106" s="1">
        <v>2</v>
      </c>
      <c r="H106" s="9">
        <f t="shared" si="99"/>
        <v>8.1788046946451605</v>
      </c>
      <c r="I106" s="9">
        <f t="shared" si="100"/>
        <v>281.32880469464516</v>
      </c>
      <c r="J106" s="9">
        <f t="shared" si="101"/>
        <v>4.9121462596600426E-2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1.2678207767850864</v>
      </c>
      <c r="P106" s="9">
        <f t="shared" si="104"/>
        <v>6.2277210866041523E-2</v>
      </c>
      <c r="Q106" s="12">
        <f t="shared" si="105"/>
        <v>1.8683163259812455E-2</v>
      </c>
      <c r="R106" s="9">
        <f t="shared" si="106"/>
        <v>0.19436706250000002</v>
      </c>
      <c r="S106" s="13">
        <f t="shared" si="107"/>
        <v>9.6123093180010652E-2</v>
      </c>
      <c r="T106" s="2">
        <f t="shared" si="108"/>
        <v>0.01</v>
      </c>
      <c r="U106" s="14">
        <f t="shared" si="109"/>
        <v>9.6123093180010657E-4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6.4512309318001063E-3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2003</v>
      </c>
      <c r="AX106" s="1">
        <f t="shared" si="116"/>
        <v>1682755.4723484907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8.9940406043214303</v>
      </c>
      <c r="E107" s="10">
        <f t="shared" si="117"/>
        <v>8.1788046946451605</v>
      </c>
      <c r="F107" s="7" t="s">
        <v>83</v>
      </c>
      <c r="G107" s="1">
        <v>3</v>
      </c>
      <c r="H107" s="9">
        <f t="shared" si="99"/>
        <v>8.9940406043214303</v>
      </c>
      <c r="I107" s="9">
        <f t="shared" si="100"/>
        <v>282.14404060432139</v>
      </c>
      <c r="J107" s="9">
        <f t="shared" si="101"/>
        <v>5.4287786711509446E-2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1.8534337742523785</v>
      </c>
      <c r="P107" s="9">
        <f t="shared" si="104"/>
        <v>0.10061881742052108</v>
      </c>
      <c r="Q107" s="12">
        <f t="shared" si="105"/>
        <v>3.018564522615632E-2</v>
      </c>
      <c r="R107" s="9">
        <f t="shared" si="106"/>
        <v>0.19436706250000002</v>
      </c>
      <c r="S107" s="13">
        <f t="shared" si="107"/>
        <v>0.15530226591841567</v>
      </c>
      <c r="T107" s="2">
        <f t="shared" si="108"/>
        <v>0.01</v>
      </c>
      <c r="U107" s="14">
        <f t="shared" si="109"/>
        <v>1.5530226591841567E-3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7.0430226591841573E-3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2003</v>
      </c>
      <c r="AX107" s="1">
        <f t="shared" si="116"/>
        <v>1837119.9305850223</v>
      </c>
    </row>
    <row r="108" spans="1:50" x14ac:dyDescent="0.15">
      <c r="C108" s="7">
        <v>3</v>
      </c>
      <c r="D108" s="8">
        <v>10.3842076274194</v>
      </c>
      <c r="E108" s="10">
        <f t="shared" si="117"/>
        <v>8.9940406043214303</v>
      </c>
      <c r="F108" s="7" t="s">
        <v>83</v>
      </c>
      <c r="G108" s="1">
        <v>4</v>
      </c>
      <c r="H108" s="9">
        <f t="shared" si="99"/>
        <v>10.3842076274194</v>
      </c>
      <c r="I108" s="9">
        <f t="shared" si="100"/>
        <v>283.53420762741939</v>
      </c>
      <c r="J108" s="9">
        <f t="shared" si="101"/>
        <v>6.4296270870783462E-2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2.4007051651651912</v>
      </c>
      <c r="P108" s="9">
        <f t="shared" si="104"/>
        <v>0.15435638958035008</v>
      </c>
      <c r="Q108" s="12">
        <f t="shared" si="105"/>
        <v>4.6306916874105021E-2</v>
      </c>
      <c r="R108" s="9">
        <f t="shared" si="106"/>
        <v>0.19436706250000002</v>
      </c>
      <c r="S108" s="13">
        <f t="shared" si="107"/>
        <v>0.23824467108003455</v>
      </c>
      <c r="T108" s="2">
        <f t="shared" si="108"/>
        <v>0.01</v>
      </c>
      <c r="U108" s="14">
        <f t="shared" si="109"/>
        <v>2.3824467108003455E-3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7.8724467108003456E-3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2003</v>
      </c>
      <c r="AX108" s="1">
        <f t="shared" si="116"/>
        <v>2053469.0082276585</v>
      </c>
    </row>
    <row r="109" spans="1:50" x14ac:dyDescent="0.15">
      <c r="C109" s="7">
        <v>4</v>
      </c>
      <c r="D109" s="8">
        <v>12.9983008514</v>
      </c>
      <c r="E109" s="10">
        <f t="shared" si="117"/>
        <v>10.3842076274194</v>
      </c>
      <c r="F109" s="7" t="s">
        <v>83</v>
      </c>
      <c r="G109" s="1">
        <v>5</v>
      </c>
      <c r="H109" s="9">
        <f t="shared" si="99"/>
        <v>12.9983008514</v>
      </c>
      <c r="I109" s="9">
        <f t="shared" si="100"/>
        <v>286.14830085139999</v>
      </c>
      <c r="J109" s="9">
        <f t="shared" si="101"/>
        <v>8.7989737263064E-2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2.1340313368055992</v>
      </c>
      <c r="O109" s="9">
        <f t="shared" si="118"/>
        <v>0.76020764711257538</v>
      </c>
      <c r="P109" s="9">
        <f t="shared" si="104"/>
        <v>6.6890471134807575E-2</v>
      </c>
      <c r="Q109" s="12">
        <f t="shared" si="105"/>
        <v>2.0067141340442272E-2</v>
      </c>
      <c r="R109" s="9">
        <f t="shared" si="106"/>
        <v>0.19436706250000002</v>
      </c>
      <c r="S109" s="13">
        <f t="shared" si="107"/>
        <v>0.10324352841645827</v>
      </c>
      <c r="T109" s="2">
        <f t="shared" si="108"/>
        <v>0.01</v>
      </c>
      <c r="U109" s="14">
        <f t="shared" si="109"/>
        <v>1.0324352841645827E-3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6.5224352841645825E-3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2003</v>
      </c>
      <c r="AX109" s="1">
        <f t="shared" si="116"/>
        <v>1701328.5965883508</v>
      </c>
    </row>
    <row r="110" spans="1:50" x14ac:dyDescent="0.15">
      <c r="C110" s="7">
        <v>5</v>
      </c>
      <c r="D110" s="8">
        <v>16.853716598387098</v>
      </c>
      <c r="E110" s="10">
        <f t="shared" si="117"/>
        <v>12.9983008514</v>
      </c>
      <c r="F110" s="7" t="s">
        <v>85</v>
      </c>
      <c r="G110" s="1">
        <v>6</v>
      </c>
      <c r="H110" s="9">
        <f t="shared" si="99"/>
        <v>16.853716598387098</v>
      </c>
      <c r="I110" s="9">
        <f t="shared" si="100"/>
        <v>290.00371659838709</v>
      </c>
      <c r="J110" s="9">
        <f t="shared" si="101"/>
        <v>0.13832259077758349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1.3412073843111014</v>
      </c>
      <c r="P110" s="9">
        <f t="shared" si="104"/>
        <v>0.18551928016793764</v>
      </c>
      <c r="Q110" s="12">
        <f t="shared" si="105"/>
        <v>5.5655784050381289E-2</v>
      </c>
      <c r="R110" s="9">
        <f t="shared" si="106"/>
        <v>0.19436706250000002</v>
      </c>
      <c r="S110" s="13">
        <f t="shared" si="107"/>
        <v>0.28634370111129959</v>
      </c>
      <c r="T110" s="2">
        <f t="shared" si="108"/>
        <v>0.01</v>
      </c>
      <c r="U110" s="14">
        <f t="shared" si="109"/>
        <v>2.8634370111129959E-3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8.3534370111129977E-3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2003</v>
      </c>
      <c r="AX110" s="1">
        <f t="shared" si="116"/>
        <v>2178931.740620004</v>
      </c>
    </row>
    <row r="111" spans="1:50" x14ac:dyDescent="0.15">
      <c r="C111" s="7">
        <v>6</v>
      </c>
      <c r="D111" s="8">
        <v>21.411394792666702</v>
      </c>
      <c r="E111" s="10">
        <f t="shared" si="117"/>
        <v>16.853716598387098</v>
      </c>
      <c r="F111" s="7" t="s">
        <v>83</v>
      </c>
      <c r="G111" s="1">
        <v>7</v>
      </c>
      <c r="H111" s="9">
        <f t="shared" si="99"/>
        <v>21.411394792666702</v>
      </c>
      <c r="I111" s="9">
        <f t="shared" si="100"/>
        <v>294.5613947926667</v>
      </c>
      <c r="J111" s="9">
        <f t="shared" si="101"/>
        <v>0.2325445843293944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1.8035783124764972</v>
      </c>
      <c r="P111" s="9">
        <f t="shared" si="104"/>
        <v>0.41941236898035766</v>
      </c>
      <c r="Q111" s="12">
        <f t="shared" si="105"/>
        <v>0.1258237106941073</v>
      </c>
      <c r="R111" s="9">
        <f t="shared" si="106"/>
        <v>0.19436706250000002</v>
      </c>
      <c r="S111" s="13">
        <f t="shared" si="107"/>
        <v>0.64735099185906197</v>
      </c>
      <c r="T111" s="2">
        <f t="shared" si="108"/>
        <v>0.01</v>
      </c>
      <c r="U111" s="14">
        <f t="shared" si="109"/>
        <v>6.4735099185906199E-3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2.1373509918590619E-2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2003</v>
      </c>
      <c r="AX111" s="1">
        <f t="shared" si="116"/>
        <v>5575120.6489158031</v>
      </c>
    </row>
    <row r="112" spans="1:50" x14ac:dyDescent="0.15">
      <c r="C112" s="7">
        <v>7</v>
      </c>
      <c r="D112" s="8">
        <v>23.728159019354798</v>
      </c>
      <c r="E112" s="10">
        <f t="shared" si="117"/>
        <v>21.411394792666702</v>
      </c>
      <c r="F112" s="7" t="s">
        <v>83</v>
      </c>
      <c r="G112" s="1">
        <v>8</v>
      </c>
      <c r="H112" s="9">
        <f t="shared" si="99"/>
        <v>23.728159019354798</v>
      </c>
      <c r="I112" s="9">
        <f t="shared" si="100"/>
        <v>296.87815901935477</v>
      </c>
      <c r="J112" s="9">
        <f t="shared" si="101"/>
        <v>0.30097786262330839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2.0320561518294729</v>
      </c>
      <c r="P112" s="9">
        <f t="shared" si="104"/>
        <v>0.61160391730817976</v>
      </c>
      <c r="Q112" s="12">
        <f t="shared" si="105"/>
        <v>0.18348117519245391</v>
      </c>
      <c r="R112" s="9">
        <f t="shared" si="106"/>
        <v>0.19436706250000002</v>
      </c>
      <c r="S112" s="13">
        <f t="shared" si="107"/>
        <v>0.94399314797718825</v>
      </c>
      <c r="T112" s="2">
        <f t="shared" si="108"/>
        <v>0.01</v>
      </c>
      <c r="U112" s="14">
        <f t="shared" si="109"/>
        <v>9.4399314797718823E-3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2.4339931479771884E-2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2003</v>
      </c>
      <c r="AX112" s="1">
        <f t="shared" si="116"/>
        <v>6348889.5882300651</v>
      </c>
    </row>
    <row r="113" spans="1:53" x14ac:dyDescent="0.15">
      <c r="C113" s="7">
        <v>8</v>
      </c>
      <c r="D113" s="8">
        <v>24.673784506774201</v>
      </c>
      <c r="E113" s="10">
        <f t="shared" si="117"/>
        <v>23.728159019354798</v>
      </c>
      <c r="F113" s="7" t="s">
        <v>83</v>
      </c>
      <c r="G113" s="1">
        <v>9</v>
      </c>
      <c r="H113" s="9">
        <f t="shared" si="99"/>
        <v>24.673784506774201</v>
      </c>
      <c r="I113" s="9">
        <f t="shared" si="100"/>
        <v>297.82378450677419</v>
      </c>
      <c r="J113" s="9">
        <f t="shared" si="101"/>
        <v>0.33401030857446251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2.0683424428546267</v>
      </c>
      <c r="P113" s="9">
        <f t="shared" si="104"/>
        <v>0.69084769757553144</v>
      </c>
      <c r="Q113" s="12">
        <f t="shared" si="105"/>
        <v>0.20725430927265942</v>
      </c>
      <c r="R113" s="9">
        <f t="shared" si="106"/>
        <v>0.19436706250000002</v>
      </c>
      <c r="S113" s="13">
        <f t="shared" si="107"/>
        <v>1.0663036556034766</v>
      </c>
      <c r="T113" s="2">
        <f t="shared" si="108"/>
        <v>0.01</v>
      </c>
      <c r="U113" s="14">
        <f t="shared" si="109"/>
        <v>1.0663036556034766E-2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2.5563036556034764E-2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2003</v>
      </c>
      <c r="AX113" s="1">
        <f t="shared" si="116"/>
        <v>6667927.4248998305</v>
      </c>
    </row>
    <row r="114" spans="1:53" x14ac:dyDescent="0.15">
      <c r="C114" s="7">
        <v>9</v>
      </c>
      <c r="D114" s="8">
        <v>20.0082365383333</v>
      </c>
      <c r="E114" s="10">
        <f t="shared" si="117"/>
        <v>24.673784506774201</v>
      </c>
      <c r="F114" s="7" t="s">
        <v>83</v>
      </c>
      <c r="G114" s="1">
        <v>10</v>
      </c>
      <c r="H114" s="9">
        <f t="shared" si="99"/>
        <v>20.0082365383333</v>
      </c>
      <c r="I114" s="9">
        <f t="shared" si="100"/>
        <v>293.15823653833326</v>
      </c>
      <c r="J114" s="9">
        <f t="shared" si="101"/>
        <v>0.19851568602029601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2.0253849536124289</v>
      </c>
      <c r="P114" s="9">
        <f t="shared" si="104"/>
        <v>0.40207068352155673</v>
      </c>
      <c r="Q114" s="12">
        <f t="shared" si="105"/>
        <v>0.12062120505646701</v>
      </c>
      <c r="R114" s="9">
        <f t="shared" si="106"/>
        <v>0.19436706250000002</v>
      </c>
      <c r="S114" s="13">
        <f t="shared" si="107"/>
        <v>0.62058459651036291</v>
      </c>
      <c r="T114" s="2">
        <f t="shared" si="108"/>
        <v>0.01</v>
      </c>
      <c r="U114" s="14">
        <f t="shared" si="109"/>
        <v>6.2058459651036296E-3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2.1105845965103627E-2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2003</v>
      </c>
      <c r="AX114" s="1">
        <f t="shared" si="116"/>
        <v>5505302.5030081058</v>
      </c>
    </row>
    <row r="115" spans="1:53" x14ac:dyDescent="0.15">
      <c r="C115" s="7">
        <v>10</v>
      </c>
      <c r="D115" s="8">
        <v>15.443441242580599</v>
      </c>
      <c r="E115" s="10">
        <f t="shared" si="117"/>
        <v>20.0082365383333</v>
      </c>
      <c r="F115" s="7" t="s">
        <v>83</v>
      </c>
      <c r="G115" s="1">
        <v>11</v>
      </c>
      <c r="H115" s="9">
        <f t="shared" si="99"/>
        <v>15.443441242580599</v>
      </c>
      <c r="I115" s="9">
        <f t="shared" si="100"/>
        <v>288.59344124258058</v>
      </c>
      <c r="J115" s="9">
        <f t="shared" si="101"/>
        <v>0.11739195623464969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1.5421485565863284</v>
      </c>
      <c r="O115" s="9">
        <f t="shared" si="118"/>
        <v>0.72905592183787715</v>
      </c>
      <c r="P115" s="9">
        <f t="shared" si="104"/>
        <v>8.558530086900426E-2</v>
      </c>
      <c r="Q115" s="12">
        <f t="shared" si="105"/>
        <v>2.5675590260701278E-2</v>
      </c>
      <c r="R115" s="9">
        <f t="shared" si="106"/>
        <v>0.19436706250000002</v>
      </c>
      <c r="S115" s="13">
        <f t="shared" si="107"/>
        <v>0.13209846323988805</v>
      </c>
      <c r="T115" s="2">
        <f t="shared" si="108"/>
        <v>0.01</v>
      </c>
      <c r="U115" s="14">
        <f t="shared" si="109"/>
        <v>1.3209846323988805E-3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6.8109846323988806E-3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2003</v>
      </c>
      <c r="AX115" s="1">
        <f t="shared" si="116"/>
        <v>1776594.5419431189</v>
      </c>
    </row>
    <row r="116" spans="1:53" x14ac:dyDescent="0.15">
      <c r="C116" s="7">
        <v>11</v>
      </c>
      <c r="D116" s="8">
        <v>11.6900582333</v>
      </c>
      <c r="E116" s="10">
        <f t="shared" si="117"/>
        <v>15.443441242580599</v>
      </c>
      <c r="F116" s="7" t="s">
        <v>85</v>
      </c>
      <c r="G116" s="1">
        <v>12</v>
      </c>
      <c r="H116" s="9">
        <f t="shared" si="99"/>
        <v>11.6900582333</v>
      </c>
      <c r="I116" s="9">
        <f t="shared" si="100"/>
        <v>284.8400582333</v>
      </c>
      <c r="J116" s="9">
        <f t="shared" si="101"/>
        <v>7.5259124838841951E-2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1.2913608293022063</v>
      </c>
      <c r="P116" s="9">
        <f t="shared" si="104"/>
        <v>9.7186685864445219E-2</v>
      </c>
      <c r="Q116" s="12">
        <f t="shared" si="105"/>
        <v>2.9156005759333564E-2</v>
      </c>
      <c r="R116" s="9">
        <f t="shared" si="106"/>
        <v>0.19436706250000002</v>
      </c>
      <c r="S116" s="13">
        <f t="shared" si="107"/>
        <v>0.15000486905714058</v>
      </c>
      <c r="T116" s="2">
        <f t="shared" si="108"/>
        <v>0.01</v>
      </c>
      <c r="U116" s="14">
        <f t="shared" si="109"/>
        <v>1.500048690571406E-3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6.9900486905714061E-3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2003</v>
      </c>
      <c r="AX116" s="1">
        <f t="shared" si="116"/>
        <v>1823302.065976314</v>
      </c>
      <c r="AY116" s="1">
        <f>SUM(AX105:AX116)</f>
        <v>38695333.423380688</v>
      </c>
    </row>
    <row r="117" spans="1:53" x14ac:dyDescent="0.15">
      <c r="C117" s="7">
        <v>12</v>
      </c>
      <c r="D117" s="8">
        <v>8.5456580841935494</v>
      </c>
      <c r="E117" s="10">
        <f t="shared" si="117"/>
        <v>11.6900582333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7.1300825968064503</v>
      </c>
      <c r="E121" s="7"/>
      <c r="F121" s="7"/>
      <c r="G121" s="1">
        <v>1</v>
      </c>
      <c r="H121" s="9">
        <f t="shared" ref="H121:H132" si="119">E122</f>
        <v>7.1300825968064503</v>
      </c>
      <c r="I121" s="9">
        <f t="shared" ref="I121:I132" si="120">H121+273.15</f>
        <v>280.28008259680644</v>
      </c>
      <c r="J121" s="9">
        <f t="shared" ref="J121:J132" si="121">EXP(($C$15*(I121-$C$13))/($C$16*I121*$C$13))</f>
        <v>4.3154904213640134E-2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1.2286201229623346E-2</v>
      </c>
      <c r="Q121" s="12">
        <f t="shared" ref="Q121:Q132" si="125">P121*$B$123</f>
        <v>4.0544464057757044E-3</v>
      </c>
      <c r="R121" s="9">
        <f t="shared" ref="R121:R132" si="126">L121*$B$123</f>
        <v>9.3951000000000007E-2</v>
      </c>
      <c r="S121" s="13">
        <f t="shared" ref="S121:S132" si="127">Q121/R121</f>
        <v>4.3154904213640134E-2</v>
      </c>
      <c r="T121" s="2">
        <f t="shared" ref="T121:T132" si="128">$B$122/100</f>
        <v>0.01</v>
      </c>
      <c r="U121" s="14">
        <f t="shared" ref="U121:U132" si="129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5.921549042136401E-3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1587.5833333333333</v>
      </c>
      <c r="AX121" s="1">
        <f t="shared" ref="AX121:AX132" si="136">AW121*10000*AV121*0.67*AU121*AT121</f>
        <v>591763.35938503337</v>
      </c>
      <c r="AZ121" s="1">
        <f t="shared" ref="AZ121:AZ132" si="137">$E$9/12</f>
        <v>1016.75</v>
      </c>
      <c r="BA121" s="1">
        <f t="shared" ref="BA121:BA132" si="138">AZ121*10000*AV121*0.67*AU121*AT121</f>
        <v>378988.22885186033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8.1788046946451605</v>
      </c>
      <c r="E122" s="10">
        <f t="shared" ref="E122:E133" si="139">D121</f>
        <v>7.1300825968064503</v>
      </c>
      <c r="F122" s="7" t="s">
        <v>83</v>
      </c>
      <c r="G122" s="1">
        <v>2</v>
      </c>
      <c r="H122" s="9">
        <f t="shared" si="119"/>
        <v>8.1788046946451605</v>
      </c>
      <c r="I122" s="9">
        <f t="shared" si="120"/>
        <v>281.32880469464516</v>
      </c>
      <c r="J122" s="9">
        <f t="shared" si="121"/>
        <v>4.9121462596600426E-2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0.5571137987703767</v>
      </c>
      <c r="P122" s="9">
        <f t="shared" si="124"/>
        <v>2.7366244628349037E-2</v>
      </c>
      <c r="Q122" s="12">
        <f t="shared" si="125"/>
        <v>9.030860727355183E-3</v>
      </c>
      <c r="R122" s="9">
        <f t="shared" si="126"/>
        <v>9.3951000000000007E-2</v>
      </c>
      <c r="S122" s="13">
        <f t="shared" si="127"/>
        <v>9.6123093180010666E-2</v>
      </c>
      <c r="T122" s="2">
        <f t="shared" si="128"/>
        <v>0.01</v>
      </c>
      <c r="U122" s="14">
        <f t="shared" si="129"/>
        <v>9.6123093180010668E-4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6.4512309318001072E-3</v>
      </c>
      <c r="AU122" s="9">
        <f t="shared" si="133"/>
        <v>28.47</v>
      </c>
      <c r="AV122" s="1">
        <f t="shared" si="134"/>
        <v>0.33</v>
      </c>
      <c r="AW122" s="1">
        <f t="shared" si="135"/>
        <v>1587.5833333333333</v>
      </c>
      <c r="AX122" s="1">
        <f t="shared" si="136"/>
        <v>644696.52471092937</v>
      </c>
      <c r="AZ122" s="1">
        <f t="shared" si="137"/>
        <v>1016.75</v>
      </c>
      <c r="BA122" s="1">
        <f t="shared" si="138"/>
        <v>412888.68290368217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8.9940406043214303</v>
      </c>
      <c r="E123" s="10">
        <f t="shared" si="139"/>
        <v>8.1788046946451605</v>
      </c>
      <c r="F123" s="7" t="s">
        <v>83</v>
      </c>
      <c r="G123" s="1">
        <v>3</v>
      </c>
      <c r="H123" s="9">
        <f t="shared" si="119"/>
        <v>8.9940406043214303</v>
      </c>
      <c r="I123" s="9">
        <f t="shared" si="120"/>
        <v>282.14404060432139</v>
      </c>
      <c r="J123" s="9">
        <f t="shared" si="121"/>
        <v>5.4287786711509446E-2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0.81444755414202763</v>
      </c>
      <c r="P123" s="9">
        <f t="shared" si="124"/>
        <v>4.421455510697294E-2</v>
      </c>
      <c r="Q123" s="12">
        <f t="shared" si="125"/>
        <v>1.4590803185301071E-2</v>
      </c>
      <c r="R123" s="9">
        <f t="shared" si="126"/>
        <v>9.3951000000000007E-2</v>
      </c>
      <c r="S123" s="13">
        <f t="shared" si="127"/>
        <v>0.15530226591841567</v>
      </c>
      <c r="T123" s="2">
        <f t="shared" si="128"/>
        <v>0.01</v>
      </c>
      <c r="U123" s="14">
        <f t="shared" si="129"/>
        <v>1.5530226591841567E-3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7.0430226591841573E-3</v>
      </c>
      <c r="AU123" s="9">
        <f t="shared" si="133"/>
        <v>28.47</v>
      </c>
      <c r="AV123" s="1">
        <f t="shared" si="134"/>
        <v>0.33</v>
      </c>
      <c r="AW123" s="1">
        <f t="shared" si="135"/>
        <v>1587.5833333333333</v>
      </c>
      <c r="AX123" s="1">
        <f t="shared" si="136"/>
        <v>703836.56698046206</v>
      </c>
      <c r="AZ123" s="1">
        <f t="shared" si="137"/>
        <v>1016.75</v>
      </c>
      <c r="BA123" s="1">
        <f t="shared" si="138"/>
        <v>450764.26191426261</v>
      </c>
    </row>
    <row r="124" spans="1:53" x14ac:dyDescent="0.15">
      <c r="C124" s="7">
        <v>3</v>
      </c>
      <c r="D124" s="8">
        <v>10.3842076274194</v>
      </c>
      <c r="E124" s="10">
        <f t="shared" si="139"/>
        <v>8.9940406043214303</v>
      </c>
      <c r="F124" s="7" t="s">
        <v>83</v>
      </c>
      <c r="G124" s="1">
        <v>4</v>
      </c>
      <c r="H124" s="9">
        <f t="shared" si="119"/>
        <v>10.3842076274194</v>
      </c>
      <c r="I124" s="9">
        <f t="shared" si="120"/>
        <v>283.53420762741939</v>
      </c>
      <c r="J124" s="9">
        <f t="shared" si="121"/>
        <v>6.4296270870783462E-2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1.0549329990350547</v>
      </c>
      <c r="P124" s="9">
        <f t="shared" si="124"/>
        <v>6.782825785648583E-2</v>
      </c>
      <c r="Q124" s="12">
        <f t="shared" si="125"/>
        <v>2.2383325092640325E-2</v>
      </c>
      <c r="R124" s="9">
        <f t="shared" si="126"/>
        <v>9.3951000000000007E-2</v>
      </c>
      <c r="S124" s="13">
        <f t="shared" si="127"/>
        <v>0.23824467108003453</v>
      </c>
      <c r="T124" s="2">
        <f t="shared" si="128"/>
        <v>0.01</v>
      </c>
      <c r="U124" s="14">
        <f t="shared" si="129"/>
        <v>2.3824467108003451E-3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7.8724467108003439E-3</v>
      </c>
      <c r="AU124" s="9">
        <f t="shared" si="133"/>
        <v>28.47</v>
      </c>
      <c r="AV124" s="1">
        <f t="shared" si="134"/>
        <v>0.33</v>
      </c>
      <c r="AW124" s="1">
        <f t="shared" si="135"/>
        <v>1587.5833333333333</v>
      </c>
      <c r="AX124" s="1">
        <f t="shared" si="136"/>
        <v>786724.12894213048</v>
      </c>
      <c r="AZ124" s="1">
        <f t="shared" si="137"/>
        <v>1016.75</v>
      </c>
      <c r="BA124" s="1">
        <f t="shared" si="138"/>
        <v>503848.6744644866</v>
      </c>
    </row>
    <row r="125" spans="1:53" x14ac:dyDescent="0.15">
      <c r="C125" s="7">
        <v>4</v>
      </c>
      <c r="D125" s="8">
        <v>12.9983008514</v>
      </c>
      <c r="E125" s="10">
        <f t="shared" si="139"/>
        <v>10.3842076274194</v>
      </c>
      <c r="F125" s="7" t="s">
        <v>83</v>
      </c>
      <c r="G125" s="1">
        <v>5</v>
      </c>
      <c r="H125" s="9">
        <f t="shared" si="119"/>
        <v>12.9983008514</v>
      </c>
      <c r="I125" s="9">
        <f t="shared" si="120"/>
        <v>286.14830085139999</v>
      </c>
      <c r="J125" s="9">
        <f t="shared" si="121"/>
        <v>8.7989737263064E-2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0.93774950411964042</v>
      </c>
      <c r="O125" s="9">
        <f t="shared" si="140"/>
        <v>0.33405523705892826</v>
      </c>
      <c r="P125" s="9">
        <f t="shared" si="124"/>
        <v>2.9393432540165656E-2</v>
      </c>
      <c r="Q125" s="12">
        <f t="shared" si="125"/>
        <v>9.6998327382546677E-3</v>
      </c>
      <c r="R125" s="9">
        <f t="shared" si="126"/>
        <v>9.3951000000000007E-2</v>
      </c>
      <c r="S125" s="13">
        <f t="shared" si="127"/>
        <v>0.10324352841645823</v>
      </c>
      <c r="T125" s="2">
        <f t="shared" si="128"/>
        <v>0.01</v>
      </c>
      <c r="U125" s="14">
        <f t="shared" si="129"/>
        <v>1.0324352841645822E-3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6.5224352841645825E-3</v>
      </c>
      <c r="AU125" s="9">
        <f t="shared" si="133"/>
        <v>28.47</v>
      </c>
      <c r="AV125" s="1">
        <f t="shared" si="134"/>
        <v>0.33</v>
      </c>
      <c r="AW125" s="1">
        <f t="shared" si="135"/>
        <v>1587.5833333333333</v>
      </c>
      <c r="AX125" s="1">
        <f t="shared" si="136"/>
        <v>651812.25177123176</v>
      </c>
      <c r="AZ125" s="1">
        <f t="shared" si="137"/>
        <v>1016.75</v>
      </c>
      <c r="BA125" s="1">
        <f t="shared" si="138"/>
        <v>417445.87076063186</v>
      </c>
    </row>
    <row r="126" spans="1:53" x14ac:dyDescent="0.15">
      <c r="C126" s="7">
        <v>5</v>
      </c>
      <c r="D126" s="8">
        <v>16.853716598387098</v>
      </c>
      <c r="E126" s="10">
        <f t="shared" si="139"/>
        <v>12.9983008514</v>
      </c>
      <c r="F126" s="7" t="s">
        <v>85</v>
      </c>
      <c r="G126" s="1">
        <v>6</v>
      </c>
      <c r="H126" s="9">
        <f t="shared" si="119"/>
        <v>16.853716598387098</v>
      </c>
      <c r="I126" s="9">
        <f t="shared" si="120"/>
        <v>290.00371659838709</v>
      </c>
      <c r="J126" s="9">
        <f t="shared" si="121"/>
        <v>0.13832259077758349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0.58936180451876252</v>
      </c>
      <c r="P126" s="9">
        <f t="shared" si="124"/>
        <v>8.1522051706386947E-2</v>
      </c>
      <c r="Q126" s="12">
        <f t="shared" si="125"/>
        <v>2.6902277063107695E-2</v>
      </c>
      <c r="R126" s="9">
        <f t="shared" si="126"/>
        <v>9.3951000000000007E-2</v>
      </c>
      <c r="S126" s="13">
        <f t="shared" si="127"/>
        <v>0.28634370111129942</v>
      </c>
      <c r="T126" s="2">
        <f t="shared" si="128"/>
        <v>0.01</v>
      </c>
      <c r="U126" s="14">
        <f t="shared" si="129"/>
        <v>2.8634370111129941E-3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8.3534370111129942E-3</v>
      </c>
      <c r="AU126" s="9">
        <f t="shared" si="133"/>
        <v>28.47</v>
      </c>
      <c r="AV126" s="1">
        <f t="shared" si="134"/>
        <v>0.33</v>
      </c>
      <c r="AW126" s="1">
        <f t="shared" si="135"/>
        <v>1587.5833333333333</v>
      </c>
      <c r="AX126" s="1">
        <f t="shared" si="136"/>
        <v>834791.35491953103</v>
      </c>
      <c r="AZ126" s="1">
        <f t="shared" si="137"/>
        <v>1016.75</v>
      </c>
      <c r="BA126" s="1">
        <f t="shared" si="138"/>
        <v>534632.79205150378</v>
      </c>
    </row>
    <row r="127" spans="1:53" x14ac:dyDescent="0.15">
      <c r="C127" s="7">
        <v>6</v>
      </c>
      <c r="D127" s="8">
        <v>21.411394792666702</v>
      </c>
      <c r="E127" s="10">
        <f t="shared" si="139"/>
        <v>16.853716598387098</v>
      </c>
      <c r="F127" s="7" t="s">
        <v>83</v>
      </c>
      <c r="G127" s="1">
        <v>7</v>
      </c>
      <c r="H127" s="9">
        <f t="shared" si="119"/>
        <v>21.411394792666702</v>
      </c>
      <c r="I127" s="9">
        <f t="shared" si="120"/>
        <v>294.5613947926667</v>
      </c>
      <c r="J127" s="9">
        <f t="shared" si="121"/>
        <v>0.2325445843293944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0.79253975281237554</v>
      </c>
      <c r="P127" s="9">
        <f t="shared" si="124"/>
        <v>0.18430082738227485</v>
      </c>
      <c r="Q127" s="12">
        <f t="shared" si="125"/>
        <v>6.0819273036150701E-2</v>
      </c>
      <c r="R127" s="9">
        <f t="shared" si="126"/>
        <v>9.3951000000000007E-2</v>
      </c>
      <c r="S127" s="13">
        <f t="shared" si="127"/>
        <v>0.64735099185906164</v>
      </c>
      <c r="T127" s="2">
        <f t="shared" si="128"/>
        <v>0.01</v>
      </c>
      <c r="U127" s="14">
        <f t="shared" si="129"/>
        <v>6.4735099185906165E-3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2.1373509918590619E-2</v>
      </c>
      <c r="AU127" s="9">
        <f t="shared" si="133"/>
        <v>28.47</v>
      </c>
      <c r="AV127" s="1">
        <f t="shared" si="134"/>
        <v>0.33</v>
      </c>
      <c r="AW127" s="1">
        <f t="shared" si="135"/>
        <v>1587.5833333333333</v>
      </c>
      <c r="AX127" s="1">
        <f t="shared" si="136"/>
        <v>2135937.7320484533</v>
      </c>
      <c r="AZ127" s="1">
        <f t="shared" si="137"/>
        <v>1016.75</v>
      </c>
      <c r="BA127" s="1">
        <f t="shared" si="138"/>
        <v>1367937.4452114417</v>
      </c>
    </row>
    <row r="128" spans="1:53" x14ac:dyDescent="0.15">
      <c r="C128" s="7">
        <v>7</v>
      </c>
      <c r="D128" s="8">
        <v>23.728159019354798</v>
      </c>
      <c r="E128" s="10">
        <f t="shared" si="139"/>
        <v>21.411394792666702</v>
      </c>
      <c r="F128" s="7" t="s">
        <v>83</v>
      </c>
      <c r="G128" s="1">
        <v>8</v>
      </c>
      <c r="H128" s="9">
        <f t="shared" si="119"/>
        <v>23.728159019354798</v>
      </c>
      <c r="I128" s="9">
        <f t="shared" si="120"/>
        <v>296.87815901935477</v>
      </c>
      <c r="J128" s="9">
        <f t="shared" si="121"/>
        <v>0.30097786262330839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0.89293892543010078</v>
      </c>
      <c r="P128" s="9">
        <f t="shared" si="124"/>
        <v>0.26875484922910547</v>
      </c>
      <c r="Q128" s="12">
        <f t="shared" si="125"/>
        <v>8.8689100245604807E-2</v>
      </c>
      <c r="R128" s="9">
        <f t="shared" si="126"/>
        <v>9.3951000000000007E-2</v>
      </c>
      <c r="S128" s="13">
        <f t="shared" si="127"/>
        <v>0.94399314797718814</v>
      </c>
      <c r="T128" s="2">
        <f t="shared" si="128"/>
        <v>0.01</v>
      </c>
      <c r="U128" s="14">
        <f t="shared" si="129"/>
        <v>9.4399314797718823E-3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2.4339931479771884E-2</v>
      </c>
      <c r="AU128" s="9">
        <f t="shared" si="133"/>
        <v>28.47</v>
      </c>
      <c r="AV128" s="1">
        <f t="shared" si="134"/>
        <v>0.33</v>
      </c>
      <c r="AW128" s="1">
        <f t="shared" si="135"/>
        <v>1587.5833333333333</v>
      </c>
      <c r="AX128" s="1">
        <f t="shared" si="136"/>
        <v>2432383.7423585346</v>
      </c>
      <c r="AZ128" s="1">
        <f t="shared" si="137"/>
        <v>1016.75</v>
      </c>
      <c r="BA128" s="1">
        <f t="shared" si="138"/>
        <v>1557792.9788733653</v>
      </c>
    </row>
    <row r="129" spans="1:54" x14ac:dyDescent="0.15">
      <c r="C129" s="7">
        <v>8</v>
      </c>
      <c r="D129" s="8">
        <v>24.673784506774201</v>
      </c>
      <c r="E129" s="10">
        <f t="shared" si="139"/>
        <v>23.728159019354798</v>
      </c>
      <c r="F129" s="7" t="s">
        <v>83</v>
      </c>
      <c r="G129" s="1">
        <v>9</v>
      </c>
      <c r="H129" s="9">
        <f t="shared" si="119"/>
        <v>24.673784506774201</v>
      </c>
      <c r="I129" s="9">
        <f t="shared" si="120"/>
        <v>297.82378450677419</v>
      </c>
      <c r="J129" s="9">
        <f t="shared" si="121"/>
        <v>0.33401030857446251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0.90888407620099532</v>
      </c>
      <c r="P129" s="9">
        <f t="shared" si="124"/>
        <v>0.30357665075030976</v>
      </c>
      <c r="Q129" s="12">
        <f t="shared" si="125"/>
        <v>0.10018029474760223</v>
      </c>
      <c r="R129" s="9">
        <f t="shared" si="126"/>
        <v>9.3951000000000007E-2</v>
      </c>
      <c r="S129" s="13">
        <f t="shared" si="127"/>
        <v>1.0663036556034766</v>
      </c>
      <c r="T129" s="2">
        <f t="shared" si="128"/>
        <v>0.01</v>
      </c>
      <c r="U129" s="14">
        <f t="shared" si="129"/>
        <v>1.0663036556034766E-2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2.5563036556034764E-2</v>
      </c>
      <c r="AU129" s="9">
        <f t="shared" si="133"/>
        <v>28.47</v>
      </c>
      <c r="AV129" s="1">
        <f t="shared" si="134"/>
        <v>0.33</v>
      </c>
      <c r="AW129" s="1">
        <f t="shared" si="135"/>
        <v>1587.5833333333333</v>
      </c>
      <c r="AX129" s="1">
        <f t="shared" si="136"/>
        <v>2554613.3757973346</v>
      </c>
      <c r="AZ129" s="1">
        <f t="shared" si="137"/>
        <v>1016.75</v>
      </c>
      <c r="BA129" s="1">
        <f t="shared" si="138"/>
        <v>1636073.5813397344</v>
      </c>
    </row>
    <row r="130" spans="1:54" x14ac:dyDescent="0.15">
      <c r="C130" s="7">
        <v>9</v>
      </c>
      <c r="D130" s="8">
        <v>20.0082365383333</v>
      </c>
      <c r="E130" s="10">
        <f t="shared" si="139"/>
        <v>24.673784506774201</v>
      </c>
      <c r="F130" s="7" t="s">
        <v>83</v>
      </c>
      <c r="G130" s="1">
        <v>10</v>
      </c>
      <c r="H130" s="9">
        <f t="shared" si="119"/>
        <v>20.0082365383333</v>
      </c>
      <c r="I130" s="9">
        <f t="shared" si="120"/>
        <v>293.15823653833326</v>
      </c>
      <c r="J130" s="9">
        <f t="shared" si="121"/>
        <v>0.19851568602029601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0.89000742545068556</v>
      </c>
      <c r="P130" s="9">
        <f t="shared" si="124"/>
        <v>0.17668043462650029</v>
      </c>
      <c r="Q130" s="12">
        <f t="shared" si="125"/>
        <v>5.8304543426745098E-2</v>
      </c>
      <c r="R130" s="9">
        <f t="shared" si="126"/>
        <v>9.3951000000000007E-2</v>
      </c>
      <c r="S130" s="13">
        <f t="shared" si="127"/>
        <v>0.6205845965103628</v>
      </c>
      <c r="T130" s="2">
        <f t="shared" si="128"/>
        <v>0.01</v>
      </c>
      <c r="U130" s="14">
        <f t="shared" si="129"/>
        <v>6.2058459651036279E-3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2.1105845965103627E-2</v>
      </c>
      <c r="AU130" s="9">
        <f t="shared" si="133"/>
        <v>28.47</v>
      </c>
      <c r="AV130" s="1">
        <f t="shared" si="134"/>
        <v>0.33</v>
      </c>
      <c r="AW130" s="1">
        <f t="shared" si="135"/>
        <v>1587.5833333333333</v>
      </c>
      <c r="AX130" s="1">
        <f t="shared" si="136"/>
        <v>2109189.0351830474</v>
      </c>
      <c r="AZ130" s="1">
        <f t="shared" si="137"/>
        <v>1016.75</v>
      </c>
      <c r="BA130" s="1">
        <f t="shared" si="138"/>
        <v>1350806.5412980085</v>
      </c>
    </row>
    <row r="131" spans="1:54" x14ac:dyDescent="0.15">
      <c r="C131" s="7">
        <v>10</v>
      </c>
      <c r="D131" s="8">
        <v>15.443441242580599</v>
      </c>
      <c r="E131" s="10">
        <f t="shared" si="139"/>
        <v>20.0082365383333</v>
      </c>
      <c r="F131" s="7" t="s">
        <v>83</v>
      </c>
      <c r="G131" s="1">
        <v>11</v>
      </c>
      <c r="H131" s="9">
        <f t="shared" si="119"/>
        <v>15.443441242580599</v>
      </c>
      <c r="I131" s="9">
        <f t="shared" si="120"/>
        <v>288.59344124258058</v>
      </c>
      <c r="J131" s="9">
        <f t="shared" si="121"/>
        <v>0.11739195623464969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0.67766064128297598</v>
      </c>
      <c r="O131" s="9">
        <f t="shared" si="140"/>
        <v>0.32036634954120924</v>
      </c>
      <c r="P131" s="9">
        <f t="shared" si="124"/>
        <v>3.7608432484396118E-2</v>
      </c>
      <c r="Q131" s="12">
        <f t="shared" si="125"/>
        <v>1.2410782719850719E-2</v>
      </c>
      <c r="R131" s="9">
        <f t="shared" si="126"/>
        <v>9.3951000000000007E-2</v>
      </c>
      <c r="S131" s="13">
        <f t="shared" si="127"/>
        <v>0.132098463239888</v>
      </c>
      <c r="T131" s="2">
        <f t="shared" si="128"/>
        <v>0.01</v>
      </c>
      <c r="U131" s="14">
        <f t="shared" si="129"/>
        <v>1.3209846323988801E-3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6.8109846323988798E-3</v>
      </c>
      <c r="AU131" s="9">
        <f t="shared" si="133"/>
        <v>28.47</v>
      </c>
      <c r="AV131" s="1">
        <f t="shared" si="134"/>
        <v>0.33</v>
      </c>
      <c r="AW131" s="1">
        <f t="shared" si="135"/>
        <v>1587.5833333333333</v>
      </c>
      <c r="AX131" s="1">
        <f t="shared" si="136"/>
        <v>680648.10712672235</v>
      </c>
      <c r="AZ131" s="1">
        <f t="shared" si="137"/>
        <v>1016.75</v>
      </c>
      <c r="BA131" s="1">
        <f t="shared" si="138"/>
        <v>435913.47199901001</v>
      </c>
    </row>
    <row r="132" spans="1:54" x14ac:dyDescent="0.15">
      <c r="C132" s="7">
        <v>11</v>
      </c>
      <c r="D132" s="8">
        <v>11.6900582333</v>
      </c>
      <c r="E132" s="10">
        <f t="shared" si="139"/>
        <v>15.443441242580599</v>
      </c>
      <c r="F132" s="7" t="s">
        <v>85</v>
      </c>
      <c r="G132" s="1">
        <v>12</v>
      </c>
      <c r="H132" s="9">
        <f t="shared" si="119"/>
        <v>11.6900582333</v>
      </c>
      <c r="I132" s="9">
        <f t="shared" si="120"/>
        <v>284.8400582333</v>
      </c>
      <c r="J132" s="9">
        <f t="shared" si="121"/>
        <v>7.5259124838841951E-2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0.56745791705681303</v>
      </c>
      <c r="P132" s="9">
        <f t="shared" si="124"/>
        <v>4.270638622056791E-2</v>
      </c>
      <c r="Q132" s="12">
        <f t="shared" si="125"/>
        <v>1.4093107452787411E-2</v>
      </c>
      <c r="R132" s="9">
        <f t="shared" si="126"/>
        <v>9.3951000000000007E-2</v>
      </c>
      <c r="S132" s="13">
        <f t="shared" si="127"/>
        <v>0.15000486905714053</v>
      </c>
      <c r="T132" s="2">
        <f t="shared" si="128"/>
        <v>0.01</v>
      </c>
      <c r="U132" s="14">
        <f t="shared" si="129"/>
        <v>1.5000486905714053E-3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6.9900486905714052E-3</v>
      </c>
      <c r="AU132" s="9">
        <f t="shared" si="133"/>
        <v>28.47</v>
      </c>
      <c r="AV132" s="1">
        <f t="shared" si="134"/>
        <v>0.33</v>
      </c>
      <c r="AW132" s="1">
        <f t="shared" si="135"/>
        <v>1587.5833333333333</v>
      </c>
      <c r="AX132" s="1">
        <f t="shared" si="136"/>
        <v>698542.67286539625</v>
      </c>
      <c r="AY132" s="1">
        <f>SUM(AX121:AX132)</f>
        <v>14824938.852088807</v>
      </c>
      <c r="AZ132" s="1">
        <f t="shared" si="137"/>
        <v>1016.75</v>
      </c>
      <c r="BA132" s="1">
        <f t="shared" si="138"/>
        <v>447373.84660283971</v>
      </c>
      <c r="BB132" s="1">
        <f>SUM(BA121:BA132)</f>
        <v>9494466.3762708269</v>
      </c>
    </row>
    <row r="133" spans="1:54" x14ac:dyDescent="0.15">
      <c r="C133" s="7">
        <v>12</v>
      </c>
      <c r="D133" s="8">
        <v>8.5456580841935494</v>
      </c>
      <c r="E133" s="10">
        <f t="shared" si="139"/>
        <v>11.6900582333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7.1300825968064503</v>
      </c>
      <c r="E136" s="7"/>
      <c r="F136" s="7"/>
      <c r="G136" s="1">
        <v>1</v>
      </c>
      <c r="H136" s="9">
        <f t="shared" ref="H136:H147" si="141">E137</f>
        <v>7.1300825968064503</v>
      </c>
      <c r="I136" s="9">
        <f t="shared" ref="I136:I147" si="142">H136+273.15</f>
        <v>280.28008259680644</v>
      </c>
      <c r="J136" s="9">
        <f t="shared" ref="J136:J147" si="143">EXP(($C$15*(I136-$C$13))/($C$16*I136*$C$13))</f>
        <v>4.3154904213640134E-2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3.2756640137313102E-2</v>
      </c>
      <c r="Q136" s="12">
        <f t="shared" ref="Q136:Q147" si="147">P136*$B$138</f>
        <v>8.516726435701406E-3</v>
      </c>
      <c r="R136" s="9">
        <f t="shared" ref="R136:R147" si="148">L136*$B$138</f>
        <v>0.19735245833333334</v>
      </c>
      <c r="S136" s="13">
        <f t="shared" ref="S136:S147" si="149">Q136/R136</f>
        <v>4.3154904213640134E-2</v>
      </c>
      <c r="T136" s="2">
        <f t="shared" ref="T136:T147" si="150">$B$137/100</f>
        <v>0.01</v>
      </c>
      <c r="U136" s="14">
        <f t="shared" ref="U136:U147" si="151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5.921549042136401E-3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8.1788046946451605</v>
      </c>
      <c r="E137" s="10">
        <f t="shared" ref="E137:E148" si="159">D136</f>
        <v>7.1300825968064503</v>
      </c>
      <c r="F137" s="7" t="s">
        <v>83</v>
      </c>
      <c r="G137" s="1">
        <v>2</v>
      </c>
      <c r="H137" s="9">
        <f t="shared" si="141"/>
        <v>8.1788046946451605</v>
      </c>
      <c r="I137" s="9">
        <f t="shared" si="142"/>
        <v>281.32880469464516</v>
      </c>
      <c r="J137" s="9">
        <f t="shared" si="143"/>
        <v>4.9121462596600426E-2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1.4853391931960203</v>
      </c>
      <c r="P137" s="9">
        <f t="shared" si="146"/>
        <v>7.2962033621842962E-2</v>
      </c>
      <c r="Q137" s="12">
        <f t="shared" si="147"/>
        <v>1.8970128741679172E-2</v>
      </c>
      <c r="R137" s="9">
        <f t="shared" si="148"/>
        <v>0.19735245833333334</v>
      </c>
      <c r="S137" s="13">
        <f t="shared" si="149"/>
        <v>9.6123093180010666E-2</v>
      </c>
      <c r="T137" s="2">
        <f t="shared" si="150"/>
        <v>0.01</v>
      </c>
      <c r="U137" s="14">
        <f t="shared" si="151"/>
        <v>9.6123093180010668E-4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6.4512309318001072E-3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8.9940406043214303</v>
      </c>
      <c r="E138" s="10">
        <f t="shared" si="159"/>
        <v>8.1788046946451605</v>
      </c>
      <c r="F138" s="7" t="s">
        <v>83</v>
      </c>
      <c r="G138" s="1">
        <v>3</v>
      </c>
      <c r="H138" s="9">
        <f t="shared" si="141"/>
        <v>8.9940406043214303</v>
      </c>
      <c r="I138" s="9">
        <f t="shared" si="142"/>
        <v>282.14404060432139</v>
      </c>
      <c r="J138" s="9">
        <f t="shared" si="143"/>
        <v>5.4287786711509446E-2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2.171425076240844</v>
      </c>
      <c r="P138" s="9">
        <f t="shared" si="146"/>
        <v>0.11788186139898608</v>
      </c>
      <c r="Q138" s="12">
        <f t="shared" si="147"/>
        <v>3.0649283963736382E-2</v>
      </c>
      <c r="R138" s="9">
        <f t="shared" si="148"/>
        <v>0.19735245833333334</v>
      </c>
      <c r="S138" s="13">
        <f t="shared" si="149"/>
        <v>0.15530226591841567</v>
      </c>
      <c r="T138" s="2">
        <f t="shared" si="150"/>
        <v>0.01</v>
      </c>
      <c r="U138" s="14">
        <f t="shared" si="151"/>
        <v>1.5530226591841567E-3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7.0430226591841573E-3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10.3842076274194</v>
      </c>
      <c r="E139" s="10">
        <f t="shared" si="159"/>
        <v>8.9940406043214303</v>
      </c>
      <c r="F139" s="7" t="s">
        <v>83</v>
      </c>
      <c r="G139" s="1">
        <v>4</v>
      </c>
      <c r="H139" s="9">
        <f t="shared" si="141"/>
        <v>10.3842076274194</v>
      </c>
      <c r="I139" s="9">
        <f t="shared" si="142"/>
        <v>283.53420762741939</v>
      </c>
      <c r="J139" s="9">
        <f t="shared" si="143"/>
        <v>6.4296270870783462E-2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2.8125911315085248</v>
      </c>
      <c r="P139" s="9">
        <f t="shared" si="146"/>
        <v>0.18083912124023546</v>
      </c>
      <c r="Q139" s="12">
        <f t="shared" si="147"/>
        <v>4.7018171522461225E-2</v>
      </c>
      <c r="R139" s="9">
        <f t="shared" si="148"/>
        <v>0.19735245833333334</v>
      </c>
      <c r="S139" s="13">
        <f t="shared" si="149"/>
        <v>0.23824467108003455</v>
      </c>
      <c r="T139" s="2">
        <f t="shared" si="150"/>
        <v>0.01</v>
      </c>
      <c r="U139" s="14">
        <f t="shared" si="151"/>
        <v>2.3824467108003455E-3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7.8724467108003456E-3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12.9983008514</v>
      </c>
      <c r="E140" s="10">
        <f t="shared" si="159"/>
        <v>10.3842076274194</v>
      </c>
      <c r="F140" s="7" t="s">
        <v>83</v>
      </c>
      <c r="G140" s="1">
        <v>5</v>
      </c>
      <c r="H140" s="9">
        <f t="shared" si="141"/>
        <v>12.9983008514</v>
      </c>
      <c r="I140" s="9">
        <f t="shared" si="142"/>
        <v>286.14830085139999</v>
      </c>
      <c r="J140" s="9">
        <f t="shared" si="143"/>
        <v>8.7989737263064E-2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3.3907999269349562</v>
      </c>
      <c r="P140" s="9">
        <f t="shared" si="146"/>
        <v>0.2983555946826234</v>
      </c>
      <c r="Q140" s="12">
        <f t="shared" si="147"/>
        <v>7.7572454617482092E-2</v>
      </c>
      <c r="R140" s="9">
        <f t="shared" si="148"/>
        <v>0.19735245833333334</v>
      </c>
      <c r="S140" s="13">
        <f t="shared" si="149"/>
        <v>0.3930655603309498</v>
      </c>
      <c r="T140" s="2">
        <f t="shared" si="150"/>
        <v>0.01</v>
      </c>
      <c r="U140" s="14">
        <f t="shared" si="151"/>
        <v>3.9306556033094978E-3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9.4206556033094996E-3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16.853716598387098</v>
      </c>
      <c r="E141" s="10">
        <f t="shared" si="159"/>
        <v>12.9983008514</v>
      </c>
      <c r="F141" s="7" t="s">
        <v>85</v>
      </c>
      <c r="G141" s="1">
        <v>6</v>
      </c>
      <c r="H141" s="9">
        <f t="shared" si="141"/>
        <v>16.853716598387098</v>
      </c>
      <c r="I141" s="9">
        <f t="shared" si="142"/>
        <v>290.00371659838709</v>
      </c>
      <c r="J141" s="9">
        <f t="shared" si="143"/>
        <v>0.13832259077758349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3.8514922489189991</v>
      </c>
      <c r="P141" s="9">
        <f t="shared" si="146"/>
        <v>0.53274838623025744</v>
      </c>
      <c r="Q141" s="12">
        <f t="shared" si="147"/>
        <v>0.13851458041986695</v>
      </c>
      <c r="R141" s="9">
        <f t="shared" si="148"/>
        <v>0.19735245833333334</v>
      </c>
      <c r="S141" s="13">
        <f t="shared" si="149"/>
        <v>0.70186397265907008</v>
      </c>
      <c r="T141" s="2">
        <f t="shared" si="150"/>
        <v>0.01</v>
      </c>
      <c r="U141" s="14">
        <f t="shared" si="151"/>
        <v>7.0186397265907009E-3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1.2508639726590703E-2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21.411394792666702</v>
      </c>
      <c r="E142" s="10">
        <f t="shared" si="159"/>
        <v>16.853716598387098</v>
      </c>
      <c r="F142" s="7" t="s">
        <v>83</v>
      </c>
      <c r="G142" s="1">
        <v>7</v>
      </c>
      <c r="H142" s="9">
        <f t="shared" si="141"/>
        <v>21.411394792666702</v>
      </c>
      <c r="I142" s="9">
        <f t="shared" si="142"/>
        <v>294.5613947926667</v>
      </c>
      <c r="J142" s="9">
        <f t="shared" si="143"/>
        <v>0.2325445843293944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4.0777917793554082</v>
      </c>
      <c r="P142" s="9">
        <f t="shared" si="146"/>
        <v>0.94826839431202492</v>
      </c>
      <c r="Q142" s="12">
        <f t="shared" si="147"/>
        <v>0.2465497825211265</v>
      </c>
      <c r="R142" s="9">
        <f t="shared" si="148"/>
        <v>0.19735245833333334</v>
      </c>
      <c r="S142" s="13">
        <f t="shared" si="149"/>
        <v>1.2492866042980708</v>
      </c>
      <c r="T142" s="2">
        <f t="shared" si="150"/>
        <v>0.01</v>
      </c>
      <c r="U142" s="14">
        <f t="shared" si="151"/>
        <v>1.2492866042980708E-2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2.7392866042980711E-2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23.728159019354798</v>
      </c>
      <c r="E143" s="10">
        <f t="shared" si="159"/>
        <v>21.411394792666702</v>
      </c>
      <c r="F143" s="7" t="s">
        <v>83</v>
      </c>
      <c r="G143" s="1">
        <v>8</v>
      </c>
      <c r="H143" s="9">
        <f t="shared" si="141"/>
        <v>23.728159019354798</v>
      </c>
      <c r="I143" s="9">
        <f t="shared" si="142"/>
        <v>296.87815901935477</v>
      </c>
      <c r="J143" s="9">
        <f t="shared" si="143"/>
        <v>0.30097786262330839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3.8885713017100501</v>
      </c>
      <c r="P143" s="9">
        <f t="shared" si="146"/>
        <v>1.1703738790470268</v>
      </c>
      <c r="Q143" s="12">
        <f t="shared" si="147"/>
        <v>0.30429720855222697</v>
      </c>
      <c r="R143" s="9">
        <f t="shared" si="148"/>
        <v>0.19735245833333334</v>
      </c>
      <c r="S143" s="13">
        <f t="shared" si="149"/>
        <v>1.5418972285526904</v>
      </c>
      <c r="T143" s="2">
        <f t="shared" si="150"/>
        <v>0.01</v>
      </c>
      <c r="U143" s="14">
        <f t="shared" si="151"/>
        <v>1.5418972285526904E-2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3.0318972285526907E-2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24.673784506774201</v>
      </c>
      <c r="E144" s="10">
        <f t="shared" si="159"/>
        <v>23.728159019354798</v>
      </c>
      <c r="F144" s="7" t="s">
        <v>83</v>
      </c>
      <c r="G144" s="1">
        <v>9</v>
      </c>
      <c r="H144" s="9">
        <f t="shared" si="141"/>
        <v>24.673784506774201</v>
      </c>
      <c r="I144" s="9">
        <f t="shared" si="142"/>
        <v>297.82378450677419</v>
      </c>
      <c r="J144" s="9">
        <f t="shared" si="143"/>
        <v>0.33401030857446251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3.4772453393296896</v>
      </c>
      <c r="P144" s="9">
        <f t="shared" si="146"/>
        <v>1.1614357887786213</v>
      </c>
      <c r="Q144" s="12">
        <f t="shared" si="147"/>
        <v>0.30197330508244152</v>
      </c>
      <c r="R144" s="9">
        <f t="shared" si="148"/>
        <v>0.19735245833333334</v>
      </c>
      <c r="S144" s="13">
        <f t="shared" si="149"/>
        <v>1.5301218319378667</v>
      </c>
      <c r="T144" s="2">
        <f t="shared" si="150"/>
        <v>0.01</v>
      </c>
      <c r="U144" s="14">
        <f t="shared" si="151"/>
        <v>1.5301218319378668E-2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3.0201218319378671E-2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20.0082365383333</v>
      </c>
      <c r="E145" s="10">
        <f t="shared" si="159"/>
        <v>24.673784506774201</v>
      </c>
      <c r="F145" s="7" t="s">
        <v>83</v>
      </c>
      <c r="G145" s="1">
        <v>10</v>
      </c>
      <c r="H145" s="9">
        <f t="shared" si="141"/>
        <v>20.0082365383333</v>
      </c>
      <c r="I145" s="9">
        <f t="shared" si="142"/>
        <v>293.15823653833326</v>
      </c>
      <c r="J145" s="9">
        <f t="shared" si="143"/>
        <v>0.19851568602029601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3.0748574672177353</v>
      </c>
      <c r="P145" s="9">
        <f t="shared" si="146"/>
        <v>0.61040743951935861</v>
      </c>
      <c r="Q145" s="12">
        <f t="shared" si="147"/>
        <v>0.15870593427503324</v>
      </c>
      <c r="R145" s="9">
        <f t="shared" si="148"/>
        <v>0.19735245833333334</v>
      </c>
      <c r="S145" s="13">
        <f t="shared" si="149"/>
        <v>0.80417510688909111</v>
      </c>
      <c r="T145" s="2">
        <f t="shared" si="150"/>
        <v>0.01</v>
      </c>
      <c r="U145" s="14">
        <f t="shared" si="151"/>
        <v>8.0417510688909118E-3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2.294175106889091E-2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15.443441242580599</v>
      </c>
      <c r="E146" s="10">
        <f t="shared" si="159"/>
        <v>20.0082365383333</v>
      </c>
      <c r="F146" s="7" t="s">
        <v>83</v>
      </c>
      <c r="G146" s="1">
        <v>11</v>
      </c>
      <c r="H146" s="9">
        <f t="shared" si="141"/>
        <v>15.443441242580599</v>
      </c>
      <c r="I146" s="9">
        <f t="shared" si="142"/>
        <v>288.59344124258058</v>
      </c>
      <c r="J146" s="9">
        <f t="shared" si="143"/>
        <v>0.11739195623464969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3.2234979443650436</v>
      </c>
      <c r="P146" s="9">
        <f t="shared" si="146"/>
        <v>0.37841272960738442</v>
      </c>
      <c r="Q146" s="12">
        <f t="shared" si="147"/>
        <v>9.838730969791995E-2</v>
      </c>
      <c r="R146" s="9">
        <f t="shared" si="148"/>
        <v>0.19735245833333334</v>
      </c>
      <c r="S146" s="13">
        <f t="shared" si="149"/>
        <v>0.49853602295513982</v>
      </c>
      <c r="T146" s="2">
        <f t="shared" si="150"/>
        <v>0.01</v>
      </c>
      <c r="U146" s="14">
        <f t="shared" si="151"/>
        <v>4.9853602295513982E-3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1.0475360229551398E-2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11.6900582333</v>
      </c>
      <c r="E147" s="10">
        <f t="shared" si="159"/>
        <v>15.443441242580599</v>
      </c>
      <c r="F147" s="7" t="s">
        <v>85</v>
      </c>
      <c r="G147" s="1">
        <v>12</v>
      </c>
      <c r="H147" s="9">
        <f t="shared" si="141"/>
        <v>11.6900582333</v>
      </c>
      <c r="I147" s="9">
        <f t="shared" si="142"/>
        <v>284.8400582333</v>
      </c>
      <c r="J147" s="9">
        <f t="shared" si="143"/>
        <v>7.5259124838841951E-2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3.6041331314243261</v>
      </c>
      <c r="P147" s="9">
        <f t="shared" si="146"/>
        <v>0.27124390527366971</v>
      </c>
      <c r="Q147" s="12">
        <f t="shared" si="147"/>
        <v>7.0523415371154127E-2</v>
      </c>
      <c r="R147" s="9">
        <f t="shared" si="148"/>
        <v>0.19735245833333334</v>
      </c>
      <c r="S147" s="13">
        <f t="shared" si="149"/>
        <v>0.35734753935539165</v>
      </c>
      <c r="T147" s="2">
        <f t="shared" si="150"/>
        <v>0.01</v>
      </c>
      <c r="U147" s="14">
        <f t="shared" si="151"/>
        <v>3.5734753935539165E-3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9.0634753935539165E-3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8.5456580841935494</v>
      </c>
      <c r="E148" s="10">
        <f t="shared" si="159"/>
        <v>11.6900582333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441000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60697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604866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1156220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21144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2153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2322807.6276032599</v>
      </c>
      <c r="J13" s="6" t="s">
        <v>37</v>
      </c>
      <c r="K13" s="6">
        <f>I13/(10000*1000)</f>
        <v>0.232280762760326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5.6227542188709698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5.6227542188709698</v>
      </c>
      <c r="I27" s="9">
        <f t="shared" si="1"/>
        <v>278.77275421887094</v>
      </c>
      <c r="J27" s="9">
        <f t="shared" si="2"/>
        <v>3.5764618498313742E-2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2.8540024218263031</v>
      </c>
      <c r="Q27" s="12">
        <f t="shared" si="6"/>
        <v>0.28540024218263033</v>
      </c>
      <c r="R27" s="9">
        <f t="shared" si="7"/>
        <v>4.0532094166666672</v>
      </c>
      <c r="S27" s="13">
        <f t="shared" si="8"/>
        <v>7.0413396605927561E-2</v>
      </c>
      <c r="T27" s="2">
        <f t="shared" si="9"/>
        <v>0.34</v>
      </c>
      <c r="U27" s="14">
        <f t="shared" si="10"/>
        <v>2.3940554846015372E-2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3.6840554846015373E-2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6.33769789653571</v>
      </c>
      <c r="E28" s="10">
        <f t="shared" si="18"/>
        <v>5.6227542188709698</v>
      </c>
      <c r="F28" s="7" t="s">
        <v>83</v>
      </c>
      <c r="G28" s="1">
        <v>3</v>
      </c>
      <c r="H28" s="9">
        <f t="shared" si="0"/>
        <v>6.33769789653571</v>
      </c>
      <c r="I28" s="9">
        <f t="shared" si="1"/>
        <v>279.48769789653568</v>
      </c>
      <c r="J28" s="9">
        <f t="shared" si="2"/>
        <v>3.9107137032849425E-2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117.47769654031346</v>
      </c>
      <c r="P28" s="9">
        <f t="shared" si="5"/>
        <v>4.5942163769055391</v>
      </c>
      <c r="Q28" s="12">
        <f t="shared" si="6"/>
        <v>0.45942163769055394</v>
      </c>
      <c r="R28" s="9">
        <f t="shared" si="7"/>
        <v>4.0532094166666672</v>
      </c>
      <c r="S28" s="13">
        <f t="shared" si="8"/>
        <v>0.11334761924746027</v>
      </c>
      <c r="T28" s="2">
        <f t="shared" si="9"/>
        <v>0.34</v>
      </c>
      <c r="U28" s="14">
        <f t="shared" si="10"/>
        <v>3.8538190544136493E-2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5.1438190544136494E-2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9.6752840462257996</v>
      </c>
      <c r="E29" s="10">
        <f t="shared" si="18"/>
        <v>6.33769789653571</v>
      </c>
      <c r="F29" s="7" t="s">
        <v>83</v>
      </c>
      <c r="G29" s="1">
        <v>4</v>
      </c>
      <c r="H29" s="9">
        <f t="shared" si="0"/>
        <v>9.6752840462257996</v>
      </c>
      <c r="I29" s="9">
        <f t="shared" si="1"/>
        <v>282.82528404622576</v>
      </c>
      <c r="J29" s="9">
        <f t="shared" si="2"/>
        <v>5.8993293479998245E-2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153.41557433007461</v>
      </c>
      <c r="P29" s="9">
        <f t="shared" si="5"/>
        <v>9.050490000856577</v>
      </c>
      <c r="Q29" s="12">
        <f t="shared" si="6"/>
        <v>0.9050490000856577</v>
      </c>
      <c r="R29" s="9">
        <f t="shared" si="7"/>
        <v>4.0532094166666672</v>
      </c>
      <c r="S29" s="13">
        <f t="shared" si="8"/>
        <v>0.2232919415325853</v>
      </c>
      <c r="T29" s="2">
        <f t="shared" si="9"/>
        <v>0.34</v>
      </c>
      <c r="U29" s="14">
        <f t="shared" si="10"/>
        <v>7.591926012107901E-2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8.8819260121079005E-2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12.6553239092667</v>
      </c>
      <c r="E30" s="10">
        <f t="shared" si="18"/>
        <v>9.6752840462257996</v>
      </c>
      <c r="F30" s="7" t="s">
        <v>83</v>
      </c>
      <c r="G30" s="1">
        <v>5</v>
      </c>
      <c r="H30" s="9">
        <f t="shared" si="0"/>
        <v>12.6553239092667</v>
      </c>
      <c r="I30" s="9">
        <f t="shared" si="1"/>
        <v>285.80532390926669</v>
      </c>
      <c r="J30" s="9">
        <f t="shared" si="2"/>
        <v>8.4469155290438497E-2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137.14683011275713</v>
      </c>
      <c r="O30" s="9">
        <f t="shared" si="19"/>
        <v>47.750348383127573</v>
      </c>
      <c r="P30" s="9">
        <f t="shared" si="5"/>
        <v>4.0334315927469415</v>
      </c>
      <c r="Q30" s="12">
        <f t="shared" si="6"/>
        <v>0.40334315927469416</v>
      </c>
      <c r="R30" s="9">
        <f t="shared" si="7"/>
        <v>4.0532094166666672</v>
      </c>
      <c r="S30" s="13">
        <f t="shared" si="8"/>
        <v>9.9512045347610226E-2</v>
      </c>
      <c r="T30" s="2">
        <f t="shared" si="9"/>
        <v>0.34</v>
      </c>
      <c r="U30" s="14">
        <f t="shared" si="10"/>
        <v>3.3834095418187479E-2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4.6734095418187481E-2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15.1466921501613</v>
      </c>
      <c r="E31" s="10">
        <f t="shared" si="18"/>
        <v>12.6553239092667</v>
      </c>
      <c r="F31" s="7" t="s">
        <v>85</v>
      </c>
      <c r="G31" s="1">
        <v>6</v>
      </c>
      <c r="H31" s="9">
        <f t="shared" si="0"/>
        <v>15.1466921501613</v>
      </c>
      <c r="I31" s="9">
        <f t="shared" si="1"/>
        <v>288.29669215016128</v>
      </c>
      <c r="J31" s="9">
        <f t="shared" si="2"/>
        <v>0.11338515190552605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84.249010957047304</v>
      </c>
      <c r="P31" s="9">
        <f t="shared" si="5"/>
        <v>9.5525869052551364</v>
      </c>
      <c r="Q31" s="12">
        <f t="shared" si="6"/>
        <v>0.95525869052551371</v>
      </c>
      <c r="R31" s="9">
        <f t="shared" si="7"/>
        <v>4.0532094166666672</v>
      </c>
      <c r="S31" s="13">
        <f t="shared" si="8"/>
        <v>0.2356795793963965</v>
      </c>
      <c r="T31" s="2">
        <f t="shared" si="9"/>
        <v>0.34</v>
      </c>
      <c r="U31" s="14">
        <f t="shared" si="10"/>
        <v>8.013105699477481E-2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9.3031056994774805E-2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19.839636649333301</v>
      </c>
      <c r="E32" s="10">
        <f t="shared" si="18"/>
        <v>15.1466921501613</v>
      </c>
      <c r="F32" s="7" t="s">
        <v>83</v>
      </c>
      <c r="G32" s="1">
        <v>7</v>
      </c>
      <c r="H32" s="9">
        <f t="shared" si="0"/>
        <v>19.839636649333301</v>
      </c>
      <c r="I32" s="9">
        <f t="shared" si="1"/>
        <v>292.98963664933331</v>
      </c>
      <c r="J32" s="9">
        <f t="shared" si="2"/>
        <v>0.19475757253827891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115.22851821845883</v>
      </c>
      <c r="P32" s="9">
        <f t="shared" si="5"/>
        <v>22.441626495409889</v>
      </c>
      <c r="Q32" s="12">
        <f t="shared" si="6"/>
        <v>2.2441626495409888</v>
      </c>
      <c r="R32" s="9">
        <f t="shared" si="7"/>
        <v>4.0532094166666672</v>
      </c>
      <c r="S32" s="13">
        <f t="shared" si="8"/>
        <v>0.55367547512177973</v>
      </c>
      <c r="T32" s="2">
        <f t="shared" si="9"/>
        <v>0.34</v>
      </c>
      <c r="U32" s="14">
        <f t="shared" si="10"/>
        <v>0.18824966154140513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0.21389966154140513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21.0861095645161</v>
      </c>
      <c r="E33" s="10">
        <f t="shared" si="18"/>
        <v>19.839636649333301</v>
      </c>
      <c r="F33" s="7" t="s">
        <v>83</v>
      </c>
      <c r="G33" s="1">
        <v>8</v>
      </c>
      <c r="H33" s="9">
        <f t="shared" si="0"/>
        <v>21.0861095645161</v>
      </c>
      <c r="I33" s="9">
        <f t="shared" si="1"/>
        <v>294.23610956451608</v>
      </c>
      <c r="J33" s="9">
        <f t="shared" si="2"/>
        <v>0.2242000248080685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133.31898588971563</v>
      </c>
      <c r="P33" s="9">
        <f t="shared" si="5"/>
        <v>29.890119943860778</v>
      </c>
      <c r="Q33" s="12">
        <f t="shared" si="6"/>
        <v>2.989011994386078</v>
      </c>
      <c r="R33" s="9">
        <f t="shared" si="7"/>
        <v>4.0532094166666672</v>
      </c>
      <c r="S33" s="13">
        <f t="shared" si="8"/>
        <v>0.73744326707999752</v>
      </c>
      <c r="T33" s="2">
        <f t="shared" si="9"/>
        <v>0.34</v>
      </c>
      <c r="U33" s="14">
        <f t="shared" si="10"/>
        <v>0.25073071080719916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0.27638071080719917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20.499204295161299</v>
      </c>
      <c r="E34" s="10">
        <f t="shared" si="18"/>
        <v>21.0861095645161</v>
      </c>
      <c r="F34" s="7" t="s">
        <v>83</v>
      </c>
      <c r="G34" s="1">
        <v>9</v>
      </c>
      <c r="H34" s="9">
        <f t="shared" si="0"/>
        <v>20.499204295161299</v>
      </c>
      <c r="I34" s="9">
        <f t="shared" si="1"/>
        <v>293.64920429516127</v>
      </c>
      <c r="J34" s="9">
        <f t="shared" si="2"/>
        <v>0.20985134844999201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143.96096011252152</v>
      </c>
      <c r="P34" s="9">
        <f t="shared" si="5"/>
        <v>30.210401603768155</v>
      </c>
      <c r="Q34" s="12">
        <f t="shared" si="6"/>
        <v>3.0210401603768156</v>
      </c>
      <c r="R34" s="9">
        <f t="shared" si="7"/>
        <v>4.0532094166666672</v>
      </c>
      <c r="S34" s="13">
        <f t="shared" si="8"/>
        <v>0.74534519434263502</v>
      </c>
      <c r="T34" s="2">
        <f t="shared" si="9"/>
        <v>0.34</v>
      </c>
      <c r="U34" s="14">
        <f t="shared" si="10"/>
        <v>0.2534173660764959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0.2790673660764959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16.590907367</v>
      </c>
      <c r="E35" s="10">
        <f t="shared" si="18"/>
        <v>20.499204295161299</v>
      </c>
      <c r="F35" s="7" t="s">
        <v>83</v>
      </c>
      <c r="G35" s="1">
        <v>10</v>
      </c>
      <c r="H35" s="9">
        <f t="shared" si="0"/>
        <v>16.590907367</v>
      </c>
      <c r="I35" s="9">
        <f t="shared" si="1"/>
        <v>289.74090736699998</v>
      </c>
      <c r="J35" s="9">
        <f t="shared" si="2"/>
        <v>0.1341736243888198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154.28265267542002</v>
      </c>
      <c r="P35" s="9">
        <f t="shared" si="5"/>
        <v>20.700662689782551</v>
      </c>
      <c r="Q35" s="12">
        <f t="shared" si="6"/>
        <v>2.070066268978255</v>
      </c>
      <c r="R35" s="9">
        <f t="shared" si="7"/>
        <v>4.0532094166666672</v>
      </c>
      <c r="S35" s="13">
        <f t="shared" si="8"/>
        <v>0.51072275231233022</v>
      </c>
      <c r="T35" s="2">
        <f t="shared" si="9"/>
        <v>0.34</v>
      </c>
      <c r="U35" s="14">
        <f t="shared" si="10"/>
        <v>0.17364573578619227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0.19929573578619228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13.7604798097742</v>
      </c>
      <c r="E36" s="10">
        <f t="shared" si="18"/>
        <v>16.590907367</v>
      </c>
      <c r="F36" s="7" t="s">
        <v>83</v>
      </c>
      <c r="G36" s="1">
        <v>11</v>
      </c>
      <c r="H36" s="9">
        <f t="shared" si="0"/>
        <v>13.7604798097742</v>
      </c>
      <c r="I36" s="9">
        <f t="shared" si="1"/>
        <v>286.91047980977419</v>
      </c>
      <c r="J36" s="9">
        <f t="shared" si="2"/>
        <v>9.6313958428138932E-2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126.9028904863556</v>
      </c>
      <c r="O36" s="9">
        <f t="shared" si="19"/>
        <v>47.211193665948542</v>
      </c>
      <c r="P36" s="9">
        <f t="shared" si="5"/>
        <v>4.5470969440849842</v>
      </c>
      <c r="Q36" s="12">
        <f t="shared" si="6"/>
        <v>0.45470969440849845</v>
      </c>
      <c r="R36" s="9">
        <f t="shared" si="7"/>
        <v>4.0532094166666672</v>
      </c>
      <c r="S36" s="13">
        <f t="shared" si="8"/>
        <v>0.1121850977002932</v>
      </c>
      <c r="T36" s="2">
        <f t="shared" si="9"/>
        <v>0.34</v>
      </c>
      <c r="U36" s="14">
        <f t="shared" si="10"/>
        <v>3.8142933218099688E-2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5.104293321809969E-2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9.8765723799000007</v>
      </c>
      <c r="E37" s="10">
        <f t="shared" si="18"/>
        <v>13.7604798097742</v>
      </c>
      <c r="F37" s="7" t="s">
        <v>85</v>
      </c>
      <c r="G37" s="1">
        <v>12</v>
      </c>
      <c r="H37" s="9">
        <f t="shared" si="0"/>
        <v>9.8765723799000007</v>
      </c>
      <c r="I37" s="9">
        <f t="shared" si="1"/>
        <v>283.02657237989996</v>
      </c>
      <c r="J37" s="9">
        <f t="shared" si="2"/>
        <v>6.0455535060236022E-2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83.196190888530225</v>
      </c>
      <c r="P37" s="9">
        <f t="shared" si="5"/>
        <v>5.0296702351396281</v>
      </c>
      <c r="Q37" s="12">
        <f t="shared" si="6"/>
        <v>0.50296702351396283</v>
      </c>
      <c r="R37" s="9">
        <f t="shared" si="7"/>
        <v>4.0532094166666672</v>
      </c>
      <c r="S37" s="13">
        <f t="shared" si="8"/>
        <v>0.12409105274594956</v>
      </c>
      <c r="T37" s="2">
        <f t="shared" si="9"/>
        <v>0.34</v>
      </c>
      <c r="U37" s="14">
        <f t="shared" si="10"/>
        <v>4.2190957933622854E-2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5.5090957933622856E-2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4.7011922668709696</v>
      </c>
      <c r="E38" s="10">
        <f t="shared" si="18"/>
        <v>9.8765723799000007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36750</v>
      </c>
      <c r="AU42" s="1">
        <f t="shared" ref="AU42:AU53" si="38">AT42*10000*AS42*0.67*AR42*AQ42</f>
        <v>176618767.5084157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5.6227542188709698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5.6227542188709698</v>
      </c>
      <c r="I43" s="9">
        <f t="shared" si="21"/>
        <v>278.77275421887094</v>
      </c>
      <c r="J43" s="9">
        <f t="shared" si="22"/>
        <v>3.5764618498313742E-2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4.1442684739876245</v>
      </c>
      <c r="Q43" s="12">
        <f t="shared" si="26"/>
        <v>0.9946244337570298</v>
      </c>
      <c r="R43" s="9">
        <f t="shared" si="27"/>
        <v>14.125500000000001</v>
      </c>
      <c r="S43" s="13">
        <f t="shared" si="28"/>
        <v>7.0413396605927561E-2</v>
      </c>
      <c r="T43" s="2">
        <f t="shared" si="29"/>
        <v>0.43</v>
      </c>
      <c r="U43" s="14">
        <f t="shared" si="30"/>
        <v>3.027776054054885E-2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3.8697760540548846E-2</v>
      </c>
      <c r="AR43" s="9">
        <f t="shared" si="35"/>
        <v>136.875</v>
      </c>
      <c r="AS43" s="1">
        <f t="shared" si="36"/>
        <v>0.24</v>
      </c>
      <c r="AT43" s="1">
        <f t="shared" si="37"/>
        <v>36750</v>
      </c>
      <c r="AU43" s="1">
        <f t="shared" si="38"/>
        <v>313006497.52682459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6.33769789653571</v>
      </c>
      <c r="E44" s="10">
        <f t="shared" si="39"/>
        <v>5.6227542188709698</v>
      </c>
      <c r="F44" s="7" t="s">
        <v>83</v>
      </c>
      <c r="G44" s="1">
        <v>3</v>
      </c>
      <c r="H44" s="9">
        <f t="shared" si="20"/>
        <v>6.33769789653571</v>
      </c>
      <c r="I44" s="9">
        <f t="shared" si="21"/>
        <v>279.48769789653568</v>
      </c>
      <c r="J44" s="9">
        <f t="shared" si="22"/>
        <v>3.9107137032849425E-2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170.58819237341794</v>
      </c>
      <c r="P44" s="9">
        <f t="shared" si="25"/>
        <v>6.6712158153333343</v>
      </c>
      <c r="Q44" s="12">
        <f t="shared" si="26"/>
        <v>1.6010917956800002</v>
      </c>
      <c r="R44" s="9">
        <f t="shared" si="27"/>
        <v>14.125500000000001</v>
      </c>
      <c r="S44" s="13">
        <f t="shared" si="28"/>
        <v>0.11334761924746027</v>
      </c>
      <c r="T44" s="2">
        <f t="shared" si="29"/>
        <v>0.43</v>
      </c>
      <c r="U44" s="14">
        <f t="shared" si="30"/>
        <v>4.8739476276407914E-2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5.7159476276407911E-2</v>
      </c>
      <c r="AR44" s="9">
        <f t="shared" si="35"/>
        <v>136.875</v>
      </c>
      <c r="AS44" s="1">
        <f t="shared" si="36"/>
        <v>0.24</v>
      </c>
      <c r="AT44" s="1">
        <f t="shared" si="37"/>
        <v>36750</v>
      </c>
      <c r="AU44" s="1">
        <f t="shared" si="38"/>
        <v>462333923.716308</v>
      </c>
    </row>
    <row r="45" spans="1:48" x14ac:dyDescent="0.15">
      <c r="C45" s="7">
        <v>3</v>
      </c>
      <c r="D45" s="8">
        <v>9.6752840462257996</v>
      </c>
      <c r="E45" s="10">
        <f t="shared" si="39"/>
        <v>6.33769789653571</v>
      </c>
      <c r="F45" s="7" t="s">
        <v>83</v>
      </c>
      <c r="G45" s="1">
        <v>4</v>
      </c>
      <c r="H45" s="9">
        <f t="shared" si="20"/>
        <v>9.6752840462257996</v>
      </c>
      <c r="I45" s="9">
        <f t="shared" si="21"/>
        <v>282.82528404622576</v>
      </c>
      <c r="J45" s="9">
        <f t="shared" si="22"/>
        <v>5.8993293479998245E-2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222.77322655808459</v>
      </c>
      <c r="P45" s="9">
        <f t="shared" si="25"/>
        <v>13.142126333827223</v>
      </c>
      <c r="Q45" s="12">
        <f t="shared" si="26"/>
        <v>3.1541103201185332</v>
      </c>
      <c r="R45" s="9">
        <f t="shared" si="27"/>
        <v>14.125500000000001</v>
      </c>
      <c r="S45" s="13">
        <f t="shared" si="28"/>
        <v>0.22329194153258525</v>
      </c>
      <c r="T45" s="2">
        <f t="shared" si="29"/>
        <v>0.43</v>
      </c>
      <c r="U45" s="14">
        <f t="shared" si="30"/>
        <v>9.6015534859011653E-2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0.10443553485901166</v>
      </c>
      <c r="AR45" s="9">
        <f t="shared" si="35"/>
        <v>136.875</v>
      </c>
      <c r="AS45" s="1">
        <f t="shared" si="36"/>
        <v>0.24</v>
      </c>
      <c r="AT45" s="1">
        <f t="shared" si="37"/>
        <v>36750</v>
      </c>
      <c r="AU45" s="1">
        <f t="shared" si="38"/>
        <v>844725909.89618587</v>
      </c>
    </row>
    <row r="46" spans="1:48" x14ac:dyDescent="0.15">
      <c r="C46" s="7">
        <v>4</v>
      </c>
      <c r="D46" s="8">
        <v>12.6553239092667</v>
      </c>
      <c r="E46" s="10">
        <f t="shared" si="39"/>
        <v>9.6752840462257996</v>
      </c>
      <c r="F46" s="7" t="s">
        <v>83</v>
      </c>
      <c r="G46" s="1">
        <v>5</v>
      </c>
      <c r="H46" s="9">
        <f t="shared" si="20"/>
        <v>12.6553239092667</v>
      </c>
      <c r="I46" s="9">
        <f t="shared" si="21"/>
        <v>285.80532390926669</v>
      </c>
      <c r="J46" s="9">
        <f t="shared" si="22"/>
        <v>8.4469155290438497E-2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199.14954521304446</v>
      </c>
      <c r="O46" s="9">
        <f t="shared" si="40"/>
        <v>69.337805011212936</v>
      </c>
      <c r="P46" s="9">
        <f t="shared" si="25"/>
        <v>5.8569058189902901</v>
      </c>
      <c r="Q46" s="12">
        <f t="shared" si="26"/>
        <v>1.4056573965576695</v>
      </c>
      <c r="R46" s="9">
        <f t="shared" si="27"/>
        <v>14.125500000000001</v>
      </c>
      <c r="S46" s="13">
        <f t="shared" si="28"/>
        <v>9.9512045347610309E-2</v>
      </c>
      <c r="T46" s="2">
        <f t="shared" si="29"/>
        <v>0.43</v>
      </c>
      <c r="U46" s="14">
        <f t="shared" si="30"/>
        <v>4.2790179499472433E-2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5.121017949947243E-2</v>
      </c>
      <c r="AR46" s="9">
        <f t="shared" si="35"/>
        <v>136.875</v>
      </c>
      <c r="AS46" s="1">
        <f t="shared" si="36"/>
        <v>0.24</v>
      </c>
      <c r="AT46" s="1">
        <f t="shared" si="37"/>
        <v>36750</v>
      </c>
      <c r="AU46" s="1">
        <f t="shared" si="38"/>
        <v>414213088.7924121</v>
      </c>
    </row>
    <row r="47" spans="1:48" x14ac:dyDescent="0.15">
      <c r="C47" s="7">
        <v>5</v>
      </c>
      <c r="D47" s="8">
        <v>15.1466921501613</v>
      </c>
      <c r="E47" s="10">
        <f t="shared" si="39"/>
        <v>12.6553239092667</v>
      </c>
      <c r="F47" s="7" t="s">
        <v>85</v>
      </c>
      <c r="G47" s="1">
        <v>6</v>
      </c>
      <c r="H47" s="9">
        <f t="shared" si="20"/>
        <v>15.1466921501613</v>
      </c>
      <c r="I47" s="9">
        <f t="shared" si="21"/>
        <v>288.29669215016128</v>
      </c>
      <c r="J47" s="9">
        <f t="shared" si="22"/>
        <v>0.11338515190552605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122.33714919222264</v>
      </c>
      <c r="P47" s="9">
        <f t="shared" si="25"/>
        <v>13.871216244849167</v>
      </c>
      <c r="Q47" s="12">
        <f t="shared" si="26"/>
        <v>3.3290918987637999</v>
      </c>
      <c r="R47" s="9">
        <f t="shared" si="27"/>
        <v>14.125500000000001</v>
      </c>
      <c r="S47" s="13">
        <f t="shared" si="28"/>
        <v>0.23567957939639655</v>
      </c>
      <c r="T47" s="2">
        <f t="shared" si="29"/>
        <v>0.43</v>
      </c>
      <c r="U47" s="14">
        <f t="shared" si="30"/>
        <v>0.10134221914045052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0.10976221914045053</v>
      </c>
      <c r="AR47" s="9">
        <f t="shared" si="35"/>
        <v>136.875</v>
      </c>
      <c r="AS47" s="1">
        <f t="shared" si="36"/>
        <v>0.24</v>
      </c>
      <c r="AT47" s="1">
        <f t="shared" si="37"/>
        <v>36750</v>
      </c>
      <c r="AU47" s="1">
        <f t="shared" si="38"/>
        <v>887810749.09811664</v>
      </c>
    </row>
    <row r="48" spans="1:48" x14ac:dyDescent="0.15">
      <c r="C48" s="7">
        <v>6</v>
      </c>
      <c r="D48" s="8">
        <v>19.839636649333301</v>
      </c>
      <c r="E48" s="10">
        <f t="shared" si="39"/>
        <v>15.1466921501613</v>
      </c>
      <c r="F48" s="7" t="s">
        <v>83</v>
      </c>
      <c r="G48" s="1">
        <v>7</v>
      </c>
      <c r="H48" s="9">
        <f t="shared" si="20"/>
        <v>19.839636649333301</v>
      </c>
      <c r="I48" s="9">
        <f t="shared" si="21"/>
        <v>292.98963664933331</v>
      </c>
      <c r="J48" s="9">
        <f t="shared" si="22"/>
        <v>0.19475757253827891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167.32218294737348</v>
      </c>
      <c r="P48" s="9">
        <f t="shared" si="25"/>
        <v>32.587262182636266</v>
      </c>
      <c r="Q48" s="12">
        <f t="shared" si="26"/>
        <v>7.8209429238327033</v>
      </c>
      <c r="R48" s="9">
        <f t="shared" si="27"/>
        <v>14.125500000000001</v>
      </c>
      <c r="S48" s="13">
        <f t="shared" si="28"/>
        <v>0.55367547512177995</v>
      </c>
      <c r="T48" s="2">
        <f t="shared" si="29"/>
        <v>0.43</v>
      </c>
      <c r="U48" s="14">
        <f t="shared" si="30"/>
        <v>0.23808045430236538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0.25368045430236535</v>
      </c>
      <c r="AR48" s="9">
        <f t="shared" si="35"/>
        <v>136.875</v>
      </c>
      <c r="AS48" s="1">
        <f t="shared" si="36"/>
        <v>0.24</v>
      </c>
      <c r="AT48" s="1">
        <f t="shared" si="37"/>
        <v>36750</v>
      </c>
      <c r="AU48" s="1">
        <f t="shared" si="38"/>
        <v>2051892134.920707</v>
      </c>
    </row>
    <row r="49" spans="1:48" x14ac:dyDescent="0.15">
      <c r="C49" s="7">
        <v>7</v>
      </c>
      <c r="D49" s="8">
        <v>21.0861095645161</v>
      </c>
      <c r="E49" s="10">
        <f t="shared" si="39"/>
        <v>19.839636649333301</v>
      </c>
      <c r="F49" s="7" t="s">
        <v>83</v>
      </c>
      <c r="G49" s="1">
        <v>8</v>
      </c>
      <c r="H49" s="9">
        <f t="shared" si="20"/>
        <v>21.0861095645161</v>
      </c>
      <c r="I49" s="9">
        <f t="shared" si="21"/>
        <v>294.23610956451608</v>
      </c>
      <c r="J49" s="9">
        <f t="shared" si="22"/>
        <v>0.2242000248080685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193.59117076473723</v>
      </c>
      <c r="P49" s="9">
        <f t="shared" si="25"/>
        <v>43.403145288077113</v>
      </c>
      <c r="Q49" s="12">
        <f t="shared" si="26"/>
        <v>10.416754869138506</v>
      </c>
      <c r="R49" s="9">
        <f t="shared" si="27"/>
        <v>14.125500000000001</v>
      </c>
      <c r="S49" s="13">
        <f t="shared" si="28"/>
        <v>0.73744326707999752</v>
      </c>
      <c r="T49" s="2">
        <f t="shared" si="29"/>
        <v>0.43</v>
      </c>
      <c r="U49" s="14">
        <f t="shared" si="30"/>
        <v>0.31710060484439895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0.33270060484439895</v>
      </c>
      <c r="AR49" s="9">
        <f t="shared" si="35"/>
        <v>136.875</v>
      </c>
      <c r="AS49" s="1">
        <f t="shared" si="36"/>
        <v>0.24</v>
      </c>
      <c r="AT49" s="1">
        <f t="shared" si="37"/>
        <v>36750</v>
      </c>
      <c r="AU49" s="1">
        <f t="shared" si="38"/>
        <v>2691045931.1536283</v>
      </c>
    </row>
    <row r="50" spans="1:48" x14ac:dyDescent="0.15">
      <c r="C50" s="7">
        <v>8</v>
      </c>
      <c r="D50" s="8">
        <v>20.499204295161299</v>
      </c>
      <c r="E50" s="10">
        <f t="shared" si="39"/>
        <v>21.0861095645161</v>
      </c>
      <c r="F50" s="7" t="s">
        <v>83</v>
      </c>
      <c r="G50" s="1">
        <v>9</v>
      </c>
      <c r="H50" s="9">
        <f t="shared" si="20"/>
        <v>20.499204295161299</v>
      </c>
      <c r="I50" s="9">
        <f t="shared" si="21"/>
        <v>293.64920429516127</v>
      </c>
      <c r="J50" s="9">
        <f t="shared" si="22"/>
        <v>0.20985134844999201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209.04427547666012</v>
      </c>
      <c r="P50" s="9">
        <f t="shared" si="25"/>
        <v>43.868223094528723</v>
      </c>
      <c r="Q50" s="12">
        <f t="shared" si="26"/>
        <v>10.528373542686893</v>
      </c>
      <c r="R50" s="9">
        <f t="shared" si="27"/>
        <v>14.125500000000001</v>
      </c>
      <c r="S50" s="13">
        <f t="shared" si="28"/>
        <v>0.74534519434263513</v>
      </c>
      <c r="T50" s="2">
        <f t="shared" si="29"/>
        <v>0.43</v>
      </c>
      <c r="U50" s="14">
        <f t="shared" si="30"/>
        <v>0.3204984335673331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0.3360984335673331</v>
      </c>
      <c r="AR50" s="9">
        <f t="shared" si="35"/>
        <v>136.875</v>
      </c>
      <c r="AS50" s="1">
        <f t="shared" si="36"/>
        <v>0.24</v>
      </c>
      <c r="AT50" s="1">
        <f t="shared" si="37"/>
        <v>36750</v>
      </c>
      <c r="AU50" s="1">
        <f t="shared" si="38"/>
        <v>2718529239.04808</v>
      </c>
    </row>
    <row r="51" spans="1:48" x14ac:dyDescent="0.15">
      <c r="C51" s="7">
        <v>9</v>
      </c>
      <c r="D51" s="8">
        <v>16.590907367</v>
      </c>
      <c r="E51" s="10">
        <f t="shared" si="39"/>
        <v>20.499204295161299</v>
      </c>
      <c r="F51" s="7" t="s">
        <v>83</v>
      </c>
      <c r="G51" s="1">
        <v>10</v>
      </c>
      <c r="H51" s="9">
        <f t="shared" si="20"/>
        <v>16.590907367</v>
      </c>
      <c r="I51" s="9">
        <f t="shared" si="21"/>
        <v>289.74090736699998</v>
      </c>
      <c r="J51" s="9">
        <f t="shared" si="22"/>
        <v>0.1341736243888198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224.03230238213138</v>
      </c>
      <c r="P51" s="9">
        <f t="shared" si="25"/>
        <v>30.059225990782593</v>
      </c>
      <c r="Q51" s="12">
        <f t="shared" si="26"/>
        <v>7.2142142377878224</v>
      </c>
      <c r="R51" s="9">
        <f t="shared" si="27"/>
        <v>14.125500000000001</v>
      </c>
      <c r="S51" s="13">
        <f t="shared" si="28"/>
        <v>0.51072275231233033</v>
      </c>
      <c r="T51" s="2">
        <f t="shared" si="29"/>
        <v>0.43</v>
      </c>
      <c r="U51" s="14">
        <f t="shared" si="30"/>
        <v>0.21961078349430205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0.23521078349430202</v>
      </c>
      <c r="AR51" s="9">
        <f t="shared" si="35"/>
        <v>136.875</v>
      </c>
      <c r="AS51" s="1">
        <f t="shared" si="36"/>
        <v>0.24</v>
      </c>
      <c r="AT51" s="1">
        <f t="shared" si="37"/>
        <v>36750</v>
      </c>
      <c r="AU51" s="1">
        <f t="shared" si="38"/>
        <v>1902500364.1993062</v>
      </c>
    </row>
    <row r="52" spans="1:48" x14ac:dyDescent="0.15">
      <c r="C52" s="7">
        <v>10</v>
      </c>
      <c r="D52" s="8">
        <v>13.7604798097742</v>
      </c>
      <c r="E52" s="10">
        <f t="shared" si="39"/>
        <v>16.590907367</v>
      </c>
      <c r="F52" s="7" t="s">
        <v>83</v>
      </c>
      <c r="G52" s="1">
        <v>11</v>
      </c>
      <c r="H52" s="9">
        <f t="shared" si="20"/>
        <v>13.7604798097742</v>
      </c>
      <c r="I52" s="9">
        <f t="shared" si="21"/>
        <v>286.91047980977419</v>
      </c>
      <c r="J52" s="9">
        <f t="shared" si="22"/>
        <v>9.6313958428138932E-2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184.27442257178137</v>
      </c>
      <c r="O52" s="9">
        <f t="shared" si="40"/>
        <v>68.554903819567414</v>
      </c>
      <c r="P52" s="9">
        <f t="shared" si="25"/>
        <v>6.6027941565228785</v>
      </c>
      <c r="Q52" s="12">
        <f t="shared" si="26"/>
        <v>1.5846705975654907</v>
      </c>
      <c r="R52" s="9">
        <f t="shared" si="27"/>
        <v>14.125500000000001</v>
      </c>
      <c r="S52" s="13">
        <f t="shared" si="28"/>
        <v>0.11218509770029313</v>
      </c>
      <c r="T52" s="2">
        <f t="shared" si="29"/>
        <v>0.43</v>
      </c>
      <c r="U52" s="14">
        <f t="shared" si="30"/>
        <v>4.8239592011126042E-2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5.6659592011126039E-2</v>
      </c>
      <c r="AR52" s="9">
        <f t="shared" si="35"/>
        <v>136.875</v>
      </c>
      <c r="AS52" s="1">
        <f t="shared" si="36"/>
        <v>0.24</v>
      </c>
      <c r="AT52" s="1">
        <f t="shared" si="37"/>
        <v>36750</v>
      </c>
      <c r="AU52" s="1">
        <f t="shared" si="38"/>
        <v>458290614.21056288</v>
      </c>
    </row>
    <row r="53" spans="1:48" x14ac:dyDescent="0.15">
      <c r="C53" s="7">
        <v>11</v>
      </c>
      <c r="D53" s="8">
        <v>9.8765723799000007</v>
      </c>
      <c r="E53" s="10">
        <f t="shared" si="39"/>
        <v>13.7604798097742</v>
      </c>
      <c r="F53" s="7" t="s">
        <v>85</v>
      </c>
      <c r="G53" s="1">
        <v>12</v>
      </c>
      <c r="H53" s="9">
        <f t="shared" si="20"/>
        <v>9.8765723799000007</v>
      </c>
      <c r="I53" s="9">
        <f t="shared" si="21"/>
        <v>283.02657237989996</v>
      </c>
      <c r="J53" s="9">
        <f t="shared" si="22"/>
        <v>6.0455535060236022E-2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120.80835966304454</v>
      </c>
      <c r="P53" s="9">
        <f t="shared" si="25"/>
        <v>7.3035340231787922</v>
      </c>
      <c r="Q53" s="12">
        <f t="shared" si="26"/>
        <v>1.75284816556291</v>
      </c>
      <c r="R53" s="9">
        <f t="shared" si="27"/>
        <v>14.125500000000001</v>
      </c>
      <c r="S53" s="13">
        <f t="shared" si="28"/>
        <v>0.12409105274594952</v>
      </c>
      <c r="T53" s="2">
        <f t="shared" si="29"/>
        <v>0.43</v>
      </c>
      <c r="U53" s="14">
        <f t="shared" si="30"/>
        <v>5.335915268075829E-2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6.1779152680758287E-2</v>
      </c>
      <c r="AR53" s="9">
        <f t="shared" si="35"/>
        <v>136.875</v>
      </c>
      <c r="AS53" s="1">
        <f t="shared" si="36"/>
        <v>0.24</v>
      </c>
      <c r="AT53" s="1">
        <f t="shared" si="37"/>
        <v>36750</v>
      </c>
      <c r="AU53" s="1">
        <f t="shared" si="38"/>
        <v>499700135.89072746</v>
      </c>
      <c r="AV53" s="1">
        <f>SUM(AU42:AU53)</f>
        <v>13420667355.961277</v>
      </c>
    </row>
    <row r="54" spans="1:48" x14ac:dyDescent="0.15">
      <c r="C54" s="7">
        <v>12</v>
      </c>
      <c r="D54" s="8">
        <v>4.7011922668709696</v>
      </c>
      <c r="E54" s="10">
        <f t="shared" si="39"/>
        <v>9.8765723799000007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4.5370835930967699</v>
      </c>
      <c r="E58" s="7"/>
      <c r="F58" s="7"/>
      <c r="G58" s="1">
        <v>1</v>
      </c>
      <c r="H58" s="9">
        <f t="shared" ref="H58:H69" si="41">E59</f>
        <v>4.5370835930967699</v>
      </c>
      <c r="I58" s="9">
        <f t="shared" ref="I58:I69" si="42">H58+273.15</f>
        <v>277.68708359309676</v>
      </c>
      <c r="J58" s="9">
        <f t="shared" ref="J58:J69" si="43">EXP(($C$15*(I58-$C$13))/($C$16*I58*$C$13))</f>
        <v>3.1199560838389089E-2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3.1126761863099514E-3</v>
      </c>
      <c r="Q58" s="12">
        <f t="shared" ref="Q58:Q69" si="47">P58*$B$60</f>
        <v>5.914084753988908E-4</v>
      </c>
      <c r="R58" s="9">
        <f t="shared" ref="R58:R69" si="48">L58*$B$60</f>
        <v>1.8955666666666669E-2</v>
      </c>
      <c r="S58" s="13">
        <f t="shared" ref="S58:S69" si="49">Q58/R58</f>
        <v>3.1199560838389085E-2</v>
      </c>
      <c r="T58" s="2">
        <f t="shared" ref="T58:T69" si="50">$B$59/100</f>
        <v>0.01</v>
      </c>
      <c r="U58" s="14">
        <f t="shared" ref="U58:U69" si="51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1.2311995608383891E-2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50405.5</v>
      </c>
      <c r="AU58" s="1">
        <f t="shared" ref="AU58:AU69" si="58">AT58*10000*AS58*0.67*AR58*AQ58</f>
        <v>7881706.2509550173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5.6227542188709698</v>
      </c>
      <c r="E59" s="10">
        <f t="shared" ref="E59:E70" si="59">D58</f>
        <v>4.5370835930967699</v>
      </c>
      <c r="F59" s="7" t="s">
        <v>83</v>
      </c>
      <c r="G59" s="1">
        <v>2</v>
      </c>
      <c r="H59" s="9">
        <f t="shared" si="41"/>
        <v>5.6227542188709698</v>
      </c>
      <c r="I59" s="9">
        <f t="shared" si="42"/>
        <v>278.77275421887094</v>
      </c>
      <c r="J59" s="9">
        <f t="shared" si="43"/>
        <v>3.5764618498313742E-2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0.19642065714702339</v>
      </c>
      <c r="P59" s="9">
        <f t="shared" si="46"/>
        <v>7.024909868051374E-3</v>
      </c>
      <c r="Q59" s="12">
        <f t="shared" si="47"/>
        <v>1.3347328749297612E-3</v>
      </c>
      <c r="R59" s="9">
        <f t="shared" si="48"/>
        <v>1.8955666666666669E-2</v>
      </c>
      <c r="S59" s="13">
        <f t="shared" si="49"/>
        <v>7.0413396605927561E-2</v>
      </c>
      <c r="T59" s="2">
        <f t="shared" si="50"/>
        <v>0.01</v>
      </c>
      <c r="U59" s="14">
        <f t="shared" si="51"/>
        <v>7.0413396605927567E-4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1.2704133966059275E-2</v>
      </c>
      <c r="AR59" s="9">
        <f t="shared" si="55"/>
        <v>9.9766666666666666</v>
      </c>
      <c r="AS59" s="1">
        <f t="shared" si="56"/>
        <v>0.19</v>
      </c>
      <c r="AT59" s="1">
        <f t="shared" si="57"/>
        <v>50405.5</v>
      </c>
      <c r="AU59" s="1">
        <f t="shared" si="58"/>
        <v>8132739.4256927241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6.33769789653571</v>
      </c>
      <c r="E60" s="10">
        <f t="shared" si="59"/>
        <v>5.6227542188709698</v>
      </c>
      <c r="F60" s="7" t="s">
        <v>83</v>
      </c>
      <c r="G60" s="1">
        <v>3</v>
      </c>
      <c r="H60" s="9">
        <f t="shared" si="41"/>
        <v>6.33769789653571</v>
      </c>
      <c r="I60" s="9">
        <f t="shared" si="42"/>
        <v>279.48769789653568</v>
      </c>
      <c r="J60" s="9">
        <f t="shared" si="43"/>
        <v>3.9107137032849425E-2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0.28916241394563869</v>
      </c>
      <c r="P60" s="9">
        <f t="shared" si="46"/>
        <v>1.1308314146921622E-2</v>
      </c>
      <c r="Q60" s="12">
        <f t="shared" si="47"/>
        <v>2.1485796879151084E-3</v>
      </c>
      <c r="R60" s="9">
        <f t="shared" si="48"/>
        <v>1.8955666666666669E-2</v>
      </c>
      <c r="S60" s="13">
        <f t="shared" si="49"/>
        <v>0.11334761924746029</v>
      </c>
      <c r="T60" s="2">
        <f t="shared" si="50"/>
        <v>0.01</v>
      </c>
      <c r="U60" s="14">
        <f t="shared" si="51"/>
        <v>1.1334761924746029E-3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1.3133476192474604E-2</v>
      </c>
      <c r="AR60" s="9">
        <f t="shared" si="55"/>
        <v>9.9766666666666666</v>
      </c>
      <c r="AS60" s="1">
        <f t="shared" si="56"/>
        <v>0.19</v>
      </c>
      <c r="AT60" s="1">
        <f t="shared" si="57"/>
        <v>50405.5</v>
      </c>
      <c r="AU60" s="1">
        <f t="shared" si="58"/>
        <v>8407589.2077566758</v>
      </c>
    </row>
    <row r="61" spans="1:48" x14ac:dyDescent="0.15">
      <c r="C61" s="7">
        <v>3</v>
      </c>
      <c r="D61" s="8">
        <v>9.6752840462257996</v>
      </c>
      <c r="E61" s="10">
        <f t="shared" si="59"/>
        <v>6.33769789653571</v>
      </c>
      <c r="F61" s="7" t="s">
        <v>83</v>
      </c>
      <c r="G61" s="1">
        <v>4</v>
      </c>
      <c r="H61" s="9">
        <f t="shared" si="41"/>
        <v>9.6752840462257996</v>
      </c>
      <c r="I61" s="9">
        <f t="shared" si="42"/>
        <v>282.82528404622576</v>
      </c>
      <c r="J61" s="9">
        <f t="shared" si="43"/>
        <v>5.8993293479998245E-2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0.37762076646538373</v>
      </c>
      <c r="P61" s="9">
        <f t="shared" si="46"/>
        <v>2.2277092700234261E-2</v>
      </c>
      <c r="Q61" s="12">
        <f t="shared" si="47"/>
        <v>4.2326476130445101E-3</v>
      </c>
      <c r="R61" s="9">
        <f t="shared" si="48"/>
        <v>1.8955666666666669E-2</v>
      </c>
      <c r="S61" s="13">
        <f t="shared" si="49"/>
        <v>0.2232919415325853</v>
      </c>
      <c r="T61" s="2">
        <f t="shared" si="50"/>
        <v>0.01</v>
      </c>
      <c r="U61" s="14">
        <f t="shared" si="51"/>
        <v>2.232919415325853E-3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1.4232919415325854E-2</v>
      </c>
      <c r="AR61" s="9">
        <f t="shared" si="55"/>
        <v>9.9766666666666666</v>
      </c>
      <c r="AS61" s="1">
        <f t="shared" si="56"/>
        <v>0.19</v>
      </c>
      <c r="AT61" s="1">
        <f t="shared" si="57"/>
        <v>50405.5</v>
      </c>
      <c r="AU61" s="1">
        <f t="shared" si="58"/>
        <v>9111414.0626174118</v>
      </c>
    </row>
    <row r="62" spans="1:48" x14ac:dyDescent="0.15">
      <c r="C62" s="7">
        <v>4</v>
      </c>
      <c r="D62" s="8">
        <v>12.6553239092667</v>
      </c>
      <c r="E62" s="10">
        <f t="shared" si="59"/>
        <v>9.6752840462257996</v>
      </c>
      <c r="F62" s="7" t="s">
        <v>83</v>
      </c>
      <c r="G62" s="1">
        <v>5</v>
      </c>
      <c r="H62" s="9">
        <f t="shared" si="41"/>
        <v>12.6553239092667</v>
      </c>
      <c r="I62" s="9">
        <f t="shared" si="42"/>
        <v>285.80532390926669</v>
      </c>
      <c r="J62" s="9">
        <f t="shared" si="43"/>
        <v>8.4469155290438497E-2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0.33757649007689206</v>
      </c>
      <c r="O62" s="9">
        <f t="shared" si="60"/>
        <v>0.11753385035492409</v>
      </c>
      <c r="P62" s="9">
        <f t="shared" si="46"/>
        <v>9.9279850575132427E-3</v>
      </c>
      <c r="Q62" s="12">
        <f t="shared" si="47"/>
        <v>1.8863171609275161E-3</v>
      </c>
      <c r="R62" s="9">
        <f t="shared" si="48"/>
        <v>1.8955666666666669E-2</v>
      </c>
      <c r="S62" s="13">
        <f t="shared" si="49"/>
        <v>9.951204534761017E-2</v>
      </c>
      <c r="T62" s="2">
        <f t="shared" si="50"/>
        <v>0.01</v>
      </c>
      <c r="U62" s="14">
        <f t="shared" si="51"/>
        <v>9.9512045347610167E-4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1.2995120453476103E-2</v>
      </c>
      <c r="AR62" s="9">
        <f t="shared" si="55"/>
        <v>9.9766666666666666</v>
      </c>
      <c r="AS62" s="1">
        <f t="shared" si="56"/>
        <v>0.19</v>
      </c>
      <c r="AT62" s="1">
        <f t="shared" si="57"/>
        <v>50405.5</v>
      </c>
      <c r="AU62" s="1">
        <f t="shared" si="58"/>
        <v>8319018.733269386</v>
      </c>
    </row>
    <row r="63" spans="1:48" x14ac:dyDescent="0.15">
      <c r="C63" s="7">
        <v>5</v>
      </c>
      <c r="D63" s="8">
        <v>15.1466921501613</v>
      </c>
      <c r="E63" s="10">
        <f t="shared" si="59"/>
        <v>12.6553239092667</v>
      </c>
      <c r="F63" s="7" t="s">
        <v>85</v>
      </c>
      <c r="G63" s="1">
        <v>6</v>
      </c>
      <c r="H63" s="9">
        <f t="shared" si="41"/>
        <v>15.1466921501613</v>
      </c>
      <c r="I63" s="9">
        <f t="shared" si="42"/>
        <v>288.29669215016128</v>
      </c>
      <c r="J63" s="9">
        <f t="shared" si="43"/>
        <v>0.11338515190552605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0.20737253196407751</v>
      </c>
      <c r="P63" s="9">
        <f t="shared" si="46"/>
        <v>2.3512966037780483E-2</v>
      </c>
      <c r="Q63" s="12">
        <f t="shared" si="47"/>
        <v>4.4674635471782919E-3</v>
      </c>
      <c r="R63" s="9">
        <f t="shared" si="48"/>
        <v>1.8955666666666669E-2</v>
      </c>
      <c r="S63" s="13">
        <f t="shared" si="49"/>
        <v>0.23567957939639639</v>
      </c>
      <c r="T63" s="2">
        <f t="shared" si="50"/>
        <v>0.01</v>
      </c>
      <c r="U63" s="14">
        <f t="shared" si="51"/>
        <v>2.3567957939639641E-3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1.4356795793963964E-2</v>
      </c>
      <c r="AR63" s="9">
        <f t="shared" si="55"/>
        <v>9.9766666666666666</v>
      </c>
      <c r="AS63" s="1">
        <f t="shared" si="56"/>
        <v>0.19</v>
      </c>
      <c r="AT63" s="1">
        <f t="shared" si="57"/>
        <v>50405.5</v>
      </c>
      <c r="AU63" s="1">
        <f t="shared" si="58"/>
        <v>9190715.3602228817</v>
      </c>
    </row>
    <row r="64" spans="1:48" x14ac:dyDescent="0.15">
      <c r="C64" s="7">
        <v>6</v>
      </c>
      <c r="D64" s="8">
        <v>19.839636649333301</v>
      </c>
      <c r="E64" s="10">
        <f t="shared" si="59"/>
        <v>15.1466921501613</v>
      </c>
      <c r="F64" s="7" t="s">
        <v>83</v>
      </c>
      <c r="G64" s="1">
        <v>7</v>
      </c>
      <c r="H64" s="9">
        <f t="shared" si="41"/>
        <v>19.839636649333301</v>
      </c>
      <c r="I64" s="9">
        <f t="shared" si="42"/>
        <v>292.98963664933331</v>
      </c>
      <c r="J64" s="9">
        <f t="shared" si="43"/>
        <v>0.19475757253827891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0.28362623259296371</v>
      </c>
      <c r="P64" s="9">
        <f t="shared" si="46"/>
        <v>5.5238356567982899E-2</v>
      </c>
      <c r="Q64" s="12">
        <f t="shared" si="47"/>
        <v>1.0495287747916752E-2</v>
      </c>
      <c r="R64" s="9">
        <f t="shared" si="48"/>
        <v>1.8955666666666669E-2</v>
      </c>
      <c r="S64" s="13">
        <f t="shared" si="49"/>
        <v>0.55367547512177984</v>
      </c>
      <c r="T64" s="2">
        <f t="shared" si="50"/>
        <v>0.01</v>
      </c>
      <c r="U64" s="14">
        <f t="shared" si="51"/>
        <v>5.5367547512177985E-3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2.5636754751217797E-2</v>
      </c>
      <c r="AR64" s="9">
        <f t="shared" si="55"/>
        <v>9.9766666666666666</v>
      </c>
      <c r="AS64" s="1">
        <f t="shared" si="56"/>
        <v>0.19</v>
      </c>
      <c r="AT64" s="1">
        <f t="shared" si="57"/>
        <v>50405.5</v>
      </c>
      <c r="AU64" s="1">
        <f t="shared" si="58"/>
        <v>16411748.071066542</v>
      </c>
    </row>
    <row r="65" spans="1:48" x14ac:dyDescent="0.15">
      <c r="C65" s="7">
        <v>7</v>
      </c>
      <c r="D65" s="8">
        <v>21.0861095645161</v>
      </c>
      <c r="E65" s="10">
        <f t="shared" si="59"/>
        <v>19.839636649333301</v>
      </c>
      <c r="F65" s="7" t="s">
        <v>83</v>
      </c>
      <c r="G65" s="1">
        <v>8</v>
      </c>
      <c r="H65" s="9">
        <f t="shared" si="41"/>
        <v>21.0861095645161</v>
      </c>
      <c r="I65" s="9">
        <f t="shared" si="42"/>
        <v>294.23610956451608</v>
      </c>
      <c r="J65" s="9">
        <f t="shared" si="43"/>
        <v>0.2242000248080685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0.32815454269164746</v>
      </c>
      <c r="P65" s="9">
        <f t="shared" si="46"/>
        <v>7.3572256612347731E-2</v>
      </c>
      <c r="Q65" s="12">
        <f t="shared" si="47"/>
        <v>1.3978728756346068E-2</v>
      </c>
      <c r="R65" s="9">
        <f t="shared" si="48"/>
        <v>1.8955666666666669E-2</v>
      </c>
      <c r="S65" s="13">
        <f t="shared" si="49"/>
        <v>0.73744326707999719</v>
      </c>
      <c r="T65" s="2">
        <f t="shared" si="50"/>
        <v>0.01</v>
      </c>
      <c r="U65" s="14">
        <f t="shared" si="51"/>
        <v>7.3744326707999722E-3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2.7474432670799971E-2</v>
      </c>
      <c r="AR65" s="9">
        <f t="shared" si="55"/>
        <v>9.9766666666666666</v>
      </c>
      <c r="AS65" s="1">
        <f t="shared" si="56"/>
        <v>0.19</v>
      </c>
      <c r="AT65" s="1">
        <f t="shared" si="57"/>
        <v>50405.5</v>
      </c>
      <c r="AU65" s="1">
        <f t="shared" si="58"/>
        <v>17588164.795594115</v>
      </c>
    </row>
    <row r="66" spans="1:48" x14ac:dyDescent="0.15">
      <c r="C66" s="7">
        <v>8</v>
      </c>
      <c r="D66" s="8">
        <v>20.499204295161299</v>
      </c>
      <c r="E66" s="10">
        <f t="shared" si="59"/>
        <v>21.0861095645161</v>
      </c>
      <c r="F66" s="7" t="s">
        <v>83</v>
      </c>
      <c r="G66" s="1">
        <v>9</v>
      </c>
      <c r="H66" s="9">
        <f t="shared" si="41"/>
        <v>20.499204295161299</v>
      </c>
      <c r="I66" s="9">
        <f t="shared" si="42"/>
        <v>293.64920429516127</v>
      </c>
      <c r="J66" s="9">
        <f t="shared" si="43"/>
        <v>0.20985134844999201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0.35434895274596639</v>
      </c>
      <c r="P66" s="9">
        <f t="shared" si="46"/>
        <v>7.4360605555583548E-2</v>
      </c>
      <c r="Q66" s="12">
        <f t="shared" si="47"/>
        <v>1.4128515055560875E-2</v>
      </c>
      <c r="R66" s="9">
        <f t="shared" si="48"/>
        <v>1.8955666666666669E-2</v>
      </c>
      <c r="S66" s="13">
        <f t="shared" si="49"/>
        <v>0.74534519434263491</v>
      </c>
      <c r="T66" s="2">
        <f t="shared" si="50"/>
        <v>0.01</v>
      </c>
      <c r="U66" s="14">
        <f t="shared" si="51"/>
        <v>7.453451943426349E-3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2.7553451943426351E-2</v>
      </c>
      <c r="AR66" s="9">
        <f t="shared" si="55"/>
        <v>9.9766666666666666</v>
      </c>
      <c r="AS66" s="1">
        <f t="shared" si="56"/>
        <v>0.19</v>
      </c>
      <c r="AT66" s="1">
        <f t="shared" si="57"/>
        <v>50405.5</v>
      </c>
      <c r="AU66" s="1">
        <f t="shared" si="58"/>
        <v>17638750.152738098</v>
      </c>
    </row>
    <row r="67" spans="1:48" x14ac:dyDescent="0.15">
      <c r="C67" s="7">
        <v>9</v>
      </c>
      <c r="D67" s="8">
        <v>16.590907367</v>
      </c>
      <c r="E67" s="10">
        <f t="shared" si="59"/>
        <v>20.499204295161299</v>
      </c>
      <c r="F67" s="7" t="s">
        <v>83</v>
      </c>
      <c r="G67" s="1">
        <v>10</v>
      </c>
      <c r="H67" s="9">
        <f t="shared" si="41"/>
        <v>16.590907367</v>
      </c>
      <c r="I67" s="9">
        <f t="shared" si="42"/>
        <v>289.74090736699998</v>
      </c>
      <c r="J67" s="9">
        <f t="shared" si="43"/>
        <v>0.1341736243888198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0.37975501385704952</v>
      </c>
      <c r="P67" s="9">
        <f t="shared" si="46"/>
        <v>5.0953106589026818E-2</v>
      </c>
      <c r="Q67" s="12">
        <f t="shared" si="47"/>
        <v>9.6810902519150963E-3</v>
      </c>
      <c r="R67" s="9">
        <f t="shared" si="48"/>
        <v>1.8955666666666669E-2</v>
      </c>
      <c r="S67" s="13">
        <f t="shared" si="49"/>
        <v>0.51072275231233022</v>
      </c>
      <c r="T67" s="2">
        <f t="shared" si="50"/>
        <v>0.01</v>
      </c>
      <c r="U67" s="14">
        <f t="shared" si="51"/>
        <v>5.1072275231233023E-3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2.52072275231233E-2</v>
      </c>
      <c r="AR67" s="9">
        <f t="shared" si="55"/>
        <v>9.9766666666666666</v>
      </c>
      <c r="AS67" s="1">
        <f t="shared" si="56"/>
        <v>0.19</v>
      </c>
      <c r="AT67" s="1">
        <f t="shared" si="57"/>
        <v>50405.5</v>
      </c>
      <c r="AU67" s="1">
        <f t="shared" si="58"/>
        <v>16136779.857438974</v>
      </c>
    </row>
    <row r="68" spans="1:48" x14ac:dyDescent="0.15">
      <c r="C68" s="7">
        <v>10</v>
      </c>
      <c r="D68" s="8">
        <v>13.7604798097742</v>
      </c>
      <c r="E68" s="10">
        <f t="shared" si="59"/>
        <v>16.590907367</v>
      </c>
      <c r="F68" s="7" t="s">
        <v>83</v>
      </c>
      <c r="G68" s="1">
        <v>11</v>
      </c>
      <c r="H68" s="9">
        <f t="shared" si="41"/>
        <v>13.7604798097742</v>
      </c>
      <c r="I68" s="9">
        <f t="shared" si="42"/>
        <v>286.91047980977419</v>
      </c>
      <c r="J68" s="9">
        <f t="shared" si="43"/>
        <v>9.6313958428138932E-2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0.31236181190462159</v>
      </c>
      <c r="O68" s="9">
        <f t="shared" si="60"/>
        <v>0.1162067620300678</v>
      </c>
      <c r="P68" s="9">
        <f t="shared" si="46"/>
        <v>1.1192333247232584E-2</v>
      </c>
      <c r="Q68" s="12">
        <f t="shared" si="47"/>
        <v>2.1265433169741911E-3</v>
      </c>
      <c r="R68" s="9">
        <f t="shared" si="48"/>
        <v>1.8955666666666669E-2</v>
      </c>
      <c r="S68" s="13">
        <f t="shared" si="49"/>
        <v>0.11218509770029318</v>
      </c>
      <c r="T68" s="2">
        <f t="shared" si="50"/>
        <v>0.01</v>
      </c>
      <c r="U68" s="14">
        <f t="shared" si="51"/>
        <v>1.1218509770029319E-3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1.3121850977002933E-2</v>
      </c>
      <c r="AR68" s="9">
        <f t="shared" si="55"/>
        <v>9.9766666666666666</v>
      </c>
      <c r="AS68" s="1">
        <f t="shared" si="56"/>
        <v>0.19</v>
      </c>
      <c r="AT68" s="1">
        <f t="shared" si="57"/>
        <v>50405.5</v>
      </c>
      <c r="AU68" s="1">
        <f t="shared" si="58"/>
        <v>8400147.1539770775</v>
      </c>
    </row>
    <row r="69" spans="1:48" x14ac:dyDescent="0.15">
      <c r="C69" s="7">
        <v>11</v>
      </c>
      <c r="D69" s="8">
        <v>9.8765723799000007</v>
      </c>
      <c r="E69" s="10">
        <f t="shared" si="59"/>
        <v>13.7604798097742</v>
      </c>
      <c r="F69" s="7" t="s">
        <v>85</v>
      </c>
      <c r="G69" s="1">
        <v>12</v>
      </c>
      <c r="H69" s="9">
        <f t="shared" si="41"/>
        <v>9.8765723799000007</v>
      </c>
      <c r="I69" s="9">
        <f t="shared" si="42"/>
        <v>283.02657237989996</v>
      </c>
      <c r="J69" s="9">
        <f t="shared" si="43"/>
        <v>6.0455535060236022E-2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0.20478109544950188</v>
      </c>
      <c r="P69" s="9">
        <f t="shared" si="46"/>
        <v>1.2380150695620901E-2</v>
      </c>
      <c r="Q69" s="12">
        <f t="shared" si="47"/>
        <v>2.3522286321679712E-3</v>
      </c>
      <c r="R69" s="9">
        <f t="shared" si="48"/>
        <v>1.8955666666666669E-2</v>
      </c>
      <c r="S69" s="13">
        <f t="shared" si="49"/>
        <v>0.12409105274594955</v>
      </c>
      <c r="T69" s="2">
        <f t="shared" si="50"/>
        <v>0.01</v>
      </c>
      <c r="U69" s="14">
        <f t="shared" si="51"/>
        <v>1.2409105274594956E-3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1.3240910527459496E-2</v>
      </c>
      <c r="AR69" s="9">
        <f t="shared" si="55"/>
        <v>9.9766666666666666</v>
      </c>
      <c r="AS69" s="1">
        <f t="shared" si="56"/>
        <v>0.19</v>
      </c>
      <c r="AT69" s="1">
        <f t="shared" si="57"/>
        <v>50405.5</v>
      </c>
      <c r="AU69" s="1">
        <f t="shared" si="58"/>
        <v>8476364.8877155781</v>
      </c>
      <c r="AV69" s="1">
        <f>SUM(AU58:AU69)</f>
        <v>135695137.95904446</v>
      </c>
    </row>
    <row r="70" spans="1:48" x14ac:dyDescent="0.15">
      <c r="C70" s="7">
        <v>12</v>
      </c>
      <c r="D70" s="8">
        <v>4.7011922668709696</v>
      </c>
      <c r="E70" s="10">
        <f t="shared" si="59"/>
        <v>9.8765723799000007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4.5370835930967699</v>
      </c>
      <c r="E73" s="7"/>
      <c r="F73" s="7"/>
      <c r="G73" s="1">
        <v>1</v>
      </c>
      <c r="H73" s="9">
        <f t="shared" ref="H73:H84" si="61">E74</f>
        <v>4.5370835930967699</v>
      </c>
      <c r="I73" s="9">
        <f t="shared" ref="I73:I84" si="62">H73+273.15</f>
        <v>277.68708359309676</v>
      </c>
      <c r="J73" s="9">
        <f t="shared" ref="J73:J84" si="63">EXP(($C$15*(I73-$C$13))/($C$16*I73*$C$13))</f>
        <v>3.1199560838389089E-2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3.4163519118036055E-3</v>
      </c>
      <c r="Q73" s="12">
        <f t="shared" ref="Q73:Q84" si="67">P73*$B$75</f>
        <v>6.1494334412464898E-4</v>
      </c>
      <c r="R73" s="9">
        <f t="shared" ref="R73:R84" si="68">L73*$B$75</f>
        <v>1.9710000000000002E-2</v>
      </c>
      <c r="S73" s="13">
        <f t="shared" ref="S73:S84" si="69">Q73/R73</f>
        <v>3.1199560838389089E-2</v>
      </c>
      <c r="T73" s="2">
        <f t="shared" ref="T73:T84" si="70">$B$74/100</f>
        <v>0.01</v>
      </c>
      <c r="U73" s="14">
        <f t="shared" ref="U73:U84" si="71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1.2911995608383891E-2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5058.083333333333</v>
      </c>
      <c r="AU73" s="1">
        <f t="shared" ref="AU73:AU84" si="78">AT73*10000*AS73*0.67*AR73*AQ73</f>
        <v>862463.6039000696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5.6227542188709698</v>
      </c>
      <c r="E74" s="10">
        <f t="shared" ref="E74:E85" si="79">D73</f>
        <v>4.5370835930967699</v>
      </c>
      <c r="F74" s="7" t="s">
        <v>83</v>
      </c>
      <c r="G74" s="1">
        <v>2</v>
      </c>
      <c r="H74" s="9">
        <f t="shared" si="61"/>
        <v>5.6227542188709698</v>
      </c>
      <c r="I74" s="9">
        <f t="shared" si="62"/>
        <v>278.77275421887094</v>
      </c>
      <c r="J74" s="9">
        <f t="shared" si="63"/>
        <v>3.5764618498313742E-2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0.21558364808819641</v>
      </c>
      <c r="P74" s="9">
        <f t="shared" si="66"/>
        <v>7.7102669283490698E-3</v>
      </c>
      <c r="Q74" s="12">
        <f t="shared" si="67"/>
        <v>1.3878480471028326E-3</v>
      </c>
      <c r="R74" s="9">
        <f t="shared" si="68"/>
        <v>1.9710000000000002E-2</v>
      </c>
      <c r="S74" s="13">
        <f t="shared" si="69"/>
        <v>7.0413396605927575E-2</v>
      </c>
      <c r="T74" s="2">
        <f t="shared" si="70"/>
        <v>0.01</v>
      </c>
      <c r="U74" s="14">
        <f t="shared" si="71"/>
        <v>7.0413396605927578E-4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1.3304133966059275E-2</v>
      </c>
      <c r="AR74" s="9">
        <f t="shared" si="75"/>
        <v>10.950000000000001</v>
      </c>
      <c r="AS74" s="1">
        <f t="shared" si="76"/>
        <v>0.18</v>
      </c>
      <c r="AT74" s="1">
        <f t="shared" si="77"/>
        <v>5058.083333333333</v>
      </c>
      <c r="AU74" s="1">
        <f t="shared" si="78"/>
        <v>888656.69375587523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6.33769789653571</v>
      </c>
      <c r="E75" s="10">
        <f t="shared" si="79"/>
        <v>5.6227542188709698</v>
      </c>
      <c r="F75" s="7" t="s">
        <v>83</v>
      </c>
      <c r="G75" s="1">
        <v>3</v>
      </c>
      <c r="H75" s="9">
        <f t="shared" si="61"/>
        <v>6.33769789653571</v>
      </c>
      <c r="I75" s="9">
        <f t="shared" si="62"/>
        <v>279.48769789653568</v>
      </c>
      <c r="J75" s="9">
        <f t="shared" si="63"/>
        <v>3.9107137032849425E-2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0.31737338115984737</v>
      </c>
      <c r="P75" s="9">
        <f t="shared" si="66"/>
        <v>1.2411564307596903E-2</v>
      </c>
      <c r="Q75" s="12">
        <f t="shared" si="67"/>
        <v>2.2340815753674422E-3</v>
      </c>
      <c r="R75" s="9">
        <f t="shared" si="68"/>
        <v>1.9710000000000002E-2</v>
      </c>
      <c r="S75" s="13">
        <f t="shared" si="69"/>
        <v>0.11334761924746027</v>
      </c>
      <c r="T75" s="2">
        <f t="shared" si="70"/>
        <v>0.01</v>
      </c>
      <c r="U75" s="14">
        <f t="shared" si="71"/>
        <v>1.1334761924746027E-3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1.3733476192474604E-2</v>
      </c>
      <c r="AR75" s="9">
        <f t="shared" si="75"/>
        <v>10.950000000000001</v>
      </c>
      <c r="AS75" s="1">
        <f t="shared" si="76"/>
        <v>0.18</v>
      </c>
      <c r="AT75" s="1">
        <f t="shared" si="77"/>
        <v>5058.083333333333</v>
      </c>
      <c r="AU75" s="1">
        <f t="shared" si="78"/>
        <v>917334.83578220999</v>
      </c>
    </row>
    <row r="76" spans="1:48" x14ac:dyDescent="0.15">
      <c r="C76" s="7">
        <v>3</v>
      </c>
      <c r="D76" s="8">
        <v>9.6752840462257996</v>
      </c>
      <c r="E76" s="10">
        <f t="shared" si="79"/>
        <v>6.33769789653571</v>
      </c>
      <c r="F76" s="7" t="s">
        <v>83</v>
      </c>
      <c r="G76" s="1">
        <v>4</v>
      </c>
      <c r="H76" s="9">
        <f t="shared" si="61"/>
        <v>9.6752840462257996</v>
      </c>
      <c r="I76" s="9">
        <f t="shared" si="62"/>
        <v>282.82528404622576</v>
      </c>
      <c r="J76" s="9">
        <f t="shared" si="63"/>
        <v>5.8993293479998245E-2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0.41446181685225053</v>
      </c>
      <c r="P76" s="9">
        <f t="shared" si="66"/>
        <v>2.4450467597818097E-2</v>
      </c>
      <c r="Q76" s="12">
        <f t="shared" si="67"/>
        <v>4.4010841676072575E-3</v>
      </c>
      <c r="R76" s="9">
        <f t="shared" si="68"/>
        <v>1.9710000000000002E-2</v>
      </c>
      <c r="S76" s="13">
        <f t="shared" si="69"/>
        <v>0.22329194153258533</v>
      </c>
      <c r="T76" s="2">
        <f t="shared" si="70"/>
        <v>0.01</v>
      </c>
      <c r="U76" s="14">
        <f t="shared" si="71"/>
        <v>2.2329194153258534E-3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1.4832919415325854E-2</v>
      </c>
      <c r="AR76" s="9">
        <f t="shared" si="75"/>
        <v>10.950000000000001</v>
      </c>
      <c r="AS76" s="1">
        <f t="shared" si="76"/>
        <v>0.18</v>
      </c>
      <c r="AT76" s="1">
        <f t="shared" si="77"/>
        <v>5058.083333333333</v>
      </c>
      <c r="AU76" s="1">
        <f t="shared" si="78"/>
        <v>990772.72973936878</v>
      </c>
    </row>
    <row r="77" spans="1:48" x14ac:dyDescent="0.15">
      <c r="C77" s="7">
        <v>4</v>
      </c>
      <c r="D77" s="8">
        <v>12.6553239092667</v>
      </c>
      <c r="E77" s="10">
        <f t="shared" si="79"/>
        <v>9.6752840462257996</v>
      </c>
      <c r="F77" s="7" t="s">
        <v>83</v>
      </c>
      <c r="G77" s="1">
        <v>5</v>
      </c>
      <c r="H77" s="9">
        <f t="shared" si="61"/>
        <v>12.6553239092667</v>
      </c>
      <c r="I77" s="9">
        <f t="shared" si="62"/>
        <v>285.80532390926669</v>
      </c>
      <c r="J77" s="9">
        <f t="shared" si="63"/>
        <v>8.4469155290438497E-2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0.37051078179171076</v>
      </c>
      <c r="O77" s="9">
        <f t="shared" si="80"/>
        <v>0.12900056746272165</v>
      </c>
      <c r="P77" s="9">
        <f t="shared" si="66"/>
        <v>1.0896568965563323E-2</v>
      </c>
      <c r="Q77" s="12">
        <f t="shared" si="67"/>
        <v>1.9613824138013979E-3</v>
      </c>
      <c r="R77" s="9">
        <f t="shared" si="68"/>
        <v>1.9710000000000002E-2</v>
      </c>
      <c r="S77" s="13">
        <f t="shared" si="69"/>
        <v>9.951204534761024E-2</v>
      </c>
      <c r="T77" s="2">
        <f t="shared" si="70"/>
        <v>0.01</v>
      </c>
      <c r="U77" s="14">
        <f t="shared" si="71"/>
        <v>9.9512045347610232E-4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1.3595120453476103E-2</v>
      </c>
      <c r="AR77" s="9">
        <f t="shared" si="75"/>
        <v>10.950000000000001</v>
      </c>
      <c r="AS77" s="1">
        <f t="shared" si="76"/>
        <v>0.18</v>
      </c>
      <c r="AT77" s="1">
        <f t="shared" si="77"/>
        <v>5058.083333333333</v>
      </c>
      <c r="AU77" s="1">
        <f t="shared" si="78"/>
        <v>908093.290718531</v>
      </c>
    </row>
    <row r="78" spans="1:48" x14ac:dyDescent="0.15">
      <c r="C78" s="7">
        <v>5</v>
      </c>
      <c r="D78" s="8">
        <v>15.1466921501613</v>
      </c>
      <c r="E78" s="10">
        <f t="shared" si="79"/>
        <v>12.6553239092667</v>
      </c>
      <c r="F78" s="7" t="s">
        <v>85</v>
      </c>
      <c r="G78" s="1">
        <v>6</v>
      </c>
      <c r="H78" s="9">
        <f t="shared" si="61"/>
        <v>15.1466921501613</v>
      </c>
      <c r="I78" s="9">
        <f t="shared" si="62"/>
        <v>288.29669215016128</v>
      </c>
      <c r="J78" s="9">
        <f t="shared" si="63"/>
        <v>0.11338515190552605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0.22760399849715834</v>
      </c>
      <c r="P78" s="9">
        <f t="shared" si="66"/>
        <v>2.580691394390542E-2</v>
      </c>
      <c r="Q78" s="12">
        <f t="shared" si="67"/>
        <v>4.6452445099029755E-3</v>
      </c>
      <c r="R78" s="9">
        <f t="shared" si="68"/>
        <v>1.9710000000000002E-2</v>
      </c>
      <c r="S78" s="13">
        <f t="shared" si="69"/>
        <v>0.2356795793963965</v>
      </c>
      <c r="T78" s="2">
        <f t="shared" si="70"/>
        <v>0.01</v>
      </c>
      <c r="U78" s="14">
        <f t="shared" si="71"/>
        <v>2.356795793963965E-3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1.4956795793963966E-2</v>
      </c>
      <c r="AR78" s="9">
        <f t="shared" si="75"/>
        <v>10.950000000000001</v>
      </c>
      <c r="AS78" s="1">
        <f t="shared" si="76"/>
        <v>0.18</v>
      </c>
      <c r="AT78" s="1">
        <f t="shared" si="77"/>
        <v>5058.083333333333</v>
      </c>
      <c r="AU78" s="1">
        <f t="shared" si="78"/>
        <v>999047.11823814933</v>
      </c>
    </row>
    <row r="79" spans="1:48" x14ac:dyDescent="0.15">
      <c r="C79" s="7">
        <v>6</v>
      </c>
      <c r="D79" s="8">
        <v>19.839636649333301</v>
      </c>
      <c r="E79" s="10">
        <f t="shared" si="79"/>
        <v>15.1466921501613</v>
      </c>
      <c r="F79" s="7" t="s">
        <v>83</v>
      </c>
      <c r="G79" s="1">
        <v>7</v>
      </c>
      <c r="H79" s="9">
        <f t="shared" si="61"/>
        <v>19.839636649333301</v>
      </c>
      <c r="I79" s="9">
        <f t="shared" si="62"/>
        <v>292.98963664933331</v>
      </c>
      <c r="J79" s="9">
        <f t="shared" si="63"/>
        <v>0.19475757253827891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0.31129708455325289</v>
      </c>
      <c r="P79" s="9">
        <f t="shared" si="66"/>
        <v>6.0627464525834895E-2</v>
      </c>
      <c r="Q79" s="12">
        <f t="shared" si="67"/>
        <v>1.091294361465028E-2</v>
      </c>
      <c r="R79" s="9">
        <f t="shared" si="68"/>
        <v>1.9710000000000002E-2</v>
      </c>
      <c r="S79" s="13">
        <f t="shared" si="69"/>
        <v>0.55367547512177973</v>
      </c>
      <c r="T79" s="2">
        <f t="shared" si="70"/>
        <v>0.01</v>
      </c>
      <c r="U79" s="14">
        <f t="shared" si="71"/>
        <v>5.5367547512177977E-3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2.7136754751217799E-2</v>
      </c>
      <c r="AR79" s="9">
        <f t="shared" si="75"/>
        <v>10.950000000000001</v>
      </c>
      <c r="AS79" s="1">
        <f t="shared" si="76"/>
        <v>0.18</v>
      </c>
      <c r="AT79" s="1">
        <f t="shared" si="77"/>
        <v>5058.083333333333</v>
      </c>
      <c r="AU79" s="1">
        <f t="shared" si="78"/>
        <v>1812613.9452596223</v>
      </c>
    </row>
    <row r="80" spans="1:48" x14ac:dyDescent="0.15">
      <c r="C80" s="7">
        <v>7</v>
      </c>
      <c r="D80" s="8">
        <v>21.0861095645161</v>
      </c>
      <c r="E80" s="10">
        <f t="shared" si="79"/>
        <v>19.839636649333301</v>
      </c>
      <c r="F80" s="7" t="s">
        <v>83</v>
      </c>
      <c r="G80" s="1">
        <v>8</v>
      </c>
      <c r="H80" s="9">
        <f t="shared" si="61"/>
        <v>21.0861095645161</v>
      </c>
      <c r="I80" s="9">
        <f t="shared" si="62"/>
        <v>294.23610956451608</v>
      </c>
      <c r="J80" s="9">
        <f t="shared" si="63"/>
        <v>0.2242000248080685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0.36016962002741804</v>
      </c>
      <c r="P80" s="9">
        <f t="shared" si="66"/>
        <v>8.0750037745259726E-2</v>
      </c>
      <c r="Q80" s="12">
        <f t="shared" si="67"/>
        <v>1.453500679414675E-2</v>
      </c>
      <c r="R80" s="9">
        <f t="shared" si="68"/>
        <v>1.9710000000000002E-2</v>
      </c>
      <c r="S80" s="13">
        <f t="shared" si="69"/>
        <v>0.73744326707999741</v>
      </c>
      <c r="T80" s="2">
        <f t="shared" si="70"/>
        <v>0.01</v>
      </c>
      <c r="U80" s="14">
        <f t="shared" si="71"/>
        <v>7.3744326707999739E-3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2.8974432670799976E-2</v>
      </c>
      <c r="AR80" s="9">
        <f t="shared" si="75"/>
        <v>10.950000000000001</v>
      </c>
      <c r="AS80" s="1">
        <f t="shared" si="76"/>
        <v>0.18</v>
      </c>
      <c r="AT80" s="1">
        <f t="shared" si="77"/>
        <v>5058.083333333333</v>
      </c>
      <c r="AU80" s="1">
        <f t="shared" si="78"/>
        <v>1935362.617842915</v>
      </c>
    </row>
    <row r="81" spans="1:48" x14ac:dyDescent="0.15">
      <c r="C81" s="7">
        <v>8</v>
      </c>
      <c r="D81" s="8">
        <v>20.499204295161299</v>
      </c>
      <c r="E81" s="10">
        <f t="shared" si="79"/>
        <v>21.0861095645161</v>
      </c>
      <c r="F81" s="7" t="s">
        <v>83</v>
      </c>
      <c r="G81" s="1">
        <v>9</v>
      </c>
      <c r="H81" s="9">
        <f t="shared" si="61"/>
        <v>20.499204295161299</v>
      </c>
      <c r="I81" s="9">
        <f t="shared" si="62"/>
        <v>293.64920429516127</v>
      </c>
      <c r="J81" s="9">
        <f t="shared" si="63"/>
        <v>0.20985134844999201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0.38891958228215834</v>
      </c>
      <c r="P81" s="9">
        <f t="shared" si="66"/>
        <v>8.1615298780518541E-2</v>
      </c>
      <c r="Q81" s="12">
        <f t="shared" si="67"/>
        <v>1.4690753780493337E-2</v>
      </c>
      <c r="R81" s="9">
        <f t="shared" si="68"/>
        <v>1.9710000000000002E-2</v>
      </c>
      <c r="S81" s="13">
        <f t="shared" si="69"/>
        <v>0.74534519434263502</v>
      </c>
      <c r="T81" s="2">
        <f t="shared" si="70"/>
        <v>0.01</v>
      </c>
      <c r="U81" s="14">
        <f t="shared" si="71"/>
        <v>7.4534519434263508E-3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2.9053451943426352E-2</v>
      </c>
      <c r="AR81" s="9">
        <f t="shared" si="75"/>
        <v>10.950000000000001</v>
      </c>
      <c r="AS81" s="1">
        <f t="shared" si="76"/>
        <v>0.18</v>
      </c>
      <c r="AT81" s="1">
        <f t="shared" si="77"/>
        <v>5058.083333333333</v>
      </c>
      <c r="AU81" s="1">
        <f t="shared" si="78"/>
        <v>1940640.752123154</v>
      </c>
    </row>
    <row r="82" spans="1:48" x14ac:dyDescent="0.15">
      <c r="C82" s="7">
        <v>9</v>
      </c>
      <c r="D82" s="8">
        <v>16.590907367</v>
      </c>
      <c r="E82" s="10">
        <f t="shared" si="79"/>
        <v>20.499204295161299</v>
      </c>
      <c r="F82" s="7" t="s">
        <v>83</v>
      </c>
      <c r="G82" s="1">
        <v>10</v>
      </c>
      <c r="H82" s="9">
        <f t="shared" si="61"/>
        <v>16.590907367</v>
      </c>
      <c r="I82" s="9">
        <f t="shared" si="62"/>
        <v>289.74090736699998</v>
      </c>
      <c r="J82" s="9">
        <f t="shared" si="63"/>
        <v>0.1341736243888198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0.41680428350163978</v>
      </c>
      <c r="P82" s="9">
        <f t="shared" si="66"/>
        <v>5.5924141378200176E-2</v>
      </c>
      <c r="Q82" s="12">
        <f t="shared" si="67"/>
        <v>1.0066345448076032E-2</v>
      </c>
      <c r="R82" s="9">
        <f t="shared" si="68"/>
        <v>1.9710000000000002E-2</v>
      </c>
      <c r="S82" s="13">
        <f t="shared" si="69"/>
        <v>0.51072275231233033</v>
      </c>
      <c r="T82" s="2">
        <f t="shared" si="70"/>
        <v>0.01</v>
      </c>
      <c r="U82" s="14">
        <f t="shared" si="71"/>
        <v>5.1072275231233031E-3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2.6707227523123305E-2</v>
      </c>
      <c r="AR82" s="9">
        <f t="shared" si="75"/>
        <v>10.950000000000001</v>
      </c>
      <c r="AS82" s="1">
        <f t="shared" si="76"/>
        <v>0.18</v>
      </c>
      <c r="AT82" s="1">
        <f t="shared" si="77"/>
        <v>5058.083333333333</v>
      </c>
      <c r="AU82" s="1">
        <f t="shared" si="78"/>
        <v>1783923.4459478778</v>
      </c>
    </row>
    <row r="83" spans="1:48" x14ac:dyDescent="0.15">
      <c r="C83" s="7">
        <v>10</v>
      </c>
      <c r="D83" s="8">
        <v>13.7604798097742</v>
      </c>
      <c r="E83" s="10">
        <f t="shared" si="79"/>
        <v>16.590907367</v>
      </c>
      <c r="F83" s="7" t="s">
        <v>83</v>
      </c>
      <c r="G83" s="1">
        <v>11</v>
      </c>
      <c r="H83" s="9">
        <f t="shared" si="61"/>
        <v>13.7604798097742</v>
      </c>
      <c r="I83" s="9">
        <f t="shared" si="62"/>
        <v>286.91047980977419</v>
      </c>
      <c r="J83" s="9">
        <f t="shared" si="63"/>
        <v>9.6313958428138932E-2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0.34283613501726762</v>
      </c>
      <c r="O83" s="9">
        <f t="shared" si="80"/>
        <v>0.12754400710617203</v>
      </c>
      <c r="P83" s="9">
        <f t="shared" si="66"/>
        <v>1.2284268198182109E-2</v>
      </c>
      <c r="Q83" s="12">
        <f t="shared" si="67"/>
        <v>2.2111682756727796E-3</v>
      </c>
      <c r="R83" s="9">
        <f t="shared" si="68"/>
        <v>1.9710000000000002E-2</v>
      </c>
      <c r="S83" s="13">
        <f t="shared" si="69"/>
        <v>0.11218509770029322</v>
      </c>
      <c r="T83" s="2">
        <f t="shared" si="70"/>
        <v>0.01</v>
      </c>
      <c r="U83" s="14">
        <f t="shared" si="71"/>
        <v>1.1218509770029323E-3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1.3721850977002932E-2</v>
      </c>
      <c r="AR83" s="9">
        <f t="shared" si="75"/>
        <v>10.950000000000001</v>
      </c>
      <c r="AS83" s="1">
        <f t="shared" si="76"/>
        <v>0.18</v>
      </c>
      <c r="AT83" s="1">
        <f t="shared" si="77"/>
        <v>5058.083333333333</v>
      </c>
      <c r="AU83" s="1">
        <f t="shared" si="78"/>
        <v>916558.3233409184</v>
      </c>
    </row>
    <row r="84" spans="1:48" x14ac:dyDescent="0.15">
      <c r="C84" s="7">
        <v>11</v>
      </c>
      <c r="D84" s="8">
        <v>9.8765723799000007</v>
      </c>
      <c r="E84" s="10">
        <f t="shared" si="79"/>
        <v>13.7604798097742</v>
      </c>
      <c r="F84" s="7" t="s">
        <v>85</v>
      </c>
      <c r="G84" s="1">
        <v>12</v>
      </c>
      <c r="H84" s="9">
        <f t="shared" si="61"/>
        <v>9.8765723799000007</v>
      </c>
      <c r="I84" s="9">
        <f t="shared" si="62"/>
        <v>283.02657237989996</v>
      </c>
      <c r="J84" s="9">
        <f t="shared" si="63"/>
        <v>6.0455535060236022E-2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0.22475973890798995</v>
      </c>
      <c r="P84" s="9">
        <f t="shared" si="66"/>
        <v>1.3587970275681481E-2</v>
      </c>
      <c r="Q84" s="12">
        <f t="shared" si="67"/>
        <v>2.4458346496226665E-3</v>
      </c>
      <c r="R84" s="9">
        <f t="shared" si="68"/>
        <v>1.9710000000000002E-2</v>
      </c>
      <c r="S84" s="13">
        <f t="shared" si="69"/>
        <v>0.12409105274594959</v>
      </c>
      <c r="T84" s="2">
        <f t="shared" si="70"/>
        <v>0.01</v>
      </c>
      <c r="U84" s="14">
        <f t="shared" si="71"/>
        <v>1.2409105274594958E-3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1.3840910527459496E-2</v>
      </c>
      <c r="AR84" s="9">
        <f t="shared" si="75"/>
        <v>10.950000000000001</v>
      </c>
      <c r="AS84" s="1">
        <f t="shared" si="76"/>
        <v>0.18</v>
      </c>
      <c r="AT84" s="1">
        <f t="shared" si="77"/>
        <v>5058.083333333333</v>
      </c>
      <c r="AU84" s="1">
        <f t="shared" si="78"/>
        <v>924510.96924321528</v>
      </c>
      <c r="AV84" s="1">
        <f>SUM(AU73:AU84)</f>
        <v>14879978.325891908</v>
      </c>
    </row>
    <row r="85" spans="1:48" x14ac:dyDescent="0.15">
      <c r="C85" s="7">
        <v>12</v>
      </c>
      <c r="D85" s="8">
        <v>4.7011922668709696</v>
      </c>
      <c r="E85" s="10">
        <f t="shared" si="79"/>
        <v>9.8765723799000007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4.5370835930967699</v>
      </c>
      <c r="E89" s="7"/>
      <c r="F89" s="7"/>
      <c r="G89" s="1">
        <v>1</v>
      </c>
      <c r="H89" s="9">
        <f t="shared" ref="H89:H100" si="81">E90</f>
        <v>4.5370835930967699</v>
      </c>
      <c r="I89" s="9">
        <f t="shared" ref="I89:I100" si="82">H89+273.15</f>
        <v>277.68708359309676</v>
      </c>
      <c r="J89" s="9">
        <f t="shared" ref="J89:J100" si="83">EXP(($C$15*(I89-$C$13))/($C$16*I89*$C$13))</f>
        <v>3.1199560838389089E-2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0.16552225012688468</v>
      </c>
      <c r="Q89" s="12">
        <f t="shared" ref="Q89:Q100" si="87">P89*$B$91</f>
        <v>7.4485012557098107E-2</v>
      </c>
      <c r="R89" s="9">
        <f t="shared" ref="R89:R100" si="88">L89*$B$91</f>
        <v>2.3873737500000001</v>
      </c>
      <c r="S89" s="13">
        <f t="shared" ref="S89:S100" si="89">Q89/R89</f>
        <v>3.1199560838389089E-2</v>
      </c>
      <c r="T89" s="2">
        <f t="shared" ref="T89:T100" si="90">$B$90/100</f>
        <v>0.51</v>
      </c>
      <c r="U89" s="14">
        <f t="shared" ref="U89:U100" si="91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3.5134400472314899E-2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96351.666666666672</v>
      </c>
      <c r="AN89" s="1">
        <f t="shared" ref="AN89:AN100" si="96">AM89*10000*AK89*AJ89</f>
        <v>352151467.90660381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5.6227542188709698</v>
      </c>
      <c r="E90" s="10">
        <f t="shared" ref="E90:E101" si="97">D89</f>
        <v>4.5370835930967699</v>
      </c>
      <c r="F90" s="7" t="s">
        <v>83</v>
      </c>
      <c r="G90" s="1">
        <v>2</v>
      </c>
      <c r="H90" s="9">
        <f t="shared" si="81"/>
        <v>5.6227542188709698</v>
      </c>
      <c r="I90" s="9">
        <f t="shared" si="82"/>
        <v>278.77275421887094</v>
      </c>
      <c r="J90" s="9">
        <f t="shared" si="83"/>
        <v>3.5764618498313742E-2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10.445027749873116</v>
      </c>
      <c r="P90" s="9">
        <f t="shared" si="86"/>
        <v>0.37356243267851241</v>
      </c>
      <c r="Q90" s="12">
        <f t="shared" si="87"/>
        <v>0.16810309470533058</v>
      </c>
      <c r="R90" s="9">
        <f t="shared" si="88"/>
        <v>2.3873737500000001</v>
      </c>
      <c r="S90" s="13">
        <f t="shared" si="89"/>
        <v>7.0413396605927575E-2</v>
      </c>
      <c r="T90" s="2">
        <f t="shared" si="90"/>
        <v>0.51</v>
      </c>
      <c r="U90" s="14">
        <f t="shared" si="91"/>
        <v>3.5910832269023064E-2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4.1164115929110456E-2</v>
      </c>
      <c r="AK90" s="9">
        <f t="shared" si="93"/>
        <v>10.4025</v>
      </c>
      <c r="AL90" s="1">
        <f t="shared" si="94"/>
        <v>0.45</v>
      </c>
      <c r="AM90" s="17">
        <f t="shared" si="95"/>
        <v>96351.666666666672</v>
      </c>
      <c r="AN90" s="1">
        <f t="shared" si="96"/>
        <v>412587198.14890188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6.33769789653571</v>
      </c>
      <c r="E91" s="10">
        <f t="shared" si="97"/>
        <v>5.6227542188709698</v>
      </c>
      <c r="F91" s="7" t="s">
        <v>83</v>
      </c>
      <c r="G91" s="1">
        <v>3</v>
      </c>
      <c r="H91" s="9">
        <f t="shared" si="81"/>
        <v>6.33769789653571</v>
      </c>
      <c r="I91" s="9">
        <f t="shared" si="82"/>
        <v>279.48769789653568</v>
      </c>
      <c r="J91" s="9">
        <f t="shared" si="83"/>
        <v>3.9107137032849425E-2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15.376740317194603</v>
      </c>
      <c r="P91" s="9">
        <f t="shared" si="86"/>
        <v>0.60134029070306982</v>
      </c>
      <c r="Q91" s="12">
        <f t="shared" si="87"/>
        <v>0.27060313081638143</v>
      </c>
      <c r="R91" s="9">
        <f t="shared" si="88"/>
        <v>2.3873737500000001</v>
      </c>
      <c r="S91" s="13">
        <f t="shared" si="89"/>
        <v>0.11334761924746029</v>
      </c>
      <c r="T91" s="2">
        <f t="shared" si="90"/>
        <v>0.51</v>
      </c>
      <c r="U91" s="14">
        <f t="shared" si="91"/>
        <v>5.780728581620475E-2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4.7765896673585731E-2</v>
      </c>
      <c r="AK91" s="9">
        <f t="shared" si="93"/>
        <v>10.4025</v>
      </c>
      <c r="AL91" s="1">
        <f t="shared" si="94"/>
        <v>0.45</v>
      </c>
      <c r="AM91" s="17">
        <f t="shared" si="95"/>
        <v>96351.666666666672</v>
      </c>
      <c r="AN91" s="1">
        <f t="shared" si="96"/>
        <v>478756728.54394674</v>
      </c>
    </row>
    <row r="92" spans="1:48" x14ac:dyDescent="0.15">
      <c r="C92" s="7">
        <v>3</v>
      </c>
      <c r="D92" s="8">
        <v>9.6752840462257996</v>
      </c>
      <c r="E92" s="10">
        <f t="shared" si="97"/>
        <v>6.33769789653571</v>
      </c>
      <c r="F92" s="7" t="s">
        <v>83</v>
      </c>
      <c r="G92" s="1">
        <v>4</v>
      </c>
      <c r="H92" s="9">
        <f t="shared" si="81"/>
        <v>9.6752840462257996</v>
      </c>
      <c r="I92" s="9">
        <f t="shared" si="82"/>
        <v>282.82528404622576</v>
      </c>
      <c r="J92" s="9">
        <f t="shared" si="83"/>
        <v>5.8993293479998245E-2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20.080675026491534</v>
      </c>
      <c r="P92" s="9">
        <f t="shared" si="86"/>
        <v>1.1846251551142866</v>
      </c>
      <c r="Q92" s="12">
        <f t="shared" si="87"/>
        <v>0.53308131980142892</v>
      </c>
      <c r="R92" s="9">
        <f t="shared" si="88"/>
        <v>2.3873737500000001</v>
      </c>
      <c r="S92" s="13">
        <f t="shared" si="89"/>
        <v>0.2232919415325853</v>
      </c>
      <c r="T92" s="2">
        <f t="shared" si="90"/>
        <v>0.51</v>
      </c>
      <c r="U92" s="14">
        <f t="shared" si="91"/>
        <v>0.11387889018161851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6.4671485389757991E-2</v>
      </c>
      <c r="AK92" s="9">
        <f t="shared" si="93"/>
        <v>10.4025</v>
      </c>
      <c r="AL92" s="1">
        <f t="shared" si="94"/>
        <v>0.45</v>
      </c>
      <c r="AM92" s="17">
        <f t="shared" si="95"/>
        <v>96351.666666666672</v>
      </c>
      <c r="AN92" s="1">
        <f t="shared" si="96"/>
        <v>648201142.058743</v>
      </c>
    </row>
    <row r="93" spans="1:48" x14ac:dyDescent="0.15">
      <c r="C93" s="7">
        <v>4</v>
      </c>
      <c r="D93" s="8">
        <v>12.6553239092667</v>
      </c>
      <c r="E93" s="10">
        <f t="shared" si="97"/>
        <v>9.6752840462257996</v>
      </c>
      <c r="F93" s="7" t="s">
        <v>83</v>
      </c>
      <c r="G93" s="1">
        <v>5</v>
      </c>
      <c r="H93" s="9">
        <f t="shared" si="81"/>
        <v>12.6553239092667</v>
      </c>
      <c r="I93" s="9">
        <f t="shared" si="82"/>
        <v>285.80532390926669</v>
      </c>
      <c r="J93" s="9">
        <f t="shared" si="83"/>
        <v>8.4469155290438497E-2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17.951247377808386</v>
      </c>
      <c r="O93" s="9">
        <f t="shared" si="98"/>
        <v>6.2500774935688632</v>
      </c>
      <c r="P93" s="9">
        <f t="shared" si="86"/>
        <v>0.52793876638154291</v>
      </c>
      <c r="Q93" s="12">
        <f t="shared" si="87"/>
        <v>0.23757244487169432</v>
      </c>
      <c r="R93" s="9">
        <f t="shared" si="88"/>
        <v>2.3873737500000001</v>
      </c>
      <c r="S93" s="13">
        <f t="shared" si="89"/>
        <v>9.951204534761024E-2</v>
      </c>
      <c r="T93" s="2">
        <f t="shared" si="90"/>
        <v>0.51</v>
      </c>
      <c r="U93" s="14">
        <f t="shared" si="91"/>
        <v>5.0751143127281226E-2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3.8212469652875294E-2</v>
      </c>
      <c r="AK93" s="9">
        <f t="shared" si="93"/>
        <v>10.4025</v>
      </c>
      <c r="AL93" s="1">
        <f t="shared" si="94"/>
        <v>0.45</v>
      </c>
      <c r="AM93" s="17">
        <f t="shared" si="95"/>
        <v>96351.666666666672</v>
      </c>
      <c r="AN93" s="1">
        <f t="shared" si="96"/>
        <v>383002900.28287405</v>
      </c>
    </row>
    <row r="94" spans="1:48" x14ac:dyDescent="0.15">
      <c r="C94" s="7">
        <v>5</v>
      </c>
      <c r="D94" s="8">
        <v>15.1466921501613</v>
      </c>
      <c r="E94" s="10">
        <f t="shared" si="97"/>
        <v>12.6553239092667</v>
      </c>
      <c r="F94" s="7" t="s">
        <v>85</v>
      </c>
      <c r="G94" s="1">
        <v>6</v>
      </c>
      <c r="H94" s="9">
        <f t="shared" si="81"/>
        <v>15.1466921501613</v>
      </c>
      <c r="I94" s="9">
        <f t="shared" si="82"/>
        <v>288.29669215016128</v>
      </c>
      <c r="J94" s="9">
        <f t="shared" si="83"/>
        <v>0.11338515190552605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11.027413727187319</v>
      </c>
      <c r="P94" s="9">
        <f t="shared" si="86"/>
        <v>1.2503449805822173</v>
      </c>
      <c r="Q94" s="12">
        <f t="shared" si="87"/>
        <v>0.56265524126199784</v>
      </c>
      <c r="R94" s="9">
        <f t="shared" si="88"/>
        <v>2.3873737500000001</v>
      </c>
      <c r="S94" s="13">
        <f t="shared" si="89"/>
        <v>0.2356795793963965</v>
      </c>
      <c r="T94" s="2">
        <f t="shared" si="90"/>
        <v>0.51</v>
      </c>
      <c r="U94" s="14">
        <f t="shared" si="91"/>
        <v>0.12019658549216222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6.2368270525886907E-2</v>
      </c>
      <c r="AK94" s="9">
        <f t="shared" si="93"/>
        <v>10.4025</v>
      </c>
      <c r="AL94" s="1">
        <f t="shared" si="94"/>
        <v>0.45</v>
      </c>
      <c r="AM94" s="17">
        <f t="shared" si="95"/>
        <v>96351.666666666672</v>
      </c>
      <c r="AN94" s="1">
        <f t="shared" si="96"/>
        <v>625116060.64812887</v>
      </c>
    </row>
    <row r="95" spans="1:48" x14ac:dyDescent="0.15">
      <c r="C95" s="7">
        <v>6</v>
      </c>
      <c r="D95" s="8">
        <v>19.839636649333301</v>
      </c>
      <c r="E95" s="10">
        <f t="shared" si="97"/>
        <v>15.1466921501613</v>
      </c>
      <c r="F95" s="7" t="s">
        <v>83</v>
      </c>
      <c r="G95" s="1">
        <v>7</v>
      </c>
      <c r="H95" s="9">
        <f t="shared" si="81"/>
        <v>19.839636649333301</v>
      </c>
      <c r="I95" s="9">
        <f t="shared" si="82"/>
        <v>292.98963664933331</v>
      </c>
      <c r="J95" s="9">
        <f t="shared" si="83"/>
        <v>0.19475757253827891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15.082343746605101</v>
      </c>
      <c r="P95" s="9">
        <f t="shared" si="86"/>
        <v>2.9374006562767003</v>
      </c>
      <c r="Q95" s="12">
        <f t="shared" si="87"/>
        <v>1.3218302953245151</v>
      </c>
      <c r="R95" s="9">
        <f t="shared" si="88"/>
        <v>2.3873737500000001</v>
      </c>
      <c r="S95" s="13">
        <f t="shared" si="89"/>
        <v>0.55367547512177973</v>
      </c>
      <c r="T95" s="2">
        <f t="shared" si="90"/>
        <v>0.51</v>
      </c>
      <c r="U95" s="14">
        <f t="shared" si="91"/>
        <v>0.28237449231210765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0.13159090943210044</v>
      </c>
      <c r="AK95" s="9">
        <f t="shared" si="93"/>
        <v>10.4025</v>
      </c>
      <c r="AL95" s="1">
        <f t="shared" si="94"/>
        <v>0.45</v>
      </c>
      <c r="AM95" s="17">
        <f t="shared" si="95"/>
        <v>96351.666666666672</v>
      </c>
      <c r="AN95" s="1">
        <f t="shared" si="96"/>
        <v>1318933333.0504367</v>
      </c>
    </row>
    <row r="96" spans="1:48" x14ac:dyDescent="0.15">
      <c r="C96" s="7">
        <v>7</v>
      </c>
      <c r="D96" s="8">
        <v>21.0861095645161</v>
      </c>
      <c r="E96" s="10">
        <f t="shared" si="97"/>
        <v>19.839636649333301</v>
      </c>
      <c r="F96" s="7" t="s">
        <v>83</v>
      </c>
      <c r="G96" s="1">
        <v>8</v>
      </c>
      <c r="H96" s="9">
        <f t="shared" si="81"/>
        <v>21.0861095645161</v>
      </c>
      <c r="I96" s="9">
        <f t="shared" si="82"/>
        <v>294.23610956451608</v>
      </c>
      <c r="J96" s="9">
        <f t="shared" si="83"/>
        <v>0.2242000248080685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17.450218090328399</v>
      </c>
      <c r="P96" s="9">
        <f t="shared" si="86"/>
        <v>3.9123393287578327</v>
      </c>
      <c r="Q96" s="12">
        <f t="shared" si="87"/>
        <v>1.7605526979410249</v>
      </c>
      <c r="R96" s="9">
        <f t="shared" si="88"/>
        <v>2.3873737500000001</v>
      </c>
      <c r="S96" s="13">
        <f t="shared" si="89"/>
        <v>0.7374432670799973</v>
      </c>
      <c r="T96" s="2">
        <f t="shared" si="90"/>
        <v>0.51</v>
      </c>
      <c r="U96" s="14">
        <f t="shared" si="91"/>
        <v>0.37609606621079861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0.15984796396255579</v>
      </c>
      <c r="AK96" s="9">
        <f t="shared" si="93"/>
        <v>10.4025</v>
      </c>
      <c r="AL96" s="1">
        <f t="shared" si="94"/>
        <v>0.45</v>
      </c>
      <c r="AM96" s="17">
        <f t="shared" si="95"/>
        <v>96351.666666666672</v>
      </c>
      <c r="AN96" s="1">
        <f t="shared" si="96"/>
        <v>1602153285.5143409</v>
      </c>
    </row>
    <row r="97" spans="1:50" x14ac:dyDescent="0.15">
      <c r="C97" s="7">
        <v>8</v>
      </c>
      <c r="D97" s="8">
        <v>20.499204295161299</v>
      </c>
      <c r="E97" s="10">
        <f t="shared" si="97"/>
        <v>21.0861095645161</v>
      </c>
      <c r="F97" s="7" t="s">
        <v>83</v>
      </c>
      <c r="G97" s="1">
        <v>9</v>
      </c>
      <c r="H97" s="9">
        <f t="shared" si="81"/>
        <v>20.499204295161299</v>
      </c>
      <c r="I97" s="9">
        <f t="shared" si="82"/>
        <v>293.64920429516127</v>
      </c>
      <c r="J97" s="9">
        <f t="shared" si="83"/>
        <v>0.20985134844999201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18.843153761570569</v>
      </c>
      <c r="P97" s="9">
        <f t="shared" si="86"/>
        <v>3.9542612259161234</v>
      </c>
      <c r="Q97" s="12">
        <f t="shared" si="87"/>
        <v>1.7794175516622555</v>
      </c>
      <c r="R97" s="9">
        <f t="shared" si="88"/>
        <v>2.3873737500000001</v>
      </c>
      <c r="S97" s="13">
        <f t="shared" si="89"/>
        <v>0.74534519434263502</v>
      </c>
      <c r="T97" s="2">
        <f t="shared" si="90"/>
        <v>0.51</v>
      </c>
      <c r="U97" s="14">
        <f t="shared" si="91"/>
        <v>0.38012604911474385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0.1610630038080953</v>
      </c>
      <c r="AK97" s="9">
        <f t="shared" si="93"/>
        <v>10.4025</v>
      </c>
      <c r="AL97" s="1">
        <f t="shared" si="94"/>
        <v>0.45</v>
      </c>
      <c r="AM97" s="17">
        <f t="shared" si="95"/>
        <v>96351.666666666672</v>
      </c>
      <c r="AN97" s="1">
        <f t="shared" si="96"/>
        <v>1614331608.167346</v>
      </c>
    </row>
    <row r="98" spans="1:50" x14ac:dyDescent="0.15">
      <c r="C98" s="7">
        <v>9</v>
      </c>
      <c r="D98" s="8">
        <v>16.590907367</v>
      </c>
      <c r="E98" s="10">
        <f t="shared" si="97"/>
        <v>20.499204295161299</v>
      </c>
      <c r="F98" s="7" t="s">
        <v>83</v>
      </c>
      <c r="G98" s="1">
        <v>10</v>
      </c>
      <c r="H98" s="9">
        <f t="shared" si="81"/>
        <v>16.590907367</v>
      </c>
      <c r="I98" s="9">
        <f t="shared" si="82"/>
        <v>289.74090736699998</v>
      </c>
      <c r="J98" s="9">
        <f t="shared" si="83"/>
        <v>0.1341736243888198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20.194167535654447</v>
      </c>
      <c r="P98" s="9">
        <f t="shared" si="86"/>
        <v>2.7095246497737988</v>
      </c>
      <c r="Q98" s="12">
        <f t="shared" si="87"/>
        <v>1.2192860923982094</v>
      </c>
      <c r="R98" s="9">
        <f t="shared" si="88"/>
        <v>2.3873737500000001</v>
      </c>
      <c r="S98" s="13">
        <f t="shared" si="89"/>
        <v>0.51072275231233033</v>
      </c>
      <c r="T98" s="2">
        <f t="shared" si="90"/>
        <v>0.51</v>
      </c>
      <c r="U98" s="14">
        <f t="shared" si="91"/>
        <v>0.26046860367928848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0.12178028400930548</v>
      </c>
      <c r="AK98" s="9">
        <f t="shared" si="93"/>
        <v>10.4025</v>
      </c>
      <c r="AL98" s="1">
        <f t="shared" si="94"/>
        <v>0.45</v>
      </c>
      <c r="AM98" s="17">
        <f t="shared" si="95"/>
        <v>96351.666666666672</v>
      </c>
      <c r="AN98" s="1">
        <f t="shared" si="96"/>
        <v>1220601609.8026922</v>
      </c>
    </row>
    <row r="99" spans="1:50" x14ac:dyDescent="0.15">
      <c r="C99" s="7">
        <v>10</v>
      </c>
      <c r="D99" s="8">
        <v>13.7604798097742</v>
      </c>
      <c r="E99" s="10">
        <f t="shared" si="97"/>
        <v>16.590907367</v>
      </c>
      <c r="F99" s="7" t="s">
        <v>83</v>
      </c>
      <c r="G99" s="1">
        <v>11</v>
      </c>
      <c r="H99" s="9">
        <f t="shared" si="81"/>
        <v>13.7604798097742</v>
      </c>
      <c r="I99" s="9">
        <f t="shared" si="82"/>
        <v>286.91047980977419</v>
      </c>
      <c r="J99" s="9">
        <f t="shared" si="83"/>
        <v>9.6313958428138932E-2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16.61041074158662</v>
      </c>
      <c r="O99" s="9">
        <f t="shared" si="98"/>
        <v>6.1795071442940284</v>
      </c>
      <c r="P99" s="9">
        <f t="shared" si="86"/>
        <v>0.59517279420192259</v>
      </c>
      <c r="Q99" s="12">
        <f t="shared" si="87"/>
        <v>0.26782775739086517</v>
      </c>
      <c r="R99" s="9">
        <f t="shared" si="88"/>
        <v>2.3873737500000001</v>
      </c>
      <c r="S99" s="13">
        <f t="shared" si="89"/>
        <v>0.11218509770029313</v>
      </c>
      <c r="T99" s="2">
        <f t="shared" si="90"/>
        <v>0.51</v>
      </c>
      <c r="U99" s="14">
        <f t="shared" si="91"/>
        <v>5.7214399827149494E-2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4.758714154788557E-2</v>
      </c>
      <c r="AK99" s="9">
        <f t="shared" si="93"/>
        <v>10.4025</v>
      </c>
      <c r="AL99" s="1">
        <f t="shared" si="94"/>
        <v>0.45</v>
      </c>
      <c r="AM99" s="17">
        <f t="shared" si="95"/>
        <v>96351.666666666672</v>
      </c>
      <c r="AN99" s="1">
        <f t="shared" si="96"/>
        <v>476965069.11430192</v>
      </c>
    </row>
    <row r="100" spans="1:50" x14ac:dyDescent="0.15">
      <c r="C100" s="7">
        <v>11</v>
      </c>
      <c r="D100" s="8">
        <v>9.8765723799000007</v>
      </c>
      <c r="E100" s="10">
        <f t="shared" si="97"/>
        <v>13.7604798097742</v>
      </c>
      <c r="F100" s="7" t="s">
        <v>85</v>
      </c>
      <c r="G100" s="1">
        <v>12</v>
      </c>
      <c r="H100" s="9">
        <f t="shared" si="81"/>
        <v>9.8765723799000007</v>
      </c>
      <c r="I100" s="9">
        <f t="shared" si="82"/>
        <v>283.02657237989996</v>
      </c>
      <c r="J100" s="9">
        <f t="shared" si="83"/>
        <v>6.0455535060236022E-2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10.889609350092107</v>
      </c>
      <c r="P100" s="9">
        <f t="shared" si="86"/>
        <v>0.65833715985676733</v>
      </c>
      <c r="Q100" s="12">
        <f t="shared" si="87"/>
        <v>0.29625172193554533</v>
      </c>
      <c r="R100" s="9">
        <f t="shared" si="88"/>
        <v>2.3873737500000001</v>
      </c>
      <c r="S100" s="13">
        <f t="shared" si="89"/>
        <v>0.12409105274594953</v>
      </c>
      <c r="T100" s="2">
        <f t="shared" si="90"/>
        <v>0.51</v>
      </c>
      <c r="U100" s="14">
        <f t="shared" si="91"/>
        <v>6.3286436900434256E-2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4.9417860725480933E-2</v>
      </c>
      <c r="AK100" s="9">
        <f t="shared" si="93"/>
        <v>10.4025</v>
      </c>
      <c r="AL100" s="1">
        <f t="shared" si="94"/>
        <v>0.45</v>
      </c>
      <c r="AM100" s="17">
        <f t="shared" si="95"/>
        <v>96351.666666666672</v>
      </c>
      <c r="AN100" s="1">
        <f t="shared" si="96"/>
        <v>495314334.70723492</v>
      </c>
      <c r="AO100" s="1">
        <f>SUM(AN89:AN100)</f>
        <v>9628114737.9455509</v>
      </c>
    </row>
    <row r="101" spans="1:50" x14ac:dyDescent="0.15">
      <c r="C101" s="7">
        <v>12</v>
      </c>
      <c r="D101" s="8">
        <v>4.7011922668709696</v>
      </c>
      <c r="E101" s="10">
        <f t="shared" si="97"/>
        <v>9.8765723799000007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4.5370835930967699</v>
      </c>
      <c r="E105" s="7"/>
      <c r="F105" s="7"/>
      <c r="G105" s="1">
        <v>1</v>
      </c>
      <c r="H105" s="9">
        <f t="shared" ref="H105:H116" si="99">E106</f>
        <v>4.5370835930967699</v>
      </c>
      <c r="I105" s="9">
        <f t="shared" ref="I105:I116" si="100">H105+273.15</f>
        <v>277.68708359309676</v>
      </c>
      <c r="J105" s="9">
        <f t="shared" ref="J105:J116" si="101">EXP(($C$15*(I105-$C$13))/($C$16*I105*$C$13))</f>
        <v>3.1199560838389089E-2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2.0213889971492417E-2</v>
      </c>
      <c r="Q105" s="12">
        <f t="shared" ref="Q105:Q116" si="105">P105*$B$107</f>
        <v>6.0641669914477244E-3</v>
      </c>
      <c r="R105" s="9">
        <f t="shared" ref="R105:R116" si="106">L105*$B$107</f>
        <v>0.19436706250000002</v>
      </c>
      <c r="S105" s="13">
        <f t="shared" ref="S105:S116" si="107">Q105/R105</f>
        <v>3.1199560838389085E-2</v>
      </c>
      <c r="T105" s="2">
        <f t="shared" ref="T105:T116" si="108">$B$106/100</f>
        <v>0.01</v>
      </c>
      <c r="U105" s="14">
        <f t="shared" ref="U105:U116" si="109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5.8019956083838909E-3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1762</v>
      </c>
      <c r="AX105" s="1">
        <f t="shared" ref="AX105:AX116" si="116">AW105*10000*AV105*0.67*AU105*AT105</f>
        <v>1331314.8418818247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5.6227542188709698</v>
      </c>
      <c r="E106" s="10">
        <f t="shared" ref="E106:E117" si="117">D105</f>
        <v>4.5370835930967699</v>
      </c>
      <c r="F106" s="7" t="s">
        <v>83</v>
      </c>
      <c r="G106" s="1">
        <v>2</v>
      </c>
      <c r="H106" s="9">
        <f t="shared" si="99"/>
        <v>5.6227542188709698</v>
      </c>
      <c r="I106" s="9">
        <f t="shared" si="100"/>
        <v>278.77275421887094</v>
      </c>
      <c r="J106" s="9">
        <f t="shared" si="101"/>
        <v>3.5764618498313742E-2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1.2755665266951746</v>
      </c>
      <c r="P106" s="9">
        <f t="shared" si="104"/>
        <v>4.5620150196472052E-2</v>
      </c>
      <c r="Q106" s="12">
        <f t="shared" si="105"/>
        <v>1.3686045058941615E-2</v>
      </c>
      <c r="R106" s="9">
        <f t="shared" si="106"/>
        <v>0.19436706250000002</v>
      </c>
      <c r="S106" s="13">
        <f t="shared" si="107"/>
        <v>7.0413396605927575E-2</v>
      </c>
      <c r="T106" s="2">
        <f t="shared" si="108"/>
        <v>0.01</v>
      </c>
      <c r="U106" s="14">
        <f t="shared" si="109"/>
        <v>7.0413396605927578E-4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6.1941339660592761E-3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1762</v>
      </c>
      <c r="AX106" s="1">
        <f t="shared" si="116"/>
        <v>1421294.1612198171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6.33769789653571</v>
      </c>
      <c r="E107" s="10">
        <f t="shared" si="117"/>
        <v>5.6227542188709698</v>
      </c>
      <c r="F107" s="7" t="s">
        <v>83</v>
      </c>
      <c r="G107" s="1">
        <v>3</v>
      </c>
      <c r="H107" s="9">
        <f t="shared" si="99"/>
        <v>6.33769789653571</v>
      </c>
      <c r="I107" s="9">
        <f t="shared" si="100"/>
        <v>279.48769789653568</v>
      </c>
      <c r="J107" s="9">
        <f t="shared" si="101"/>
        <v>3.9107137032849425E-2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1.877836584832036</v>
      </c>
      <c r="P107" s="9">
        <f t="shared" si="104"/>
        <v>7.3436812648324398E-2</v>
      </c>
      <c r="Q107" s="12">
        <f t="shared" si="105"/>
        <v>2.2031043794497319E-2</v>
      </c>
      <c r="R107" s="9">
        <f t="shared" si="106"/>
        <v>0.19436706250000002</v>
      </c>
      <c r="S107" s="13">
        <f t="shared" si="107"/>
        <v>0.11334761924746029</v>
      </c>
      <c r="T107" s="2">
        <f t="shared" si="108"/>
        <v>0.01</v>
      </c>
      <c r="U107" s="14">
        <f t="shared" si="109"/>
        <v>1.1334761924746029E-3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6.6234761924746028E-3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1762</v>
      </c>
      <c r="AX107" s="1">
        <f t="shared" si="116"/>
        <v>1519810.2092925464</v>
      </c>
    </row>
    <row r="108" spans="1:50" x14ac:dyDescent="0.15">
      <c r="C108" s="7">
        <v>3</v>
      </c>
      <c r="D108" s="8">
        <v>9.6752840462257996</v>
      </c>
      <c r="E108" s="10">
        <f t="shared" si="117"/>
        <v>6.33769789653571</v>
      </c>
      <c r="F108" s="7" t="s">
        <v>83</v>
      </c>
      <c r="G108" s="1">
        <v>4</v>
      </c>
      <c r="H108" s="9">
        <f t="shared" si="99"/>
        <v>9.6752840462257996</v>
      </c>
      <c r="I108" s="9">
        <f t="shared" si="100"/>
        <v>282.82528404622576</v>
      </c>
      <c r="J108" s="9">
        <f t="shared" si="101"/>
        <v>5.8993293479998245E-2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2.4522899805170453</v>
      </c>
      <c r="P108" s="9">
        <f t="shared" si="104"/>
        <v>0.14466866251870122</v>
      </c>
      <c r="Q108" s="12">
        <f t="shared" si="105"/>
        <v>4.3400598755610365E-2</v>
      </c>
      <c r="R108" s="9">
        <f t="shared" si="106"/>
        <v>0.19436706250000002</v>
      </c>
      <c r="S108" s="13">
        <f t="shared" si="107"/>
        <v>0.22329194153258533</v>
      </c>
      <c r="T108" s="2">
        <f t="shared" si="108"/>
        <v>0.01</v>
      </c>
      <c r="U108" s="14">
        <f t="shared" si="109"/>
        <v>2.2329194153258534E-3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7.7229194153258535E-3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1762</v>
      </c>
      <c r="AX108" s="1">
        <f t="shared" si="116"/>
        <v>1772086.3534304705</v>
      </c>
    </row>
    <row r="109" spans="1:50" x14ac:dyDescent="0.15">
      <c r="C109" s="7">
        <v>4</v>
      </c>
      <c r="D109" s="8">
        <v>12.6553239092667</v>
      </c>
      <c r="E109" s="10">
        <f t="shared" si="117"/>
        <v>9.6752840462257996</v>
      </c>
      <c r="F109" s="7" t="s">
        <v>83</v>
      </c>
      <c r="G109" s="1">
        <v>5</v>
      </c>
      <c r="H109" s="9">
        <f t="shared" si="99"/>
        <v>12.6553239092667</v>
      </c>
      <c r="I109" s="9">
        <f t="shared" si="100"/>
        <v>285.80532390926669</v>
      </c>
      <c r="J109" s="9">
        <f t="shared" si="101"/>
        <v>8.4469155290438497E-2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2.192240252098427</v>
      </c>
      <c r="O109" s="9">
        <f t="shared" si="118"/>
        <v>0.76327127423325081</v>
      </c>
      <c r="P109" s="9">
        <f t="shared" si="104"/>
        <v>6.447287979193933E-2</v>
      </c>
      <c r="Q109" s="12">
        <f t="shared" si="105"/>
        <v>1.9341863937581798E-2</v>
      </c>
      <c r="R109" s="9">
        <f t="shared" si="106"/>
        <v>0.19436706250000002</v>
      </c>
      <c r="S109" s="13">
        <f t="shared" si="107"/>
        <v>9.9512045347610253E-2</v>
      </c>
      <c r="T109" s="2">
        <f t="shared" si="108"/>
        <v>0.01</v>
      </c>
      <c r="U109" s="14">
        <f t="shared" si="109"/>
        <v>9.9512045347610253E-4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6.4851204534761026E-3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1762</v>
      </c>
      <c r="AX109" s="1">
        <f t="shared" si="116"/>
        <v>1488063.3654097158</v>
      </c>
    </row>
    <row r="110" spans="1:50" x14ac:dyDescent="0.15">
      <c r="C110" s="7">
        <v>5</v>
      </c>
      <c r="D110" s="8">
        <v>15.1466921501613</v>
      </c>
      <c r="E110" s="10">
        <f t="shared" si="117"/>
        <v>12.6553239092667</v>
      </c>
      <c r="F110" s="7" t="s">
        <v>85</v>
      </c>
      <c r="G110" s="1">
        <v>6</v>
      </c>
      <c r="H110" s="9">
        <f t="shared" si="99"/>
        <v>15.1466921501613</v>
      </c>
      <c r="I110" s="9">
        <f t="shared" si="100"/>
        <v>288.29669215016128</v>
      </c>
      <c r="J110" s="9">
        <f t="shared" si="101"/>
        <v>0.11338515190552605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1.346688602774645</v>
      </c>
      <c r="P110" s="9">
        <f t="shared" si="104"/>
        <v>0.15269449179504374</v>
      </c>
      <c r="Q110" s="12">
        <f t="shared" si="105"/>
        <v>4.5808347538513122E-2</v>
      </c>
      <c r="R110" s="9">
        <f t="shared" si="106"/>
        <v>0.19436706250000002</v>
      </c>
      <c r="S110" s="13">
        <f t="shared" si="107"/>
        <v>0.23567957939639653</v>
      </c>
      <c r="T110" s="2">
        <f t="shared" si="108"/>
        <v>0.01</v>
      </c>
      <c r="U110" s="14">
        <f t="shared" si="109"/>
        <v>2.3567957939639654E-3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7.8467957939639642E-3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1762</v>
      </c>
      <c r="AX110" s="1">
        <f t="shared" si="116"/>
        <v>1800510.7909121502</v>
      </c>
    </row>
    <row r="111" spans="1:50" x14ac:dyDescent="0.15">
      <c r="C111" s="7">
        <v>6</v>
      </c>
      <c r="D111" s="8">
        <v>19.839636649333301</v>
      </c>
      <c r="E111" s="10">
        <f t="shared" si="117"/>
        <v>15.1466921501613</v>
      </c>
      <c r="F111" s="7" t="s">
        <v>83</v>
      </c>
      <c r="G111" s="1">
        <v>7</v>
      </c>
      <c r="H111" s="9">
        <f t="shared" si="99"/>
        <v>19.839636649333301</v>
      </c>
      <c r="I111" s="9">
        <f t="shared" si="100"/>
        <v>292.98963664933331</v>
      </c>
      <c r="J111" s="9">
        <f t="shared" si="101"/>
        <v>0.19475757253827891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1.8418843193129346</v>
      </c>
      <c r="P111" s="9">
        <f t="shared" si="104"/>
        <v>0.35872091892570734</v>
      </c>
      <c r="Q111" s="12">
        <f t="shared" si="105"/>
        <v>0.1076162756777122</v>
      </c>
      <c r="R111" s="9">
        <f t="shared" si="106"/>
        <v>0.19436706250000002</v>
      </c>
      <c r="S111" s="13">
        <f t="shared" si="107"/>
        <v>0.55367547512177995</v>
      </c>
      <c r="T111" s="2">
        <f t="shared" si="108"/>
        <v>0.01</v>
      </c>
      <c r="U111" s="14">
        <f t="shared" si="109"/>
        <v>5.5367547512177994E-3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1.5486754751217798E-2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1762</v>
      </c>
      <c r="AX111" s="1">
        <f t="shared" si="116"/>
        <v>3553561.1959249764</v>
      </c>
    </row>
    <row r="112" spans="1:50" x14ac:dyDescent="0.15">
      <c r="C112" s="7">
        <v>7</v>
      </c>
      <c r="D112" s="8">
        <v>21.0861095645161</v>
      </c>
      <c r="E112" s="10">
        <f t="shared" si="117"/>
        <v>19.839636649333301</v>
      </c>
      <c r="F112" s="7" t="s">
        <v>83</v>
      </c>
      <c r="G112" s="1">
        <v>8</v>
      </c>
      <c r="H112" s="9">
        <f t="shared" si="99"/>
        <v>21.0861095645161</v>
      </c>
      <c r="I112" s="9">
        <f t="shared" si="100"/>
        <v>294.23610956451608</v>
      </c>
      <c r="J112" s="9">
        <f t="shared" si="101"/>
        <v>0.2242000248080685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2.1310536087205607</v>
      </c>
      <c r="P112" s="9">
        <f t="shared" si="104"/>
        <v>0.47778227194247364</v>
      </c>
      <c r="Q112" s="12">
        <f t="shared" si="105"/>
        <v>0.1433346815827421</v>
      </c>
      <c r="R112" s="9">
        <f t="shared" si="106"/>
        <v>0.19436706250000002</v>
      </c>
      <c r="S112" s="13">
        <f t="shared" si="107"/>
        <v>0.73744326707999752</v>
      </c>
      <c r="T112" s="2">
        <f t="shared" si="108"/>
        <v>0.01</v>
      </c>
      <c r="U112" s="14">
        <f t="shared" si="109"/>
        <v>7.3744326707999757E-3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1.7324432670799975E-2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1762</v>
      </c>
      <c r="AX112" s="1">
        <f t="shared" si="116"/>
        <v>3975231.2649962162</v>
      </c>
    </row>
    <row r="113" spans="1:53" x14ac:dyDescent="0.15">
      <c r="C113" s="7">
        <v>8</v>
      </c>
      <c r="D113" s="8">
        <v>20.499204295161299</v>
      </c>
      <c r="E113" s="10">
        <f t="shared" si="117"/>
        <v>21.0861095645161</v>
      </c>
      <c r="F113" s="7" t="s">
        <v>83</v>
      </c>
      <c r="G113" s="1">
        <v>9</v>
      </c>
      <c r="H113" s="9">
        <f t="shared" si="99"/>
        <v>20.499204295161299</v>
      </c>
      <c r="I113" s="9">
        <f t="shared" si="100"/>
        <v>293.64920429516127</v>
      </c>
      <c r="J113" s="9">
        <f t="shared" si="101"/>
        <v>0.20985134844999201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2.3011615451114205</v>
      </c>
      <c r="P113" s="9">
        <f t="shared" si="104"/>
        <v>0.48290185324289869</v>
      </c>
      <c r="Q113" s="12">
        <f t="shared" si="105"/>
        <v>0.1448705559728696</v>
      </c>
      <c r="R113" s="9">
        <f t="shared" si="106"/>
        <v>0.19436706250000002</v>
      </c>
      <c r="S113" s="13">
        <f t="shared" si="107"/>
        <v>0.74534519434263502</v>
      </c>
      <c r="T113" s="2">
        <f t="shared" si="108"/>
        <v>0.01</v>
      </c>
      <c r="U113" s="14">
        <f t="shared" si="109"/>
        <v>7.4534519434263508E-3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1.7403451943426351E-2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1762</v>
      </c>
      <c r="AX113" s="1">
        <f t="shared" si="116"/>
        <v>3993362.8765214281</v>
      </c>
    </row>
    <row r="114" spans="1:53" x14ac:dyDescent="0.15">
      <c r="C114" s="7">
        <v>9</v>
      </c>
      <c r="D114" s="8">
        <v>16.590907367</v>
      </c>
      <c r="E114" s="10">
        <f t="shared" si="117"/>
        <v>20.499204295161299</v>
      </c>
      <c r="F114" s="7" t="s">
        <v>83</v>
      </c>
      <c r="G114" s="1">
        <v>10</v>
      </c>
      <c r="H114" s="9">
        <f t="shared" si="99"/>
        <v>16.590907367</v>
      </c>
      <c r="I114" s="9">
        <f t="shared" si="100"/>
        <v>289.74090736699998</v>
      </c>
      <c r="J114" s="9">
        <f t="shared" si="101"/>
        <v>0.1341736243888198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2.4661499002018554</v>
      </c>
      <c r="P114" s="9">
        <f t="shared" si="104"/>
        <v>0.33089227039620916</v>
      </c>
      <c r="Q114" s="12">
        <f t="shared" si="105"/>
        <v>9.9267681118862749E-2</v>
      </c>
      <c r="R114" s="9">
        <f t="shared" si="106"/>
        <v>0.19436706250000002</v>
      </c>
      <c r="S114" s="13">
        <f t="shared" si="107"/>
        <v>0.51072275231233033</v>
      </c>
      <c r="T114" s="2">
        <f t="shared" si="108"/>
        <v>0.01</v>
      </c>
      <c r="U114" s="14">
        <f t="shared" si="109"/>
        <v>5.1072275231233031E-3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1.5057227523123305E-2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1762</v>
      </c>
      <c r="AX114" s="1">
        <f t="shared" si="116"/>
        <v>3455002.6977199353</v>
      </c>
    </row>
    <row r="115" spans="1:53" x14ac:dyDescent="0.15">
      <c r="C115" s="7">
        <v>10</v>
      </c>
      <c r="D115" s="8">
        <v>13.7604798097742</v>
      </c>
      <c r="E115" s="10">
        <f t="shared" si="117"/>
        <v>16.590907367</v>
      </c>
      <c r="F115" s="7" t="s">
        <v>83</v>
      </c>
      <c r="G115" s="1">
        <v>11</v>
      </c>
      <c r="H115" s="9">
        <f t="shared" si="99"/>
        <v>13.7604798097742</v>
      </c>
      <c r="I115" s="9">
        <f t="shared" si="100"/>
        <v>286.91047980977419</v>
      </c>
      <c r="J115" s="9">
        <f t="shared" si="101"/>
        <v>9.6313958428138932E-2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2.0284947483153637</v>
      </c>
      <c r="O115" s="9">
        <f t="shared" si="118"/>
        <v>0.75465308982361634</v>
      </c>
      <c r="P115" s="9">
        <f t="shared" si="104"/>
        <v>7.2683626320938374E-2</v>
      </c>
      <c r="Q115" s="12">
        <f t="shared" si="105"/>
        <v>2.1805087896281512E-2</v>
      </c>
      <c r="R115" s="9">
        <f t="shared" si="106"/>
        <v>0.19436706250000002</v>
      </c>
      <c r="S115" s="13">
        <f t="shared" si="107"/>
        <v>0.11218509770029328</v>
      </c>
      <c r="T115" s="2">
        <f t="shared" si="108"/>
        <v>0.01</v>
      </c>
      <c r="U115" s="14">
        <f t="shared" si="109"/>
        <v>1.1218509770029327E-3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6.6118509770029333E-3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1762</v>
      </c>
      <c r="AX115" s="1">
        <f t="shared" si="116"/>
        <v>1517142.7095317496</v>
      </c>
    </row>
    <row r="116" spans="1:53" x14ac:dyDescent="0.15">
      <c r="C116" s="7">
        <v>11</v>
      </c>
      <c r="D116" s="8">
        <v>9.8765723799000007</v>
      </c>
      <c r="E116" s="10">
        <f t="shared" si="117"/>
        <v>13.7604798097742</v>
      </c>
      <c r="F116" s="7" t="s">
        <v>85</v>
      </c>
      <c r="G116" s="1">
        <v>12</v>
      </c>
      <c r="H116" s="9">
        <f t="shared" si="99"/>
        <v>9.8765723799000007</v>
      </c>
      <c r="I116" s="9">
        <f t="shared" si="100"/>
        <v>283.02657237989996</v>
      </c>
      <c r="J116" s="9">
        <f t="shared" si="101"/>
        <v>6.0455535060236022E-2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1.3298596718360116</v>
      </c>
      <c r="P116" s="9">
        <f t="shared" si="104"/>
        <v>8.0397378015875973E-2</v>
      </c>
      <c r="Q116" s="12">
        <f t="shared" si="105"/>
        <v>2.411921340476279E-2</v>
      </c>
      <c r="R116" s="9">
        <f t="shared" si="106"/>
        <v>0.19436706250000002</v>
      </c>
      <c r="S116" s="13">
        <f t="shared" si="107"/>
        <v>0.12409105274594963</v>
      </c>
      <c r="T116" s="2">
        <f t="shared" si="108"/>
        <v>0.01</v>
      </c>
      <c r="U116" s="14">
        <f t="shared" si="109"/>
        <v>1.2409105274594962E-3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6.7309105274594968E-3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1762</v>
      </c>
      <c r="AX116" s="1">
        <f t="shared" si="116"/>
        <v>1544461.8868095744</v>
      </c>
      <c r="AY116" s="1">
        <f>SUM(AX105:AX116)</f>
        <v>27371842.353650406</v>
      </c>
    </row>
    <row r="117" spans="1:53" x14ac:dyDescent="0.15">
      <c r="C117" s="7">
        <v>12</v>
      </c>
      <c r="D117" s="8">
        <v>4.7011922668709696</v>
      </c>
      <c r="E117" s="10">
        <f t="shared" si="117"/>
        <v>9.8765723799000007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4.5370835930967699</v>
      </c>
      <c r="E121" s="7"/>
      <c r="F121" s="7"/>
      <c r="G121" s="1">
        <v>1</v>
      </c>
      <c r="H121" s="9">
        <f t="shared" ref="H121:H132" si="119">E122</f>
        <v>4.5370835930967699</v>
      </c>
      <c r="I121" s="9">
        <f t="shared" ref="I121:I132" si="120">H121+273.15</f>
        <v>277.68708359309676</v>
      </c>
      <c r="J121" s="9">
        <f t="shared" ref="J121:J132" si="121">EXP(($C$15*(I121-$C$13))/($C$16*I121*$C$13))</f>
        <v>3.1199560838389089E-2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8.8825149706893737E-3</v>
      </c>
      <c r="Q121" s="12">
        <f t="shared" ref="Q121:Q132" si="125">P121*$B$123</f>
        <v>2.9312299403274934E-3</v>
      </c>
      <c r="R121" s="9">
        <f t="shared" ref="R121:R132" si="126">L121*$B$123</f>
        <v>9.3951000000000007E-2</v>
      </c>
      <c r="S121" s="13">
        <f t="shared" ref="S121:S132" si="127">Q121/R121</f>
        <v>3.1199560838389089E-2</v>
      </c>
      <c r="T121" s="2">
        <f t="shared" ref="T121:T132" si="128">$B$122/100</f>
        <v>0.01</v>
      </c>
      <c r="U121" s="14">
        <f t="shared" ref="U121:U132" si="129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5.8019956083838909E-3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179.41666666666666</v>
      </c>
      <c r="AX121" s="1">
        <f t="shared" ref="AX121:AX132" si="136">AW121*10000*AV121*0.67*AU121*AT121</f>
        <v>65526.412166426511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5.6227542188709698</v>
      </c>
      <c r="E122" s="10">
        <f t="shared" ref="E122:E133" si="139">D121</f>
        <v>4.5370835930967699</v>
      </c>
      <c r="F122" s="7" t="s">
        <v>83</v>
      </c>
      <c r="G122" s="1">
        <v>2</v>
      </c>
      <c r="H122" s="9">
        <f t="shared" si="119"/>
        <v>5.6227542188709698</v>
      </c>
      <c r="I122" s="9">
        <f t="shared" si="120"/>
        <v>278.77275421887094</v>
      </c>
      <c r="J122" s="9">
        <f t="shared" si="121"/>
        <v>3.5764618498313742E-2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0.56051748502931065</v>
      </c>
      <c r="P122" s="9">
        <f t="shared" si="124"/>
        <v>2.0046694013707581E-2</v>
      </c>
      <c r="Q122" s="12">
        <f t="shared" si="125"/>
        <v>6.6154090245235022E-3</v>
      </c>
      <c r="R122" s="9">
        <f t="shared" si="126"/>
        <v>9.3951000000000007E-2</v>
      </c>
      <c r="S122" s="13">
        <f t="shared" si="127"/>
        <v>7.0413396605927575E-2</v>
      </c>
      <c r="T122" s="2">
        <f t="shared" si="128"/>
        <v>0.01</v>
      </c>
      <c r="U122" s="14">
        <f t="shared" si="129"/>
        <v>7.0413396605927578E-4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6.1941339660592761E-3</v>
      </c>
      <c r="AU122" s="9">
        <f t="shared" si="133"/>
        <v>28.47</v>
      </c>
      <c r="AV122" s="1">
        <f t="shared" si="134"/>
        <v>0.33</v>
      </c>
      <c r="AW122" s="1">
        <f t="shared" si="135"/>
        <v>179.41666666666666</v>
      </c>
      <c r="AX122" s="1">
        <f t="shared" si="136"/>
        <v>69955.133142046165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6.33769789653571</v>
      </c>
      <c r="E123" s="10">
        <f t="shared" si="139"/>
        <v>5.6227542188709698</v>
      </c>
      <c r="F123" s="7" t="s">
        <v>83</v>
      </c>
      <c r="G123" s="1">
        <v>3</v>
      </c>
      <c r="H123" s="9">
        <f t="shared" si="119"/>
        <v>6.33769789653571</v>
      </c>
      <c r="I123" s="9">
        <f t="shared" si="120"/>
        <v>279.48769789653568</v>
      </c>
      <c r="J123" s="9">
        <f t="shared" si="121"/>
        <v>3.9107137032849425E-2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0.82517079101560298</v>
      </c>
      <c r="P123" s="9">
        <f t="shared" si="124"/>
        <v>3.2270067199751944E-2</v>
      </c>
      <c r="Q123" s="12">
        <f t="shared" si="125"/>
        <v>1.0649122175918142E-2</v>
      </c>
      <c r="R123" s="9">
        <f t="shared" si="126"/>
        <v>9.3951000000000007E-2</v>
      </c>
      <c r="S123" s="13">
        <f t="shared" si="127"/>
        <v>0.11334761924746029</v>
      </c>
      <c r="T123" s="2">
        <f t="shared" si="128"/>
        <v>0.01</v>
      </c>
      <c r="U123" s="14">
        <f t="shared" si="129"/>
        <v>1.1334761924746029E-3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6.6234761924746028E-3</v>
      </c>
      <c r="AU123" s="9">
        <f t="shared" si="133"/>
        <v>28.47</v>
      </c>
      <c r="AV123" s="1">
        <f t="shared" si="134"/>
        <v>0.33</v>
      </c>
      <c r="AW123" s="1">
        <f t="shared" si="135"/>
        <v>179.41666666666666</v>
      </c>
      <c r="AX123" s="1">
        <f t="shared" si="136"/>
        <v>74804.026107061407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9.6752840462257996</v>
      </c>
      <c r="E124" s="10">
        <f t="shared" si="139"/>
        <v>6.33769789653571</v>
      </c>
      <c r="F124" s="7" t="s">
        <v>83</v>
      </c>
      <c r="G124" s="1">
        <v>4</v>
      </c>
      <c r="H124" s="9">
        <f t="shared" si="119"/>
        <v>9.6752840462257996</v>
      </c>
      <c r="I124" s="9">
        <f t="shared" si="120"/>
        <v>282.82528404622576</v>
      </c>
      <c r="J124" s="9">
        <f t="shared" si="121"/>
        <v>5.8993293479998245E-2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1.0776007238158509</v>
      </c>
      <c r="P124" s="9">
        <f t="shared" si="124"/>
        <v>6.3571215754327032E-2</v>
      </c>
      <c r="Q124" s="12">
        <f t="shared" si="125"/>
        <v>2.0978501198927923E-2</v>
      </c>
      <c r="R124" s="9">
        <f t="shared" si="126"/>
        <v>9.3951000000000007E-2</v>
      </c>
      <c r="S124" s="13">
        <f t="shared" si="127"/>
        <v>0.2232919415325853</v>
      </c>
      <c r="T124" s="2">
        <f t="shared" si="128"/>
        <v>0.01</v>
      </c>
      <c r="U124" s="14">
        <f t="shared" si="129"/>
        <v>2.232919415325853E-3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7.7229194153258527E-3</v>
      </c>
      <c r="AU124" s="9">
        <f t="shared" si="133"/>
        <v>28.47</v>
      </c>
      <c r="AV124" s="1">
        <f t="shared" si="134"/>
        <v>0.33</v>
      </c>
      <c r="AW124" s="1">
        <f t="shared" si="135"/>
        <v>179.41666666666666</v>
      </c>
      <c r="AX124" s="1">
        <f t="shared" si="136"/>
        <v>87220.886552462936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12.6553239092667</v>
      </c>
      <c r="E125" s="10">
        <f t="shared" si="139"/>
        <v>9.6752840462257996</v>
      </c>
      <c r="F125" s="7" t="s">
        <v>83</v>
      </c>
      <c r="G125" s="1">
        <v>5</v>
      </c>
      <c r="H125" s="9">
        <f t="shared" si="119"/>
        <v>12.6553239092667</v>
      </c>
      <c r="I125" s="9">
        <f t="shared" si="120"/>
        <v>285.80532390926669</v>
      </c>
      <c r="J125" s="9">
        <f t="shared" si="121"/>
        <v>8.4469155290438497E-2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0.96332803265844758</v>
      </c>
      <c r="O125" s="9">
        <f t="shared" si="140"/>
        <v>0.33540147540307619</v>
      </c>
      <c r="P125" s="9">
        <f t="shared" si="124"/>
        <v>2.8331079310464632E-2</v>
      </c>
      <c r="Q125" s="12">
        <f t="shared" si="125"/>
        <v>9.3492561724533296E-3</v>
      </c>
      <c r="R125" s="9">
        <f t="shared" si="126"/>
        <v>9.3951000000000007E-2</v>
      </c>
      <c r="S125" s="13">
        <f t="shared" si="127"/>
        <v>9.9512045347610226E-2</v>
      </c>
      <c r="T125" s="2">
        <f t="shared" si="128"/>
        <v>0.01</v>
      </c>
      <c r="U125" s="14">
        <f t="shared" si="129"/>
        <v>9.9512045347610232E-4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6.4851204534761026E-3</v>
      </c>
      <c r="AU125" s="9">
        <f t="shared" si="133"/>
        <v>28.47</v>
      </c>
      <c r="AV125" s="1">
        <f t="shared" si="134"/>
        <v>0.33</v>
      </c>
      <c r="AW125" s="1">
        <f t="shared" si="135"/>
        <v>179.41666666666666</v>
      </c>
      <c r="AX125" s="1">
        <f t="shared" si="136"/>
        <v>73241.468016513056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15.1466921501613</v>
      </c>
      <c r="E126" s="10">
        <f t="shared" si="139"/>
        <v>12.6553239092667</v>
      </c>
      <c r="F126" s="7" t="s">
        <v>85</v>
      </c>
      <c r="G126" s="1">
        <v>6</v>
      </c>
      <c r="H126" s="9">
        <f t="shared" si="119"/>
        <v>15.1466921501613</v>
      </c>
      <c r="I126" s="9">
        <f t="shared" si="120"/>
        <v>288.29669215016128</v>
      </c>
      <c r="J126" s="9">
        <f t="shared" si="121"/>
        <v>0.11338515190552605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0.59177039609261162</v>
      </c>
      <c r="P126" s="9">
        <f t="shared" si="124"/>
        <v>6.709797625415409E-2</v>
      </c>
      <c r="Q126" s="12">
        <f t="shared" si="125"/>
        <v>2.2142332163870852E-2</v>
      </c>
      <c r="R126" s="9">
        <f t="shared" si="126"/>
        <v>9.3951000000000007E-2</v>
      </c>
      <c r="S126" s="13">
        <f t="shared" si="127"/>
        <v>0.23567957939639653</v>
      </c>
      <c r="T126" s="2">
        <f t="shared" si="128"/>
        <v>0.01</v>
      </c>
      <c r="U126" s="14">
        <f t="shared" si="129"/>
        <v>2.3567957939639654E-3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7.8467957939639642E-3</v>
      </c>
      <c r="AU126" s="9">
        <f t="shared" si="133"/>
        <v>28.47</v>
      </c>
      <c r="AV126" s="1">
        <f t="shared" si="134"/>
        <v>0.33</v>
      </c>
      <c r="AW126" s="1">
        <f t="shared" si="135"/>
        <v>179.41666666666666</v>
      </c>
      <c r="AX126" s="1">
        <f t="shared" si="136"/>
        <v>88619.91805682944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19.839636649333301</v>
      </c>
      <c r="E127" s="10">
        <f t="shared" si="139"/>
        <v>15.1466921501613</v>
      </c>
      <c r="F127" s="7" t="s">
        <v>83</v>
      </c>
      <c r="G127" s="1">
        <v>7</v>
      </c>
      <c r="H127" s="9">
        <f t="shared" si="119"/>
        <v>19.839636649333301</v>
      </c>
      <c r="I127" s="9">
        <f t="shared" si="120"/>
        <v>292.98963664933331</v>
      </c>
      <c r="J127" s="9">
        <f t="shared" si="121"/>
        <v>0.19475757253827891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0.80937241983845754</v>
      </c>
      <c r="P127" s="9">
        <f t="shared" si="124"/>
        <v>0.15763140776717072</v>
      </c>
      <c r="Q127" s="12">
        <f t="shared" si="125"/>
        <v>5.2018364563166337E-2</v>
      </c>
      <c r="R127" s="9">
        <f t="shared" si="126"/>
        <v>9.3951000000000007E-2</v>
      </c>
      <c r="S127" s="13">
        <f t="shared" si="127"/>
        <v>0.55367547512177984</v>
      </c>
      <c r="T127" s="2">
        <f t="shared" si="128"/>
        <v>0.01</v>
      </c>
      <c r="U127" s="14">
        <f t="shared" si="129"/>
        <v>5.5367547512177985E-3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1.5486754751217798E-2</v>
      </c>
      <c r="AU127" s="9">
        <f t="shared" si="133"/>
        <v>28.47</v>
      </c>
      <c r="AV127" s="1">
        <f t="shared" si="134"/>
        <v>0.33</v>
      </c>
      <c r="AW127" s="1">
        <f t="shared" si="135"/>
        <v>179.41666666666666</v>
      </c>
      <c r="AX127" s="1">
        <f t="shared" si="136"/>
        <v>174903.86815913589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21.0861095645161</v>
      </c>
      <c r="E128" s="10">
        <f t="shared" si="139"/>
        <v>19.839636649333301</v>
      </c>
      <c r="F128" s="7" t="s">
        <v>83</v>
      </c>
      <c r="G128" s="1">
        <v>8</v>
      </c>
      <c r="H128" s="9">
        <f t="shared" si="119"/>
        <v>21.0861095645161</v>
      </c>
      <c r="I128" s="9">
        <f t="shared" si="120"/>
        <v>294.23610956451608</v>
      </c>
      <c r="J128" s="9">
        <f t="shared" si="121"/>
        <v>0.2242000248080685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0.93644101207128672</v>
      </c>
      <c r="P128" s="9">
        <f t="shared" si="124"/>
        <v>0.20995009813767526</v>
      </c>
      <c r="Q128" s="12">
        <f t="shared" si="125"/>
        <v>6.9283532385432833E-2</v>
      </c>
      <c r="R128" s="9">
        <f t="shared" si="126"/>
        <v>9.3951000000000007E-2</v>
      </c>
      <c r="S128" s="13">
        <f t="shared" si="127"/>
        <v>0.7374432670799973</v>
      </c>
      <c r="T128" s="2">
        <f t="shared" si="128"/>
        <v>0.01</v>
      </c>
      <c r="U128" s="14">
        <f t="shared" si="129"/>
        <v>7.3744326707999731E-3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1.7324432670799972E-2</v>
      </c>
      <c r="AU128" s="9">
        <f t="shared" si="133"/>
        <v>28.47</v>
      </c>
      <c r="AV128" s="1">
        <f t="shared" si="134"/>
        <v>0.33</v>
      </c>
      <c r="AW128" s="1">
        <f t="shared" si="135"/>
        <v>179.41666666666666</v>
      </c>
      <c r="AX128" s="1">
        <f t="shared" si="136"/>
        <v>195658.18252188392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20.499204295161299</v>
      </c>
      <c r="E129" s="10">
        <f t="shared" si="139"/>
        <v>21.0861095645161</v>
      </c>
      <c r="F129" s="7" t="s">
        <v>83</v>
      </c>
      <c r="G129" s="1">
        <v>9</v>
      </c>
      <c r="H129" s="9">
        <f t="shared" si="119"/>
        <v>20.499204295161299</v>
      </c>
      <c r="I129" s="9">
        <f t="shared" si="120"/>
        <v>293.64920429516127</v>
      </c>
      <c r="J129" s="9">
        <f t="shared" si="121"/>
        <v>0.20985134844999201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1.0111909139336115</v>
      </c>
      <c r="P129" s="9">
        <f t="shared" si="124"/>
        <v>0.21219977682934818</v>
      </c>
      <c r="Q129" s="12">
        <f t="shared" si="125"/>
        <v>7.0025926353684903E-2</v>
      </c>
      <c r="R129" s="9">
        <f t="shared" si="126"/>
        <v>9.3951000000000007E-2</v>
      </c>
      <c r="S129" s="13">
        <f t="shared" si="127"/>
        <v>0.74534519434263502</v>
      </c>
      <c r="T129" s="2">
        <f t="shared" si="128"/>
        <v>0.01</v>
      </c>
      <c r="U129" s="14">
        <f t="shared" si="129"/>
        <v>7.4534519434263508E-3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1.7403451943426351E-2</v>
      </c>
      <c r="AU129" s="9">
        <f t="shared" si="133"/>
        <v>28.47</v>
      </c>
      <c r="AV129" s="1">
        <f t="shared" si="134"/>
        <v>0.33</v>
      </c>
      <c r="AW129" s="1">
        <f t="shared" si="135"/>
        <v>179.41666666666666</v>
      </c>
      <c r="AX129" s="1">
        <f t="shared" si="136"/>
        <v>196550.60812450337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16.590907367</v>
      </c>
      <c r="E130" s="10">
        <f t="shared" si="139"/>
        <v>20.499204295161299</v>
      </c>
      <c r="F130" s="7" t="s">
        <v>83</v>
      </c>
      <c r="G130" s="1">
        <v>10</v>
      </c>
      <c r="H130" s="9">
        <f t="shared" si="119"/>
        <v>16.590907367</v>
      </c>
      <c r="I130" s="9">
        <f t="shared" si="120"/>
        <v>289.74090736699998</v>
      </c>
      <c r="J130" s="9">
        <f t="shared" si="121"/>
        <v>0.1341736243888198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1.0836911371042632</v>
      </c>
      <c r="P130" s="9">
        <f t="shared" si="124"/>
        <v>0.14540276758332044</v>
      </c>
      <c r="Q130" s="12">
        <f t="shared" si="125"/>
        <v>4.7982913302495746E-2</v>
      </c>
      <c r="R130" s="9">
        <f t="shared" si="126"/>
        <v>9.3951000000000007E-2</v>
      </c>
      <c r="S130" s="13">
        <f t="shared" si="127"/>
        <v>0.51072275231233033</v>
      </c>
      <c r="T130" s="2">
        <f t="shared" si="128"/>
        <v>0.01</v>
      </c>
      <c r="U130" s="14">
        <f t="shared" si="129"/>
        <v>5.1072275231233031E-3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1.5057227523123305E-2</v>
      </c>
      <c r="AU130" s="9">
        <f t="shared" si="133"/>
        <v>28.47</v>
      </c>
      <c r="AV130" s="1">
        <f t="shared" si="134"/>
        <v>0.33</v>
      </c>
      <c r="AW130" s="1">
        <f t="shared" si="135"/>
        <v>179.41666666666666</v>
      </c>
      <c r="AX130" s="1">
        <f t="shared" si="136"/>
        <v>170052.88582744429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13.7604798097742</v>
      </c>
      <c r="E131" s="10">
        <f t="shared" si="139"/>
        <v>16.590907367</v>
      </c>
      <c r="F131" s="7" t="s">
        <v>83</v>
      </c>
      <c r="G131" s="1">
        <v>11</v>
      </c>
      <c r="H131" s="9">
        <f t="shared" si="119"/>
        <v>13.7604798097742</v>
      </c>
      <c r="I131" s="9">
        <f t="shared" si="120"/>
        <v>286.91047980977419</v>
      </c>
      <c r="J131" s="9">
        <f t="shared" si="121"/>
        <v>9.6313958428138932E-2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0.89137395104489558</v>
      </c>
      <c r="O131" s="9">
        <f t="shared" si="140"/>
        <v>0.33161441847604711</v>
      </c>
      <c r="P131" s="9">
        <f t="shared" si="124"/>
        <v>3.1939097315273467E-2</v>
      </c>
      <c r="Q131" s="12">
        <f t="shared" si="125"/>
        <v>1.0539902114040245E-2</v>
      </c>
      <c r="R131" s="9">
        <f t="shared" si="126"/>
        <v>9.3951000000000007E-2</v>
      </c>
      <c r="S131" s="13">
        <f t="shared" si="127"/>
        <v>0.11218509770029317</v>
      </c>
      <c r="T131" s="2">
        <f t="shared" si="128"/>
        <v>0.01</v>
      </c>
      <c r="U131" s="14">
        <f t="shared" si="129"/>
        <v>1.1218509770029317E-3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6.6118509770029315E-3</v>
      </c>
      <c r="AU131" s="9">
        <f t="shared" si="133"/>
        <v>28.47</v>
      </c>
      <c r="AV131" s="1">
        <f t="shared" si="134"/>
        <v>0.33</v>
      </c>
      <c r="AW131" s="1">
        <f t="shared" si="135"/>
        <v>179.41666666666666</v>
      </c>
      <c r="AX131" s="1">
        <f t="shared" si="136"/>
        <v>74672.733580845161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9.8765723799000007</v>
      </c>
      <c r="E132" s="10">
        <f t="shared" si="139"/>
        <v>13.7604798097742</v>
      </c>
      <c r="F132" s="7" t="s">
        <v>85</v>
      </c>
      <c r="G132" s="1">
        <v>12</v>
      </c>
      <c r="H132" s="9">
        <f t="shared" si="119"/>
        <v>9.8765723799000007</v>
      </c>
      <c r="I132" s="9">
        <f t="shared" si="120"/>
        <v>283.02657237989996</v>
      </c>
      <c r="J132" s="9">
        <f t="shared" si="121"/>
        <v>6.0455535060236022E-2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0.58437532116077373</v>
      </c>
      <c r="P132" s="9">
        <f t="shared" si="124"/>
        <v>3.5328722716771843E-2</v>
      </c>
      <c r="Q132" s="12">
        <f t="shared" si="125"/>
        <v>1.1658478496534709E-2</v>
      </c>
      <c r="R132" s="9">
        <f t="shared" si="126"/>
        <v>9.3951000000000007E-2</v>
      </c>
      <c r="S132" s="13">
        <f t="shared" si="127"/>
        <v>0.12409105274594957</v>
      </c>
      <c r="T132" s="2">
        <f t="shared" si="128"/>
        <v>0.01</v>
      </c>
      <c r="U132" s="14">
        <f t="shared" si="129"/>
        <v>1.2409105274594958E-3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6.7309105274594959E-3</v>
      </c>
      <c r="AU132" s="9">
        <f t="shared" si="133"/>
        <v>28.47</v>
      </c>
      <c r="AV132" s="1">
        <f t="shared" si="134"/>
        <v>0.33</v>
      </c>
      <c r="AW132" s="1">
        <f t="shared" si="135"/>
        <v>179.41666666666666</v>
      </c>
      <c r="AX132" s="1">
        <f t="shared" si="136"/>
        <v>76017.364928771902</v>
      </c>
      <c r="AY132" s="1">
        <f>SUM(AX121:AX132)</f>
        <v>1347223.4871839241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4.7011922668709696</v>
      </c>
      <c r="E133" s="10">
        <f t="shared" si="139"/>
        <v>9.8765723799000007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4.5370835930967699</v>
      </c>
      <c r="E136" s="7"/>
      <c r="F136" s="7"/>
      <c r="G136" s="1">
        <v>1</v>
      </c>
      <c r="H136" s="9">
        <f t="shared" ref="H136:H147" si="141">E137</f>
        <v>4.5370835930967699</v>
      </c>
      <c r="I136" s="9">
        <f t="shared" ref="I136:I147" si="142">H136+273.15</f>
        <v>277.68708359309676</v>
      </c>
      <c r="J136" s="9">
        <f t="shared" ref="J136:J147" si="143">EXP(($C$15*(I136-$C$13))/($C$16*I136*$C$13))</f>
        <v>3.1199560838389089E-2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2.3681961655294161E-2</v>
      </c>
      <c r="Q136" s="12">
        <f t="shared" ref="Q136:Q147" si="147">P136*$B$138</f>
        <v>6.1573100303764818E-3</v>
      </c>
      <c r="R136" s="9">
        <f t="shared" ref="R136:R147" si="148">L136*$B$138</f>
        <v>0.19735245833333334</v>
      </c>
      <c r="S136" s="13">
        <f t="shared" ref="S136:S147" si="149">Q136/R136</f>
        <v>3.1199560838389092E-2</v>
      </c>
      <c r="T136" s="2">
        <f t="shared" ref="T136:T147" si="150">$B$137/100</f>
        <v>0.01</v>
      </c>
      <c r="U136" s="14">
        <f t="shared" ref="U136:U147" si="151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5.8019956083838909E-3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5.6227542188709698</v>
      </c>
      <c r="E137" s="10">
        <f t="shared" ref="E137:E148" si="159">D136</f>
        <v>4.5370835930967699</v>
      </c>
      <c r="F137" s="7" t="s">
        <v>83</v>
      </c>
      <c r="G137" s="1">
        <v>2</v>
      </c>
      <c r="H137" s="9">
        <f t="shared" si="141"/>
        <v>5.6227542188709698</v>
      </c>
      <c r="I137" s="9">
        <f t="shared" si="142"/>
        <v>278.77275421887094</v>
      </c>
      <c r="J137" s="9">
        <f t="shared" si="143"/>
        <v>3.5764618498313742E-2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1.4944138716780393</v>
      </c>
      <c r="P137" s="9">
        <f t="shared" si="146"/>
        <v>5.3447141999153062E-2</v>
      </c>
      <c r="Q137" s="12">
        <f t="shared" si="147"/>
        <v>1.3896256919779797E-2</v>
      </c>
      <c r="R137" s="9">
        <f t="shared" si="148"/>
        <v>0.19735245833333334</v>
      </c>
      <c r="S137" s="13">
        <f t="shared" si="149"/>
        <v>7.0413396605927575E-2</v>
      </c>
      <c r="T137" s="2">
        <f t="shared" si="150"/>
        <v>0.01</v>
      </c>
      <c r="U137" s="14">
        <f t="shared" si="151"/>
        <v>7.0413396605927578E-4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6.1941339660592761E-3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6.33769789653571</v>
      </c>
      <c r="E138" s="10">
        <f t="shared" si="159"/>
        <v>5.6227542188709698</v>
      </c>
      <c r="F138" s="7" t="s">
        <v>83</v>
      </c>
      <c r="G138" s="1">
        <v>3</v>
      </c>
      <c r="H138" s="9">
        <f t="shared" si="141"/>
        <v>6.33769789653571</v>
      </c>
      <c r="I138" s="9">
        <f t="shared" si="142"/>
        <v>279.48769789653568</v>
      </c>
      <c r="J138" s="9">
        <f t="shared" si="143"/>
        <v>3.9107137032849425E-2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2.200014646345553</v>
      </c>
      <c r="P138" s="9">
        <f t="shared" si="146"/>
        <v>8.6036274248911304E-2</v>
      </c>
      <c r="Q138" s="12">
        <f t="shared" si="147"/>
        <v>2.2369431304716941E-2</v>
      </c>
      <c r="R138" s="9">
        <f t="shared" si="148"/>
        <v>0.19735245833333334</v>
      </c>
      <c r="S138" s="13">
        <f t="shared" si="149"/>
        <v>0.1133476192474603</v>
      </c>
      <c r="T138" s="2">
        <f t="shared" si="150"/>
        <v>0.01</v>
      </c>
      <c r="U138" s="14">
        <f t="shared" si="151"/>
        <v>1.1334761924746031E-3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6.6234761924746028E-3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9.6752840462257996</v>
      </c>
      <c r="E139" s="10">
        <f t="shared" si="159"/>
        <v>6.33769789653571</v>
      </c>
      <c r="F139" s="7" t="s">
        <v>83</v>
      </c>
      <c r="G139" s="1">
        <v>4</v>
      </c>
      <c r="H139" s="9">
        <f t="shared" si="141"/>
        <v>9.6752840462257996</v>
      </c>
      <c r="I139" s="9">
        <f t="shared" si="142"/>
        <v>282.82528404622576</v>
      </c>
      <c r="J139" s="9">
        <f t="shared" si="143"/>
        <v>5.8993293479998245E-2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2.8730262887633087</v>
      </c>
      <c r="P139" s="9">
        <f t="shared" si="146"/>
        <v>0.16948928302876407</v>
      </c>
      <c r="Q139" s="12">
        <f t="shared" si="147"/>
        <v>4.4067213587478657E-2</v>
      </c>
      <c r="R139" s="9">
        <f t="shared" si="148"/>
        <v>0.19735245833333334</v>
      </c>
      <c r="S139" s="13">
        <f t="shared" si="149"/>
        <v>0.22329194153258536</v>
      </c>
      <c r="T139" s="2">
        <f t="shared" si="150"/>
        <v>0.01</v>
      </c>
      <c r="U139" s="14">
        <f t="shared" si="151"/>
        <v>2.2329194153258534E-3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7.7229194153258535E-3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12.6553239092667</v>
      </c>
      <c r="E140" s="10">
        <f t="shared" si="159"/>
        <v>9.6752840462257996</v>
      </c>
      <c r="F140" s="7" t="s">
        <v>83</v>
      </c>
      <c r="G140" s="1">
        <v>5</v>
      </c>
      <c r="H140" s="9">
        <f t="shared" si="141"/>
        <v>12.6553239092667</v>
      </c>
      <c r="I140" s="9">
        <f t="shared" si="142"/>
        <v>285.80532390926669</v>
      </c>
      <c r="J140" s="9">
        <f t="shared" si="143"/>
        <v>8.4469155290438497E-2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3.4625849224012115</v>
      </c>
      <c r="P140" s="9">
        <f t="shared" si="146"/>
        <v>0.29248162351663887</v>
      </c>
      <c r="Q140" s="12">
        <f t="shared" si="147"/>
        <v>7.6045222114326114E-2</v>
      </c>
      <c r="R140" s="9">
        <f t="shared" si="148"/>
        <v>0.19735245833333334</v>
      </c>
      <c r="S140" s="13">
        <f t="shared" si="149"/>
        <v>0.38532695643387321</v>
      </c>
      <c r="T140" s="2">
        <f t="shared" si="150"/>
        <v>0.01</v>
      </c>
      <c r="U140" s="14">
        <f t="shared" si="151"/>
        <v>3.8532695643387323E-3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9.3432695643387333E-3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15.1466921501613</v>
      </c>
      <c r="E141" s="10">
        <f t="shared" si="159"/>
        <v>12.6553239092667</v>
      </c>
      <c r="F141" s="7" t="s">
        <v>85</v>
      </c>
      <c r="G141" s="1">
        <v>6</v>
      </c>
      <c r="H141" s="9">
        <f t="shared" si="141"/>
        <v>15.1466921501613</v>
      </c>
      <c r="I141" s="9">
        <f t="shared" si="142"/>
        <v>288.29669215016128</v>
      </c>
      <c r="J141" s="9">
        <f t="shared" si="143"/>
        <v>0.11338515190552605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3.9291512155512391</v>
      </c>
      <c r="P141" s="9">
        <f t="shared" si="146"/>
        <v>0.44550740743505957</v>
      </c>
      <c r="Q141" s="12">
        <f t="shared" si="147"/>
        <v>0.11583192593311549</v>
      </c>
      <c r="R141" s="9">
        <f t="shared" si="148"/>
        <v>0.19735245833333334</v>
      </c>
      <c r="S141" s="13">
        <f t="shared" si="149"/>
        <v>0.58692922759275901</v>
      </c>
      <c r="T141" s="2">
        <f t="shared" si="150"/>
        <v>0.01</v>
      </c>
      <c r="U141" s="14">
        <f t="shared" si="151"/>
        <v>5.8692922759275906E-3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1.135929227592759E-2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19.839636649333301</v>
      </c>
      <c r="E142" s="10">
        <f t="shared" si="159"/>
        <v>15.1466921501613</v>
      </c>
      <c r="F142" s="7" t="s">
        <v>83</v>
      </c>
      <c r="G142" s="1">
        <v>7</v>
      </c>
      <c r="H142" s="9">
        <f t="shared" si="141"/>
        <v>19.839636649333301</v>
      </c>
      <c r="I142" s="9">
        <f t="shared" si="142"/>
        <v>292.98963664933331</v>
      </c>
      <c r="J142" s="9">
        <f t="shared" si="143"/>
        <v>0.19475757253827891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4.242691724782846</v>
      </c>
      <c r="P142" s="9">
        <f t="shared" si="146"/>
        <v>0.82629634134695074</v>
      </c>
      <c r="Q142" s="12">
        <f t="shared" si="147"/>
        <v>0.2148370487502072</v>
      </c>
      <c r="R142" s="9">
        <f t="shared" si="148"/>
        <v>0.19735245833333334</v>
      </c>
      <c r="S142" s="13">
        <f t="shared" si="149"/>
        <v>1.0885957568734308</v>
      </c>
      <c r="T142" s="2">
        <f t="shared" si="150"/>
        <v>0.01</v>
      </c>
      <c r="U142" s="14">
        <f t="shared" si="151"/>
        <v>1.0885957568734308E-2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2.0835957568734308E-2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21.0861095645161</v>
      </c>
      <c r="E143" s="10">
        <f t="shared" si="159"/>
        <v>19.839636649333301</v>
      </c>
      <c r="F143" s="7" t="s">
        <v>83</v>
      </c>
      <c r="G143" s="1">
        <v>8</v>
      </c>
      <c r="H143" s="9">
        <f t="shared" si="141"/>
        <v>21.0861095645161</v>
      </c>
      <c r="I143" s="9">
        <f t="shared" si="142"/>
        <v>294.23610956451608</v>
      </c>
      <c r="J143" s="9">
        <f t="shared" si="143"/>
        <v>0.2242000248080685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4.1754433001025619</v>
      </c>
      <c r="P143" s="9">
        <f t="shared" si="146"/>
        <v>0.9361344914676778</v>
      </c>
      <c r="Q143" s="12">
        <f t="shared" si="147"/>
        <v>0.24339496778159622</v>
      </c>
      <c r="R143" s="9">
        <f t="shared" si="148"/>
        <v>0.19735245833333334</v>
      </c>
      <c r="S143" s="13">
        <f t="shared" si="149"/>
        <v>1.2333009167308973</v>
      </c>
      <c r="T143" s="2">
        <f t="shared" si="150"/>
        <v>0.01</v>
      </c>
      <c r="U143" s="14">
        <f t="shared" si="151"/>
        <v>1.2333009167308973E-2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2.2283009167308972E-2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20.499204295161299</v>
      </c>
      <c r="E144" s="10">
        <f t="shared" si="159"/>
        <v>21.0861095645161</v>
      </c>
      <c r="F144" s="7" t="s">
        <v>83</v>
      </c>
      <c r="G144" s="1">
        <v>9</v>
      </c>
      <c r="H144" s="9">
        <f t="shared" si="141"/>
        <v>20.499204295161299</v>
      </c>
      <c r="I144" s="9">
        <f t="shared" si="142"/>
        <v>293.64920429516127</v>
      </c>
      <c r="J144" s="9">
        <f t="shared" si="143"/>
        <v>0.20985134844999201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3.9983567253015511</v>
      </c>
      <c r="P144" s="9">
        <f t="shared" si="146"/>
        <v>0.83906055038862482</v>
      </c>
      <c r="Q144" s="12">
        <f t="shared" si="147"/>
        <v>0.21815574310104247</v>
      </c>
      <c r="R144" s="9">
        <f t="shared" si="148"/>
        <v>0.19735245833333334</v>
      </c>
      <c r="S144" s="13">
        <f t="shared" si="149"/>
        <v>1.1054118349646898</v>
      </c>
      <c r="T144" s="2">
        <f t="shared" si="150"/>
        <v>0.01</v>
      </c>
      <c r="U144" s="14">
        <f t="shared" si="151"/>
        <v>1.1054118349646898E-2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2.1004118349646897E-2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16.590907367</v>
      </c>
      <c r="E145" s="10">
        <f t="shared" si="159"/>
        <v>20.499204295161299</v>
      </c>
      <c r="F145" s="7" t="s">
        <v>83</v>
      </c>
      <c r="G145" s="1">
        <v>10</v>
      </c>
      <c r="H145" s="9">
        <f t="shared" si="141"/>
        <v>16.590907367</v>
      </c>
      <c r="I145" s="9">
        <f t="shared" si="142"/>
        <v>289.74090736699998</v>
      </c>
      <c r="J145" s="9">
        <f t="shared" si="143"/>
        <v>0.1341736243888198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3.9183440915795926</v>
      </c>
      <c r="P145" s="9">
        <f t="shared" si="146"/>
        <v>0.5257384283697516</v>
      </c>
      <c r="Q145" s="12">
        <f t="shared" si="147"/>
        <v>0.13669199137613541</v>
      </c>
      <c r="R145" s="9">
        <f t="shared" si="148"/>
        <v>0.19735245833333334</v>
      </c>
      <c r="S145" s="13">
        <f t="shared" si="149"/>
        <v>0.69262877458186589</v>
      </c>
      <c r="T145" s="2">
        <f t="shared" si="150"/>
        <v>0.01</v>
      </c>
      <c r="U145" s="14">
        <f t="shared" si="151"/>
        <v>6.9262877458186592E-3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1.6876287745818661E-2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13.7604798097742</v>
      </c>
      <c r="E146" s="10">
        <f t="shared" si="159"/>
        <v>16.590907367</v>
      </c>
      <c r="F146" s="7" t="s">
        <v>83</v>
      </c>
      <c r="G146" s="1">
        <v>11</v>
      </c>
      <c r="H146" s="9">
        <f t="shared" si="141"/>
        <v>13.7604798097742</v>
      </c>
      <c r="I146" s="9">
        <f t="shared" si="142"/>
        <v>286.91047980977419</v>
      </c>
      <c r="J146" s="9">
        <f t="shared" si="143"/>
        <v>9.6313958428138932E-2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4.1516535798765073</v>
      </c>
      <c r="P146" s="9">
        <f t="shared" si="146"/>
        <v>0.3998621903002601</v>
      </c>
      <c r="Q146" s="12">
        <f t="shared" si="147"/>
        <v>0.10396416947806764</v>
      </c>
      <c r="R146" s="9">
        <f t="shared" si="148"/>
        <v>0.19735245833333334</v>
      </c>
      <c r="S146" s="13">
        <f t="shared" si="149"/>
        <v>0.52679439798246397</v>
      </c>
      <c r="T146" s="2">
        <f t="shared" si="150"/>
        <v>0.01</v>
      </c>
      <c r="U146" s="14">
        <f t="shared" si="151"/>
        <v>5.2679439798246396E-3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1.0757943979824641E-2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9.8765723799000007</v>
      </c>
      <c r="E147" s="10">
        <f t="shared" si="159"/>
        <v>13.7604798097742</v>
      </c>
      <c r="F147" s="7" t="s">
        <v>85</v>
      </c>
      <c r="G147" s="1">
        <v>12</v>
      </c>
      <c r="H147" s="9">
        <f t="shared" si="141"/>
        <v>9.8765723799000007</v>
      </c>
      <c r="I147" s="9">
        <f t="shared" si="142"/>
        <v>283.02657237989996</v>
      </c>
      <c r="J147" s="9">
        <f t="shared" si="143"/>
        <v>6.0455535060236022E-2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4.5108393062429144</v>
      </c>
      <c r="P147" s="9">
        <f t="shared" si="146"/>
        <v>0.27270520382965924</v>
      </c>
      <c r="Q147" s="12">
        <f t="shared" si="147"/>
        <v>7.0903352995711405E-2</v>
      </c>
      <c r="R147" s="9">
        <f t="shared" si="148"/>
        <v>0.19735245833333334</v>
      </c>
      <c r="S147" s="13">
        <f t="shared" si="149"/>
        <v>0.3592727123568627</v>
      </c>
      <c r="T147" s="2">
        <f t="shared" si="150"/>
        <v>0.01</v>
      </c>
      <c r="U147" s="14">
        <f t="shared" si="151"/>
        <v>3.5927271235686271E-3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9.0827271235686263E-3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4.7011922668709696</v>
      </c>
      <c r="E148" s="10">
        <f t="shared" si="159"/>
        <v>9.8765723799000007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782000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73000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1214000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3004000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62000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4876640.9104385804</v>
      </c>
      <c r="J13" s="6" t="s">
        <v>37</v>
      </c>
      <c r="K13" s="6">
        <f>I13/(10000*1000)</f>
        <v>0.48766409104385805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2.8644024376774202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2.8644024376774202</v>
      </c>
      <c r="I27" s="9">
        <f t="shared" si="1"/>
        <v>276.0144024376774</v>
      </c>
      <c r="J27" s="9">
        <f t="shared" si="2"/>
        <v>2.5226941913094131E-2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2.0197446919522126</v>
      </c>
      <c r="Q27" s="12">
        <f t="shared" si="6"/>
        <v>0.20197446919522127</v>
      </c>
      <c r="R27" s="9">
        <f t="shared" si="7"/>
        <v>4.0532094166666672</v>
      </c>
      <c r="S27" s="13">
        <f t="shared" si="8"/>
        <v>4.9830751000604294E-2</v>
      </c>
      <c r="T27" s="2">
        <f t="shared" si="9"/>
        <v>0.34</v>
      </c>
      <c r="U27" s="14">
        <f t="shared" si="10"/>
        <v>1.694245534020546E-2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2.9842455340205458E-2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4.5972722579642804</v>
      </c>
      <c r="E28" s="10">
        <f t="shared" si="18"/>
        <v>2.8644024376774202</v>
      </c>
      <c r="F28" s="7" t="s">
        <v>83</v>
      </c>
      <c r="G28" s="1">
        <v>3</v>
      </c>
      <c r="H28" s="9">
        <f t="shared" si="0"/>
        <v>4.5972722579642804</v>
      </c>
      <c r="I28" s="9">
        <f t="shared" si="1"/>
        <v>277.74727225796426</v>
      </c>
      <c r="J28" s="9">
        <f t="shared" si="2"/>
        <v>3.1437532093194796E-2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118.57535112232428</v>
      </c>
      <c r="P28" s="9">
        <f t="shared" si="5"/>
        <v>3.7277164063699111</v>
      </c>
      <c r="Q28" s="12">
        <f t="shared" si="6"/>
        <v>0.37277164063699114</v>
      </c>
      <c r="R28" s="9">
        <f t="shared" si="7"/>
        <v>4.0532094166666672</v>
      </c>
      <c r="S28" s="13">
        <f t="shared" si="8"/>
        <v>9.1969499306935903E-2</v>
      </c>
      <c r="T28" s="2">
        <f t="shared" si="9"/>
        <v>0.34</v>
      </c>
      <c r="U28" s="14">
        <f t="shared" si="10"/>
        <v>3.1269629764358209E-2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4.4169629764358211E-2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9.6214260187741907</v>
      </c>
      <c r="E29" s="10">
        <f t="shared" si="18"/>
        <v>4.5972722579642804</v>
      </c>
      <c r="F29" s="7" t="s">
        <v>83</v>
      </c>
      <c r="G29" s="1">
        <v>4</v>
      </c>
      <c r="H29" s="9">
        <f t="shared" si="0"/>
        <v>9.6214260187741907</v>
      </c>
      <c r="I29" s="9">
        <f t="shared" si="1"/>
        <v>282.77142601877415</v>
      </c>
      <c r="J29" s="9">
        <f t="shared" si="2"/>
        <v>5.8607733440289966E-2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155.37972888262104</v>
      </c>
      <c r="P29" s="9">
        <f t="shared" si="5"/>
        <v>9.1064537323771777</v>
      </c>
      <c r="Q29" s="12">
        <f t="shared" si="6"/>
        <v>0.91064537323771777</v>
      </c>
      <c r="R29" s="9">
        <f t="shared" si="7"/>
        <v>4.0532094166666672</v>
      </c>
      <c r="S29" s="13">
        <f t="shared" si="8"/>
        <v>0.22467266790932963</v>
      </c>
      <c r="T29" s="2">
        <f t="shared" si="9"/>
        <v>0.34</v>
      </c>
      <c r="U29" s="14">
        <f t="shared" si="10"/>
        <v>7.6388707089172087E-2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8.9288707089172081E-2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12.8289031219667</v>
      </c>
      <c r="E30" s="10">
        <f t="shared" si="18"/>
        <v>9.6214260187741907</v>
      </c>
      <c r="F30" s="7" t="s">
        <v>83</v>
      </c>
      <c r="G30" s="1">
        <v>5</v>
      </c>
      <c r="H30" s="9">
        <f t="shared" si="0"/>
        <v>12.8289031219667</v>
      </c>
      <c r="I30" s="9">
        <f t="shared" si="1"/>
        <v>285.97890312196665</v>
      </c>
      <c r="J30" s="9">
        <f t="shared" si="2"/>
        <v>8.6233994865643773E-2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138.95961139273166</v>
      </c>
      <c r="O30" s="9">
        <f t="shared" si="19"/>
        <v>47.845757924178855</v>
      </c>
      <c r="P30" s="9">
        <f t="shared" si="5"/>
        <v>4.1259308431764739</v>
      </c>
      <c r="Q30" s="12">
        <f t="shared" si="6"/>
        <v>0.41259308431764741</v>
      </c>
      <c r="R30" s="9">
        <f t="shared" si="7"/>
        <v>4.0532094166666672</v>
      </c>
      <c r="S30" s="13">
        <f t="shared" si="8"/>
        <v>0.10179416899138689</v>
      </c>
      <c r="T30" s="2">
        <f t="shared" si="9"/>
        <v>0.34</v>
      </c>
      <c r="U30" s="14">
        <f t="shared" si="10"/>
        <v>3.4610017457071547E-2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4.7510017457071549E-2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15.755805281612901</v>
      </c>
      <c r="E31" s="10">
        <f t="shared" si="18"/>
        <v>12.8289031219667</v>
      </c>
      <c r="F31" s="7" t="s">
        <v>85</v>
      </c>
      <c r="G31" s="1">
        <v>6</v>
      </c>
      <c r="H31" s="9">
        <f t="shared" si="0"/>
        <v>15.755805281612901</v>
      </c>
      <c r="I31" s="9">
        <f t="shared" si="1"/>
        <v>288.90580528161286</v>
      </c>
      <c r="J31" s="9">
        <f t="shared" si="2"/>
        <v>0.12175327309433319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84.251921247669046</v>
      </c>
      <c r="P31" s="9">
        <f t="shared" si="5"/>
        <v>10.257947176389703</v>
      </c>
      <c r="Q31" s="12">
        <f t="shared" si="6"/>
        <v>1.0257947176389703</v>
      </c>
      <c r="R31" s="9">
        <f t="shared" si="7"/>
        <v>4.0532094166666672</v>
      </c>
      <c r="S31" s="13">
        <f t="shared" si="8"/>
        <v>0.25308209179149127</v>
      </c>
      <c r="T31" s="2">
        <f t="shared" si="9"/>
        <v>0.34</v>
      </c>
      <c r="U31" s="14">
        <f t="shared" si="10"/>
        <v>8.6047911209107042E-2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9.8947911209107037E-2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19.946207909999998</v>
      </c>
      <c r="E32" s="10">
        <f t="shared" si="18"/>
        <v>15.755805281612901</v>
      </c>
      <c r="F32" s="7" t="s">
        <v>83</v>
      </c>
      <c r="G32" s="1">
        <v>7</v>
      </c>
      <c r="H32" s="9">
        <f t="shared" si="0"/>
        <v>19.946207909999998</v>
      </c>
      <c r="I32" s="9">
        <f t="shared" si="1"/>
        <v>293.09620790999998</v>
      </c>
      <c r="J32" s="9">
        <f t="shared" si="2"/>
        <v>0.19712520511422699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114.52606823794601</v>
      </c>
      <c r="P32" s="9">
        <f t="shared" si="5"/>
        <v>22.575974692331062</v>
      </c>
      <c r="Q32" s="12">
        <f t="shared" si="6"/>
        <v>2.2575974692331062</v>
      </c>
      <c r="R32" s="9">
        <f t="shared" si="7"/>
        <v>4.0532094166666672</v>
      </c>
      <c r="S32" s="13">
        <f t="shared" si="8"/>
        <v>0.5569900878918167</v>
      </c>
      <c r="T32" s="2">
        <f t="shared" si="9"/>
        <v>0.34</v>
      </c>
      <c r="U32" s="14">
        <f t="shared" si="10"/>
        <v>0.18937662988321768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0.21502662988321769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21.9112736541936</v>
      </c>
      <c r="E33" s="10">
        <f t="shared" si="18"/>
        <v>19.946207909999998</v>
      </c>
      <c r="F33" s="7" t="s">
        <v>83</v>
      </c>
      <c r="G33" s="1">
        <v>8</v>
      </c>
      <c r="H33" s="9">
        <f t="shared" si="0"/>
        <v>21.9112736541936</v>
      </c>
      <c r="I33" s="9">
        <f t="shared" si="1"/>
        <v>295.0612736541936</v>
      </c>
      <c r="J33" s="9">
        <f t="shared" si="2"/>
        <v>0.24593875548337008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132.48218771228161</v>
      </c>
      <c r="P33" s="9">
        <f t="shared" si="5"/>
        <v>32.582504369672762</v>
      </c>
      <c r="Q33" s="12">
        <f t="shared" si="6"/>
        <v>3.2582504369672765</v>
      </c>
      <c r="R33" s="9">
        <f t="shared" si="7"/>
        <v>4.0532094166666672</v>
      </c>
      <c r="S33" s="13">
        <f t="shared" si="8"/>
        <v>0.80386925569881862</v>
      </c>
      <c r="T33" s="2">
        <f t="shared" si="9"/>
        <v>0.34</v>
      </c>
      <c r="U33" s="14">
        <f t="shared" si="10"/>
        <v>0.27331554693759835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0.29896554693759836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19.9941718093548</v>
      </c>
      <c r="E34" s="10">
        <f t="shared" si="18"/>
        <v>21.9112736541936</v>
      </c>
      <c r="F34" s="7" t="s">
        <v>83</v>
      </c>
      <c r="G34" s="1">
        <v>9</v>
      </c>
      <c r="H34" s="9">
        <f t="shared" si="0"/>
        <v>19.9941718093548</v>
      </c>
      <c r="I34" s="9">
        <f t="shared" si="1"/>
        <v>293.14417180935476</v>
      </c>
      <c r="J34" s="9">
        <f t="shared" si="2"/>
        <v>0.19819959467186313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140.43177750927552</v>
      </c>
      <c r="P34" s="9">
        <f t="shared" si="5"/>
        <v>27.833521381387673</v>
      </c>
      <c r="Q34" s="12">
        <f t="shared" si="6"/>
        <v>2.7833521381387674</v>
      </c>
      <c r="R34" s="9">
        <f t="shared" si="7"/>
        <v>4.0532094166666672</v>
      </c>
      <c r="S34" s="13">
        <f t="shared" si="8"/>
        <v>0.68670326450286845</v>
      </c>
      <c r="T34" s="2">
        <f t="shared" si="9"/>
        <v>0.34</v>
      </c>
      <c r="U34" s="14">
        <f t="shared" si="10"/>
        <v>0.23347910993097529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0.25912910993097527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16.983287627999999</v>
      </c>
      <c r="E35" s="10">
        <f t="shared" si="18"/>
        <v>19.9941718093548</v>
      </c>
      <c r="F35" s="7" t="s">
        <v>83</v>
      </c>
      <c r="G35" s="1">
        <v>10</v>
      </c>
      <c r="H35" s="9">
        <f t="shared" si="0"/>
        <v>16.983287627999999</v>
      </c>
      <c r="I35" s="9">
        <f t="shared" si="1"/>
        <v>290.13328762799995</v>
      </c>
      <c r="J35" s="9">
        <f t="shared" si="2"/>
        <v>0.14041225101048255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153.13035029455452</v>
      </c>
      <c r="P35" s="9">
        <f t="shared" si="5"/>
        <v>21.501377182882109</v>
      </c>
      <c r="Q35" s="12">
        <f t="shared" si="6"/>
        <v>2.1501377182882111</v>
      </c>
      <c r="R35" s="9">
        <f t="shared" si="7"/>
        <v>4.0532094166666672</v>
      </c>
      <c r="S35" s="13">
        <f t="shared" si="8"/>
        <v>0.53047782565759216</v>
      </c>
      <c r="T35" s="2">
        <f t="shared" si="9"/>
        <v>0.34</v>
      </c>
      <c r="U35" s="14">
        <f t="shared" si="10"/>
        <v>0.18036246072358134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0.20601246072358134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12.4537589529355</v>
      </c>
      <c r="E36" s="10">
        <f t="shared" si="18"/>
        <v>16.983287627999999</v>
      </c>
      <c r="F36" s="7" t="s">
        <v>83</v>
      </c>
      <c r="G36" s="1">
        <v>11</v>
      </c>
      <c r="H36" s="9">
        <f t="shared" si="0"/>
        <v>12.4537589529355</v>
      </c>
      <c r="I36" s="9">
        <f t="shared" si="1"/>
        <v>285.60375895293549</v>
      </c>
      <c r="J36" s="9">
        <f t="shared" si="2"/>
        <v>8.2462447181489984E-2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125.04752445608878</v>
      </c>
      <c r="O36" s="9">
        <f t="shared" si="19"/>
        <v>47.113542822250309</v>
      </c>
      <c r="P36" s="9">
        <f t="shared" si="5"/>
        <v>3.8850980365126828</v>
      </c>
      <c r="Q36" s="12">
        <f t="shared" si="6"/>
        <v>0.3885098036512683</v>
      </c>
      <c r="R36" s="9">
        <f t="shared" si="7"/>
        <v>4.0532094166666672</v>
      </c>
      <c r="S36" s="13">
        <f t="shared" si="8"/>
        <v>9.585238849335749E-2</v>
      </c>
      <c r="T36" s="2">
        <f t="shared" si="9"/>
        <v>0.34</v>
      </c>
      <c r="U36" s="14">
        <f t="shared" si="10"/>
        <v>3.2589812087741546E-2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4.5489812087741548E-2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7.7169217986999996</v>
      </c>
      <c r="E37" s="10">
        <f t="shared" si="18"/>
        <v>12.4537589529355</v>
      </c>
      <c r="F37" s="7" t="s">
        <v>85</v>
      </c>
      <c r="G37" s="1">
        <v>12</v>
      </c>
      <c r="H37" s="9">
        <f t="shared" si="0"/>
        <v>7.7169217986999996</v>
      </c>
      <c r="I37" s="9">
        <f t="shared" si="1"/>
        <v>280.86692179869999</v>
      </c>
      <c r="J37" s="9">
        <f t="shared" si="2"/>
        <v>4.6403749251191777E-2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83.760538952404289</v>
      </c>
      <c r="P37" s="9">
        <f t="shared" si="5"/>
        <v>3.8868030466920502</v>
      </c>
      <c r="Q37" s="12">
        <f t="shared" si="6"/>
        <v>0.38868030466920506</v>
      </c>
      <c r="R37" s="9">
        <f t="shared" si="7"/>
        <v>4.0532094166666672</v>
      </c>
      <c r="S37" s="13">
        <f t="shared" si="8"/>
        <v>9.5894454175242977E-2</v>
      </c>
      <c r="T37" s="2">
        <f t="shared" si="9"/>
        <v>0.34</v>
      </c>
      <c r="U37" s="14">
        <f t="shared" si="10"/>
        <v>3.2604114419582615E-2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4.5504114419582617E-2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3.1435565490967701</v>
      </c>
      <c r="E38" s="10">
        <f t="shared" si="18"/>
        <v>7.7169217986999996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65166.666666666664</v>
      </c>
      <c r="AU42" s="1">
        <f t="shared" ref="AU42:AU53" si="38">AT42*10000*AS42*0.67*AR42*AQ42</f>
        <v>273109038.65250516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2.8644024376774202</v>
      </c>
      <c r="E43" s="10">
        <f t="shared" ref="E43:E54" si="39">D42</f>
        <v>2.6996779897419398</v>
      </c>
      <c r="F43" s="7" t="s">
        <v>83</v>
      </c>
      <c r="G43" s="1">
        <v>2</v>
      </c>
      <c r="H43" s="9">
        <f t="shared" si="20"/>
        <v>2.8644024376774202</v>
      </c>
      <c r="I43" s="9">
        <f t="shared" si="21"/>
        <v>276.0144024376774</v>
      </c>
      <c r="J43" s="9">
        <f t="shared" si="22"/>
        <v>2.5226941913094131E-2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116.2586867914026</v>
      </c>
      <c r="P43" s="9">
        <f t="shared" si="25"/>
        <v>2.9328511385793172</v>
      </c>
      <c r="Q43" s="12">
        <f t="shared" si="26"/>
        <v>0.70388427325903613</v>
      </c>
      <c r="R43" s="9">
        <f t="shared" si="27"/>
        <v>14.125500000000001</v>
      </c>
      <c r="S43" s="13">
        <f t="shared" si="28"/>
        <v>4.9830751000604301E-2</v>
      </c>
      <c r="T43" s="2">
        <f t="shared" si="29"/>
        <v>0.43</v>
      </c>
      <c r="U43" s="14">
        <f t="shared" si="30"/>
        <v>2.1427222930259848E-2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2.9847222930259848E-2</v>
      </c>
      <c r="AR43" s="9">
        <f t="shared" si="35"/>
        <v>136.875</v>
      </c>
      <c r="AS43" s="1">
        <f t="shared" si="36"/>
        <v>0.24</v>
      </c>
      <c r="AT43" s="1">
        <f t="shared" si="37"/>
        <v>65166.666666666664</v>
      </c>
      <c r="AU43" s="1">
        <f t="shared" si="38"/>
        <v>428094465.25944936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4.5972722579642804</v>
      </c>
      <c r="E44" s="10">
        <f t="shared" si="39"/>
        <v>2.8644024376774202</v>
      </c>
      <c r="F44" s="7" t="s">
        <v>83</v>
      </c>
      <c r="G44" s="1">
        <v>3</v>
      </c>
      <c r="H44" s="9">
        <f t="shared" si="20"/>
        <v>4.5972722579642804</v>
      </c>
      <c r="I44" s="9">
        <f t="shared" si="21"/>
        <v>277.74727225796426</v>
      </c>
      <c r="J44" s="9">
        <f t="shared" si="22"/>
        <v>3.1437532093194796E-2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172.1820856528233</v>
      </c>
      <c r="P44" s="9">
        <f t="shared" si="25"/>
        <v>5.4129798435838481</v>
      </c>
      <c r="Q44" s="12">
        <f t="shared" si="26"/>
        <v>1.2991151624601236</v>
      </c>
      <c r="R44" s="9">
        <f t="shared" si="27"/>
        <v>14.125500000000001</v>
      </c>
      <c r="S44" s="13">
        <f t="shared" si="28"/>
        <v>9.1969499306935931E-2</v>
      </c>
      <c r="T44" s="2">
        <f t="shared" si="29"/>
        <v>0.43</v>
      </c>
      <c r="U44" s="14">
        <f t="shared" si="30"/>
        <v>3.9546884701982449E-2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4.7966884701982446E-2</v>
      </c>
      <c r="AR44" s="9">
        <f t="shared" si="35"/>
        <v>136.875</v>
      </c>
      <c r="AS44" s="1">
        <f t="shared" si="36"/>
        <v>0.24</v>
      </c>
      <c r="AT44" s="1">
        <f t="shared" si="37"/>
        <v>65166.666666666664</v>
      </c>
      <c r="AU44" s="1">
        <f t="shared" si="38"/>
        <v>687982191.99946404</v>
      </c>
    </row>
    <row r="45" spans="1:48" x14ac:dyDescent="0.15">
      <c r="C45" s="7">
        <v>3</v>
      </c>
      <c r="D45" s="8">
        <v>9.6214260187741907</v>
      </c>
      <c r="E45" s="10">
        <f t="shared" si="39"/>
        <v>4.5972722579642804</v>
      </c>
      <c r="F45" s="7" t="s">
        <v>83</v>
      </c>
      <c r="G45" s="1">
        <v>4</v>
      </c>
      <c r="H45" s="9">
        <f t="shared" si="20"/>
        <v>9.6214260187741907</v>
      </c>
      <c r="I45" s="9">
        <f t="shared" si="21"/>
        <v>282.77142601877415</v>
      </c>
      <c r="J45" s="9">
        <f t="shared" si="22"/>
        <v>5.8607733440289966E-2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225.62535580923947</v>
      </c>
      <c r="P45" s="9">
        <f t="shared" si="25"/>
        <v>13.223390710638485</v>
      </c>
      <c r="Q45" s="12">
        <f t="shared" si="26"/>
        <v>3.1736137705532363</v>
      </c>
      <c r="R45" s="9">
        <f t="shared" si="27"/>
        <v>14.125500000000001</v>
      </c>
      <c r="S45" s="13">
        <f t="shared" si="28"/>
        <v>0.22467266790932966</v>
      </c>
      <c r="T45" s="2">
        <f t="shared" si="29"/>
        <v>0.43</v>
      </c>
      <c r="U45" s="14">
        <f t="shared" si="30"/>
        <v>9.6609247201011758E-2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0.10502924720101177</v>
      </c>
      <c r="AR45" s="9">
        <f t="shared" si="35"/>
        <v>136.875</v>
      </c>
      <c r="AS45" s="1">
        <f t="shared" si="36"/>
        <v>0.24</v>
      </c>
      <c r="AT45" s="1">
        <f t="shared" si="37"/>
        <v>65166.666666666664</v>
      </c>
      <c r="AU45" s="1">
        <f t="shared" si="38"/>
        <v>1506419525.9363854</v>
      </c>
    </row>
    <row r="46" spans="1:48" x14ac:dyDescent="0.15">
      <c r="C46" s="7">
        <v>4</v>
      </c>
      <c r="D46" s="8">
        <v>12.8289031219667</v>
      </c>
      <c r="E46" s="10">
        <f t="shared" si="39"/>
        <v>9.6214260187741907</v>
      </c>
      <c r="F46" s="7" t="s">
        <v>83</v>
      </c>
      <c r="G46" s="1">
        <v>5</v>
      </c>
      <c r="H46" s="9">
        <f t="shared" si="20"/>
        <v>12.8289031219667</v>
      </c>
      <c r="I46" s="9">
        <f t="shared" si="21"/>
        <v>285.97890312196665</v>
      </c>
      <c r="J46" s="9">
        <f t="shared" si="22"/>
        <v>8.6233994865643773E-2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201.78186684367094</v>
      </c>
      <c r="O46" s="9">
        <f t="shared" si="40"/>
        <v>69.476348254930002</v>
      </c>
      <c r="P46" s="9">
        <f t="shared" si="25"/>
        <v>5.9912230586993127</v>
      </c>
      <c r="Q46" s="12">
        <f t="shared" si="26"/>
        <v>1.4378935340878349</v>
      </c>
      <c r="R46" s="9">
        <f t="shared" si="27"/>
        <v>14.125500000000001</v>
      </c>
      <c r="S46" s="13">
        <f t="shared" si="28"/>
        <v>0.10179416899138684</v>
      </c>
      <c r="T46" s="2">
        <f t="shared" si="29"/>
        <v>0.43</v>
      </c>
      <c r="U46" s="14">
        <f t="shared" si="30"/>
        <v>4.377149266629634E-2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5.2191492666296337E-2</v>
      </c>
      <c r="AR46" s="9">
        <f t="shared" si="35"/>
        <v>136.875</v>
      </c>
      <c r="AS46" s="1">
        <f t="shared" si="36"/>
        <v>0.24</v>
      </c>
      <c r="AT46" s="1">
        <f t="shared" si="37"/>
        <v>65166.666666666664</v>
      </c>
      <c r="AU46" s="1">
        <f t="shared" si="38"/>
        <v>748575142.02498329</v>
      </c>
    </row>
    <row r="47" spans="1:48" x14ac:dyDescent="0.15">
      <c r="C47" s="7">
        <v>5</v>
      </c>
      <c r="D47" s="8">
        <v>15.755805281612901</v>
      </c>
      <c r="E47" s="10">
        <f t="shared" si="39"/>
        <v>12.8289031219667</v>
      </c>
      <c r="F47" s="7" t="s">
        <v>85</v>
      </c>
      <c r="G47" s="1">
        <v>6</v>
      </c>
      <c r="H47" s="9">
        <f t="shared" si="20"/>
        <v>15.755805281612901</v>
      </c>
      <c r="I47" s="9">
        <f t="shared" si="21"/>
        <v>288.90580528161286</v>
      </c>
      <c r="J47" s="9">
        <f t="shared" si="22"/>
        <v>0.12175327309433319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122.3413751962307</v>
      </c>
      <c r="P47" s="9">
        <f t="shared" si="25"/>
        <v>14.895462865002957</v>
      </c>
      <c r="Q47" s="12">
        <f t="shared" si="26"/>
        <v>3.5749110876007095</v>
      </c>
      <c r="R47" s="9">
        <f t="shared" si="27"/>
        <v>14.125500000000001</v>
      </c>
      <c r="S47" s="13">
        <f t="shared" si="28"/>
        <v>0.25308209179149121</v>
      </c>
      <c r="T47" s="2">
        <f t="shared" si="29"/>
        <v>0.43</v>
      </c>
      <c r="U47" s="14">
        <f t="shared" si="30"/>
        <v>0.10882529947034122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0.11724529947034124</v>
      </c>
      <c r="AR47" s="9">
        <f t="shared" si="35"/>
        <v>136.875</v>
      </c>
      <c r="AS47" s="1">
        <f t="shared" si="36"/>
        <v>0.24</v>
      </c>
      <c r="AT47" s="1">
        <f t="shared" si="37"/>
        <v>65166.666666666664</v>
      </c>
      <c r="AU47" s="1">
        <f t="shared" si="38"/>
        <v>1681632622.8479295</v>
      </c>
    </row>
    <row r="48" spans="1:48" x14ac:dyDescent="0.15">
      <c r="C48" s="7">
        <v>6</v>
      </c>
      <c r="D48" s="8">
        <v>19.946207909999998</v>
      </c>
      <c r="E48" s="10">
        <f t="shared" si="39"/>
        <v>15.755805281612901</v>
      </c>
      <c r="F48" s="7" t="s">
        <v>83</v>
      </c>
      <c r="G48" s="1">
        <v>7</v>
      </c>
      <c r="H48" s="9">
        <f t="shared" si="20"/>
        <v>19.946207909999998</v>
      </c>
      <c r="I48" s="9">
        <f t="shared" si="21"/>
        <v>293.09620790999998</v>
      </c>
      <c r="J48" s="9">
        <f t="shared" si="22"/>
        <v>0.19712520511422699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166.30216233122775</v>
      </c>
      <c r="P48" s="9">
        <f t="shared" si="25"/>
        <v>32.782347860482744</v>
      </c>
      <c r="Q48" s="12">
        <f t="shared" si="26"/>
        <v>7.8677634865158588</v>
      </c>
      <c r="R48" s="9">
        <f t="shared" si="27"/>
        <v>14.125500000000001</v>
      </c>
      <c r="S48" s="13">
        <f t="shared" si="28"/>
        <v>0.55699008789181681</v>
      </c>
      <c r="T48" s="2">
        <f t="shared" si="29"/>
        <v>0.43</v>
      </c>
      <c r="U48" s="14">
        <f t="shared" si="30"/>
        <v>0.23950573779348122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0.25510573779348122</v>
      </c>
      <c r="AR48" s="9">
        <f t="shared" si="35"/>
        <v>136.875</v>
      </c>
      <c r="AS48" s="1">
        <f t="shared" si="36"/>
        <v>0.24</v>
      </c>
      <c r="AT48" s="1">
        <f t="shared" si="37"/>
        <v>65166.666666666664</v>
      </c>
      <c r="AU48" s="1">
        <f t="shared" si="38"/>
        <v>3658945244.6042652</v>
      </c>
    </row>
    <row r="49" spans="1:48" x14ac:dyDescent="0.15">
      <c r="C49" s="7">
        <v>7</v>
      </c>
      <c r="D49" s="8">
        <v>21.9112736541936</v>
      </c>
      <c r="E49" s="10">
        <f t="shared" si="39"/>
        <v>19.946207909999998</v>
      </c>
      <c r="F49" s="7" t="s">
        <v>83</v>
      </c>
      <c r="G49" s="1">
        <v>8</v>
      </c>
      <c r="H49" s="9">
        <f t="shared" si="20"/>
        <v>21.9112736541936</v>
      </c>
      <c r="I49" s="9">
        <f t="shared" si="21"/>
        <v>295.0612736541936</v>
      </c>
      <c r="J49" s="9">
        <f t="shared" si="22"/>
        <v>0.24593875548337008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192.37606447074501</v>
      </c>
      <c r="P49" s="9">
        <f t="shared" si="25"/>
        <v>47.312729880723595</v>
      </c>
      <c r="Q49" s="12">
        <f t="shared" si="26"/>
        <v>11.355055171373662</v>
      </c>
      <c r="R49" s="9">
        <f t="shared" si="27"/>
        <v>14.125500000000001</v>
      </c>
      <c r="S49" s="13">
        <f t="shared" si="28"/>
        <v>0.80386925569881851</v>
      </c>
      <c r="T49" s="2">
        <f t="shared" si="29"/>
        <v>0.43</v>
      </c>
      <c r="U49" s="14">
        <f t="shared" si="30"/>
        <v>0.34566377995049197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0.36126377995049197</v>
      </c>
      <c r="AR49" s="9">
        <f t="shared" si="35"/>
        <v>136.875</v>
      </c>
      <c r="AS49" s="1">
        <f t="shared" si="36"/>
        <v>0.24</v>
      </c>
      <c r="AT49" s="1">
        <f t="shared" si="37"/>
        <v>65166.666666666664</v>
      </c>
      <c r="AU49" s="1">
        <f t="shared" si="38"/>
        <v>5181554915.7412624</v>
      </c>
    </row>
    <row r="50" spans="1:48" x14ac:dyDescent="0.15">
      <c r="C50" s="7">
        <v>8</v>
      </c>
      <c r="D50" s="8">
        <v>19.9941718093548</v>
      </c>
      <c r="E50" s="10">
        <f t="shared" si="39"/>
        <v>21.9112736541936</v>
      </c>
      <c r="F50" s="7" t="s">
        <v>83</v>
      </c>
      <c r="G50" s="1">
        <v>9</v>
      </c>
      <c r="H50" s="9">
        <f t="shared" si="20"/>
        <v>19.9941718093548</v>
      </c>
      <c r="I50" s="9">
        <f t="shared" si="21"/>
        <v>293.14417180935476</v>
      </c>
      <c r="J50" s="9">
        <f t="shared" si="22"/>
        <v>0.19819959467186313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203.9195845900214</v>
      </c>
      <c r="P50" s="9">
        <f t="shared" si="25"/>
        <v>40.416779011396947</v>
      </c>
      <c r="Q50" s="12">
        <f t="shared" si="26"/>
        <v>9.7000269627352669</v>
      </c>
      <c r="R50" s="9">
        <f t="shared" si="27"/>
        <v>14.125500000000001</v>
      </c>
      <c r="S50" s="13">
        <f t="shared" si="28"/>
        <v>0.68670326450286834</v>
      </c>
      <c r="T50" s="2">
        <f t="shared" si="29"/>
        <v>0.43</v>
      </c>
      <c r="U50" s="14">
        <f t="shared" si="30"/>
        <v>0.29528240373623338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0.31088240373623338</v>
      </c>
      <c r="AR50" s="9">
        <f t="shared" si="35"/>
        <v>136.875</v>
      </c>
      <c r="AS50" s="1">
        <f t="shared" si="36"/>
        <v>0.24</v>
      </c>
      <c r="AT50" s="1">
        <f t="shared" si="37"/>
        <v>65166.666666666664</v>
      </c>
      <c r="AU50" s="1">
        <f t="shared" si="38"/>
        <v>4458942016.0462627</v>
      </c>
    </row>
    <row r="51" spans="1:48" x14ac:dyDescent="0.15">
      <c r="C51" s="7">
        <v>9</v>
      </c>
      <c r="D51" s="8">
        <v>16.983287627999999</v>
      </c>
      <c r="E51" s="10">
        <f t="shared" si="39"/>
        <v>19.9941718093548</v>
      </c>
      <c r="F51" s="7" t="s">
        <v>83</v>
      </c>
      <c r="G51" s="1">
        <v>10</v>
      </c>
      <c r="H51" s="9">
        <f t="shared" si="20"/>
        <v>16.983287627999999</v>
      </c>
      <c r="I51" s="9">
        <f t="shared" si="21"/>
        <v>290.13328762799995</v>
      </c>
      <c r="J51" s="9">
        <f t="shared" si="22"/>
        <v>0.14041225101048255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222.35905557862446</v>
      </c>
      <c r="P51" s="9">
        <f t="shared" si="25"/>
        <v>31.221935526359658</v>
      </c>
      <c r="Q51" s="12">
        <f t="shared" si="26"/>
        <v>7.4932645263263176</v>
      </c>
      <c r="R51" s="9">
        <f t="shared" si="27"/>
        <v>14.125500000000001</v>
      </c>
      <c r="S51" s="13">
        <f t="shared" si="28"/>
        <v>0.53047782565759205</v>
      </c>
      <c r="T51" s="2">
        <f t="shared" si="29"/>
        <v>0.43</v>
      </c>
      <c r="U51" s="14">
        <f t="shared" si="30"/>
        <v>0.22810546503276458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0.24370546503276458</v>
      </c>
      <c r="AR51" s="9">
        <f t="shared" si="35"/>
        <v>136.875</v>
      </c>
      <c r="AS51" s="1">
        <f t="shared" si="36"/>
        <v>0.24</v>
      </c>
      <c r="AT51" s="1">
        <f t="shared" si="37"/>
        <v>65166.666666666664</v>
      </c>
      <c r="AU51" s="1">
        <f t="shared" si="38"/>
        <v>3495432756.9361749</v>
      </c>
    </row>
    <row r="52" spans="1:48" x14ac:dyDescent="0.15">
      <c r="C52" s="7">
        <v>10</v>
      </c>
      <c r="D52" s="8">
        <v>12.4537589529355</v>
      </c>
      <c r="E52" s="10">
        <f t="shared" si="39"/>
        <v>16.983287627999999</v>
      </c>
      <c r="F52" s="7" t="s">
        <v>83</v>
      </c>
      <c r="G52" s="1">
        <v>11</v>
      </c>
      <c r="H52" s="9">
        <f t="shared" si="20"/>
        <v>12.4537589529355</v>
      </c>
      <c r="I52" s="9">
        <f t="shared" si="21"/>
        <v>285.60375895293549</v>
      </c>
      <c r="J52" s="9">
        <f t="shared" si="22"/>
        <v>8.2462447181489984E-2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181.58026404965156</v>
      </c>
      <c r="O52" s="9">
        <f t="shared" si="40"/>
        <v>68.413106002613233</v>
      </c>
      <c r="P52" s="9">
        <f t="shared" si="25"/>
        <v>5.6415121402621695</v>
      </c>
      <c r="Q52" s="12">
        <f t="shared" si="26"/>
        <v>1.3539629136629205</v>
      </c>
      <c r="R52" s="9">
        <f t="shared" si="27"/>
        <v>14.125500000000001</v>
      </c>
      <c r="S52" s="13">
        <f t="shared" si="28"/>
        <v>9.5852388493357435E-2</v>
      </c>
      <c r="T52" s="2">
        <f t="shared" si="29"/>
        <v>0.43</v>
      </c>
      <c r="U52" s="14">
        <f t="shared" si="30"/>
        <v>4.1216527052143695E-2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4.9636527052143692E-2</v>
      </c>
      <c r="AR52" s="9">
        <f t="shared" si="35"/>
        <v>136.875</v>
      </c>
      <c r="AS52" s="1">
        <f t="shared" si="36"/>
        <v>0.24</v>
      </c>
      <c r="AT52" s="1">
        <f t="shared" si="37"/>
        <v>65166.666666666664</v>
      </c>
      <c r="AU52" s="1">
        <f t="shared" si="38"/>
        <v>711929634.303792</v>
      </c>
    </row>
    <row r="53" spans="1:48" x14ac:dyDescent="0.15">
      <c r="C53" s="7">
        <v>11</v>
      </c>
      <c r="D53" s="8">
        <v>7.7169217986999996</v>
      </c>
      <c r="E53" s="10">
        <f t="shared" si="39"/>
        <v>12.4537589529355</v>
      </c>
      <c r="F53" s="7" t="s">
        <v>85</v>
      </c>
      <c r="G53" s="1">
        <v>12</v>
      </c>
      <c r="H53" s="9">
        <f t="shared" si="20"/>
        <v>7.7169217986999996</v>
      </c>
      <c r="I53" s="9">
        <f t="shared" si="21"/>
        <v>280.86692179869999</v>
      </c>
      <c r="J53" s="9">
        <f t="shared" si="22"/>
        <v>4.6403749251191777E-2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121.62784386235107</v>
      </c>
      <c r="P53" s="9">
        <f t="shared" si="25"/>
        <v>5.6439879685516434</v>
      </c>
      <c r="Q53" s="12">
        <f t="shared" si="26"/>
        <v>1.3545571124523943</v>
      </c>
      <c r="R53" s="9">
        <f t="shared" si="27"/>
        <v>14.125500000000001</v>
      </c>
      <c r="S53" s="13">
        <f t="shared" si="28"/>
        <v>9.5894454175242949E-2</v>
      </c>
      <c r="T53" s="2">
        <f t="shared" si="29"/>
        <v>0.43</v>
      </c>
      <c r="U53" s="14">
        <f t="shared" si="30"/>
        <v>4.1234615295354465E-2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4.9654615295354462E-2</v>
      </c>
      <c r="AR53" s="9">
        <f t="shared" si="35"/>
        <v>136.875</v>
      </c>
      <c r="AS53" s="1">
        <f t="shared" si="36"/>
        <v>0.24</v>
      </c>
      <c r="AT53" s="1">
        <f t="shared" si="37"/>
        <v>65166.666666666664</v>
      </c>
      <c r="AU53" s="1">
        <f t="shared" si="38"/>
        <v>712189071.39858937</v>
      </c>
      <c r="AV53" s="1">
        <f>SUM(AU42:AU53)</f>
        <v>23544806625.751064</v>
      </c>
    </row>
    <row r="54" spans="1:48" x14ac:dyDescent="0.15">
      <c r="C54" s="7">
        <v>12</v>
      </c>
      <c r="D54" s="8">
        <v>3.1435565490967701</v>
      </c>
      <c r="E54" s="10">
        <f t="shared" si="39"/>
        <v>7.7169217986999996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2.6996779897419398</v>
      </c>
      <c r="E58" s="7"/>
      <c r="F58" s="7"/>
      <c r="G58" s="1">
        <v>1</v>
      </c>
      <c r="H58" s="9">
        <f t="shared" ref="H58:H69" si="41">E59</f>
        <v>2.6996779897419398</v>
      </c>
      <c r="I58" s="9">
        <f t="shared" ref="I58:I69" si="42">H58+273.15</f>
        <v>275.84967798974191</v>
      </c>
      <c r="J58" s="9">
        <f t="shared" ref="J58:J69" si="43">EXP(($C$15*(I58-$C$13))/($C$16*I58*$C$13))</f>
        <v>2.4701084567865066E-2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2.464344870387338E-3</v>
      </c>
      <c r="Q58" s="12">
        <f t="shared" ref="Q58:Q69" si="47">P58*$B$60</f>
        <v>4.6822552537359425E-4</v>
      </c>
      <c r="R58" s="9">
        <f t="shared" ref="R58:R69" si="48">L58*$B$60</f>
        <v>1.8955666666666669E-2</v>
      </c>
      <c r="S58" s="13">
        <f t="shared" ref="S58:S69" si="49">Q58/R58</f>
        <v>2.4701084567865062E-2</v>
      </c>
      <c r="T58" s="2">
        <f t="shared" ref="T58:T69" si="50">$B$59/100</f>
        <v>0.01</v>
      </c>
      <c r="U58" s="14">
        <f t="shared" ref="U58:U69" si="51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1.2247010845678651E-2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101166.66666666667</v>
      </c>
      <c r="AU58" s="1">
        <f t="shared" ref="AU58:AU69" si="58">AT58*10000*AS58*0.67*AR58*AQ58</f>
        <v>15735531.218190314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2.8644024376774202</v>
      </c>
      <c r="E59" s="10">
        <f t="shared" ref="E59:E70" si="59">D58</f>
        <v>2.6996779897419398</v>
      </c>
      <c r="F59" s="7" t="s">
        <v>83</v>
      </c>
      <c r="G59" s="1">
        <v>2</v>
      </c>
      <c r="H59" s="9">
        <f t="shared" si="41"/>
        <v>2.8644024376774202</v>
      </c>
      <c r="I59" s="9">
        <f t="shared" si="42"/>
        <v>276.0144024376774</v>
      </c>
      <c r="J59" s="9">
        <f t="shared" si="43"/>
        <v>2.5226941913094131E-2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0.19706898846294602</v>
      </c>
      <c r="P59" s="9">
        <f t="shared" si="46"/>
        <v>4.9714479248269567E-3</v>
      </c>
      <c r="Q59" s="12">
        <f t="shared" si="47"/>
        <v>9.4457510571712181E-4</v>
      </c>
      <c r="R59" s="9">
        <f t="shared" si="48"/>
        <v>1.8955666666666669E-2</v>
      </c>
      <c r="S59" s="13">
        <f t="shared" si="49"/>
        <v>4.9830751000604308E-2</v>
      </c>
      <c r="T59" s="2">
        <f t="shared" si="50"/>
        <v>0.01</v>
      </c>
      <c r="U59" s="14">
        <f t="shared" si="51"/>
        <v>4.9830751000604306E-4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1.2498307510006043E-2</v>
      </c>
      <c r="AR59" s="9">
        <f t="shared" si="55"/>
        <v>9.9766666666666666</v>
      </c>
      <c r="AS59" s="1">
        <f t="shared" si="56"/>
        <v>0.19</v>
      </c>
      <c r="AT59" s="1">
        <f t="shared" si="57"/>
        <v>101166.66666666667</v>
      </c>
      <c r="AU59" s="1">
        <f t="shared" si="58"/>
        <v>16058408.902906829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4.5972722579642804</v>
      </c>
      <c r="E60" s="10">
        <f t="shared" si="59"/>
        <v>2.8644024376774202</v>
      </c>
      <c r="F60" s="7" t="s">
        <v>83</v>
      </c>
      <c r="G60" s="1">
        <v>3</v>
      </c>
      <c r="H60" s="9">
        <f t="shared" si="41"/>
        <v>4.5972722579642804</v>
      </c>
      <c r="I60" s="9">
        <f t="shared" si="42"/>
        <v>277.74727225796426</v>
      </c>
      <c r="J60" s="9">
        <f t="shared" si="43"/>
        <v>3.1437532093194796E-2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0.29186420720478573</v>
      </c>
      <c r="P60" s="9">
        <f t="shared" si="46"/>
        <v>9.175490380855307E-3</v>
      </c>
      <c r="Q60" s="12">
        <f t="shared" si="47"/>
        <v>1.7433431723625084E-3</v>
      </c>
      <c r="R60" s="9">
        <f t="shared" si="48"/>
        <v>1.8955666666666669E-2</v>
      </c>
      <c r="S60" s="13">
        <f t="shared" si="49"/>
        <v>9.1969499306935917E-2</v>
      </c>
      <c r="T60" s="2">
        <f t="shared" si="50"/>
        <v>0.01</v>
      </c>
      <c r="U60" s="14">
        <f t="shared" si="51"/>
        <v>9.1969499306935915E-4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1.291969499306936E-2</v>
      </c>
      <c r="AR60" s="9">
        <f t="shared" si="55"/>
        <v>9.9766666666666666</v>
      </c>
      <c r="AS60" s="1">
        <f t="shared" si="56"/>
        <v>0.19</v>
      </c>
      <c r="AT60" s="1">
        <f t="shared" si="57"/>
        <v>101166.66666666667</v>
      </c>
      <c r="AU60" s="1">
        <f t="shared" si="58"/>
        <v>16599827.211280184</v>
      </c>
    </row>
    <row r="61" spans="1:48" x14ac:dyDescent="0.15">
      <c r="C61" s="7">
        <v>3</v>
      </c>
      <c r="D61" s="8">
        <v>9.6214260187741907</v>
      </c>
      <c r="E61" s="10">
        <f t="shared" si="59"/>
        <v>4.5972722579642804</v>
      </c>
      <c r="F61" s="7" t="s">
        <v>83</v>
      </c>
      <c r="G61" s="1">
        <v>4</v>
      </c>
      <c r="H61" s="9">
        <f t="shared" si="41"/>
        <v>9.6214260187741907</v>
      </c>
      <c r="I61" s="9">
        <f t="shared" si="42"/>
        <v>282.77142601877415</v>
      </c>
      <c r="J61" s="9">
        <f t="shared" si="43"/>
        <v>5.8607733440289966E-2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0.3824553834905971</v>
      </c>
      <c r="P61" s="9">
        <f t="shared" si="46"/>
        <v>2.2414843168420791E-2</v>
      </c>
      <c r="Q61" s="12">
        <f t="shared" si="47"/>
        <v>4.2588202019999506E-3</v>
      </c>
      <c r="R61" s="9">
        <f t="shared" si="48"/>
        <v>1.8955666666666669E-2</v>
      </c>
      <c r="S61" s="13">
        <f t="shared" si="49"/>
        <v>0.22467266790932966</v>
      </c>
      <c r="T61" s="2">
        <f t="shared" si="50"/>
        <v>0.01</v>
      </c>
      <c r="U61" s="14">
        <f t="shared" si="51"/>
        <v>2.2467266790932965E-3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1.4246726679093297E-2</v>
      </c>
      <c r="AR61" s="9">
        <f t="shared" si="55"/>
        <v>9.9766666666666666</v>
      </c>
      <c r="AS61" s="1">
        <f t="shared" si="56"/>
        <v>0.19</v>
      </c>
      <c r="AT61" s="1">
        <f t="shared" si="57"/>
        <v>101166.66666666667</v>
      </c>
      <c r="AU61" s="1">
        <f t="shared" si="58"/>
        <v>18304859.466585603</v>
      </c>
    </row>
    <row r="62" spans="1:48" x14ac:dyDescent="0.15">
      <c r="C62" s="7">
        <v>4</v>
      </c>
      <c r="D62" s="8">
        <v>12.8289031219667</v>
      </c>
      <c r="E62" s="10">
        <f t="shared" si="59"/>
        <v>9.6214260187741907</v>
      </c>
      <c r="F62" s="7" t="s">
        <v>83</v>
      </c>
      <c r="G62" s="1">
        <v>5</v>
      </c>
      <c r="H62" s="9">
        <f t="shared" si="41"/>
        <v>12.8289031219667</v>
      </c>
      <c r="I62" s="9">
        <f t="shared" si="42"/>
        <v>285.97890312196665</v>
      </c>
      <c r="J62" s="9">
        <f t="shared" si="43"/>
        <v>8.6233994865643773E-2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0.34203851330606744</v>
      </c>
      <c r="O62" s="9">
        <f t="shared" si="60"/>
        <v>0.11776869368277554</v>
      </c>
      <c r="P62" s="9">
        <f t="shared" si="46"/>
        <v>1.015566492637404E-2</v>
      </c>
      <c r="Q62" s="12">
        <f t="shared" si="47"/>
        <v>1.9295763360110676E-3</v>
      </c>
      <c r="R62" s="9">
        <f t="shared" si="48"/>
        <v>1.8955666666666669E-2</v>
      </c>
      <c r="S62" s="13">
        <f t="shared" si="49"/>
        <v>0.10179416899138696</v>
      </c>
      <c r="T62" s="2">
        <f t="shared" si="50"/>
        <v>0.01</v>
      </c>
      <c r="U62" s="14">
        <f t="shared" si="51"/>
        <v>1.0179416899138696E-3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1.3017941689913871E-2</v>
      </c>
      <c r="AR62" s="9">
        <f t="shared" si="55"/>
        <v>9.9766666666666666</v>
      </c>
      <c r="AS62" s="1">
        <f t="shared" si="56"/>
        <v>0.19</v>
      </c>
      <c r="AT62" s="1">
        <f t="shared" si="57"/>
        <v>101166.66666666667</v>
      </c>
      <c r="AU62" s="1">
        <f t="shared" si="58"/>
        <v>16726059.153487239</v>
      </c>
    </row>
    <row r="63" spans="1:48" x14ac:dyDescent="0.15">
      <c r="C63" s="7">
        <v>5</v>
      </c>
      <c r="D63" s="8">
        <v>15.755805281612901</v>
      </c>
      <c r="E63" s="10">
        <f t="shared" si="59"/>
        <v>12.8289031219667</v>
      </c>
      <c r="F63" s="7" t="s">
        <v>85</v>
      </c>
      <c r="G63" s="1">
        <v>6</v>
      </c>
      <c r="H63" s="9">
        <f t="shared" si="41"/>
        <v>15.755805281612901</v>
      </c>
      <c r="I63" s="9">
        <f t="shared" si="42"/>
        <v>288.90580528161286</v>
      </c>
      <c r="J63" s="9">
        <f t="shared" si="43"/>
        <v>0.12175327309433319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0.20737969542306817</v>
      </c>
      <c r="P63" s="9">
        <f t="shared" si="46"/>
        <v>2.5249156691064457E-2</v>
      </c>
      <c r="Q63" s="12">
        <f t="shared" si="47"/>
        <v>4.7973397713022472E-3</v>
      </c>
      <c r="R63" s="9">
        <f t="shared" si="48"/>
        <v>1.8955666666666669E-2</v>
      </c>
      <c r="S63" s="13">
        <f t="shared" si="49"/>
        <v>0.25308209179149138</v>
      </c>
      <c r="T63" s="2">
        <f t="shared" si="50"/>
        <v>0.01</v>
      </c>
      <c r="U63" s="14">
        <f t="shared" si="51"/>
        <v>2.5308209179149138E-3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1.4530820917914914E-2</v>
      </c>
      <c r="AR63" s="9">
        <f t="shared" si="55"/>
        <v>9.9766666666666666</v>
      </c>
      <c r="AS63" s="1">
        <f t="shared" si="56"/>
        <v>0.19</v>
      </c>
      <c r="AT63" s="1">
        <f t="shared" si="57"/>
        <v>101166.66666666667</v>
      </c>
      <c r="AU63" s="1">
        <f t="shared" si="58"/>
        <v>18669877.005984854</v>
      </c>
    </row>
    <row r="64" spans="1:48" x14ac:dyDescent="0.15">
      <c r="C64" s="7">
        <v>6</v>
      </c>
      <c r="D64" s="8">
        <v>19.946207909999998</v>
      </c>
      <c r="E64" s="10">
        <f t="shared" si="59"/>
        <v>15.755805281612901</v>
      </c>
      <c r="F64" s="7" t="s">
        <v>83</v>
      </c>
      <c r="G64" s="1">
        <v>7</v>
      </c>
      <c r="H64" s="9">
        <f t="shared" si="41"/>
        <v>19.946207909999998</v>
      </c>
      <c r="I64" s="9">
        <f t="shared" si="42"/>
        <v>293.09620790999998</v>
      </c>
      <c r="J64" s="9">
        <f t="shared" si="43"/>
        <v>0.19712520511422699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0.28189720539867036</v>
      </c>
      <c r="P64" s="9">
        <f t="shared" si="46"/>
        <v>5.5569044435340269E-2</v>
      </c>
      <c r="Q64" s="12">
        <f t="shared" si="47"/>
        <v>1.0558118442714651E-2</v>
      </c>
      <c r="R64" s="9">
        <f t="shared" si="48"/>
        <v>1.8955666666666669E-2</v>
      </c>
      <c r="S64" s="13">
        <f t="shared" si="49"/>
        <v>0.55699008789181692</v>
      </c>
      <c r="T64" s="2">
        <f t="shared" si="50"/>
        <v>0.01</v>
      </c>
      <c r="U64" s="14">
        <f t="shared" si="51"/>
        <v>5.5699008789181692E-3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2.566990087891817E-2</v>
      </c>
      <c r="AR64" s="9">
        <f t="shared" si="55"/>
        <v>9.9766666666666666</v>
      </c>
      <c r="AS64" s="1">
        <f t="shared" si="56"/>
        <v>0.19</v>
      </c>
      <c r="AT64" s="1">
        <f t="shared" si="57"/>
        <v>101166.66666666667</v>
      </c>
      <c r="AU64" s="1">
        <f t="shared" si="58"/>
        <v>32981886.905946042</v>
      </c>
    </row>
    <row r="65" spans="1:48" x14ac:dyDescent="0.15">
      <c r="C65" s="7">
        <v>7</v>
      </c>
      <c r="D65" s="8">
        <v>21.9112736541936</v>
      </c>
      <c r="E65" s="10">
        <f t="shared" si="59"/>
        <v>19.946207909999998</v>
      </c>
      <c r="F65" s="7" t="s">
        <v>83</v>
      </c>
      <c r="G65" s="1">
        <v>8</v>
      </c>
      <c r="H65" s="9">
        <f t="shared" si="41"/>
        <v>21.9112736541936</v>
      </c>
      <c r="I65" s="9">
        <f t="shared" si="42"/>
        <v>295.0612736541936</v>
      </c>
      <c r="J65" s="9">
        <f t="shared" si="43"/>
        <v>0.24593875548337008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0.32609482762999675</v>
      </c>
      <c r="P65" s="9">
        <f t="shared" si="46"/>
        <v>8.0199356076885484E-2</v>
      </c>
      <c r="Q65" s="12">
        <f t="shared" si="47"/>
        <v>1.5237877654608241E-2</v>
      </c>
      <c r="R65" s="9">
        <f t="shared" si="48"/>
        <v>1.8955666666666669E-2</v>
      </c>
      <c r="S65" s="13">
        <f t="shared" si="49"/>
        <v>0.80386925569881862</v>
      </c>
      <c r="T65" s="2">
        <f t="shared" si="50"/>
        <v>0.01</v>
      </c>
      <c r="U65" s="14">
        <f t="shared" si="51"/>
        <v>8.0386925569881865E-3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2.8138692556988185E-2</v>
      </c>
      <c r="AR65" s="9">
        <f t="shared" si="55"/>
        <v>9.9766666666666666</v>
      </c>
      <c r="AS65" s="1">
        <f t="shared" si="56"/>
        <v>0.19</v>
      </c>
      <c r="AT65" s="1">
        <f t="shared" si="57"/>
        <v>101166.66666666667</v>
      </c>
      <c r="AU65" s="1">
        <f t="shared" si="58"/>
        <v>36153905.695754379</v>
      </c>
    </row>
    <row r="66" spans="1:48" x14ac:dyDescent="0.15">
      <c r="C66" s="7">
        <v>8</v>
      </c>
      <c r="D66" s="8">
        <v>19.9941718093548</v>
      </c>
      <c r="E66" s="10">
        <f t="shared" si="59"/>
        <v>21.9112736541936</v>
      </c>
      <c r="F66" s="7" t="s">
        <v>83</v>
      </c>
      <c r="G66" s="1">
        <v>9</v>
      </c>
      <c r="H66" s="9">
        <f t="shared" si="41"/>
        <v>19.9941718093548</v>
      </c>
      <c r="I66" s="9">
        <f t="shared" si="42"/>
        <v>293.14417180935476</v>
      </c>
      <c r="J66" s="9">
        <f t="shared" si="43"/>
        <v>0.19819959467186313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0.34566213821977793</v>
      </c>
      <c r="P66" s="9">
        <f t="shared" si="46"/>
        <v>6.8510095688569514E-2</v>
      </c>
      <c r="Q66" s="12">
        <f t="shared" si="47"/>
        <v>1.3016918180828207E-2</v>
      </c>
      <c r="R66" s="9">
        <f t="shared" si="48"/>
        <v>1.8955666666666669E-2</v>
      </c>
      <c r="S66" s="13">
        <f t="shared" si="49"/>
        <v>0.68670326450286834</v>
      </c>
      <c r="T66" s="2">
        <f t="shared" si="50"/>
        <v>0.01</v>
      </c>
      <c r="U66" s="14">
        <f t="shared" si="51"/>
        <v>6.8670326450286836E-3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2.6967032645028685E-2</v>
      </c>
      <c r="AR66" s="9">
        <f t="shared" si="55"/>
        <v>9.9766666666666666</v>
      </c>
      <c r="AS66" s="1">
        <f t="shared" si="56"/>
        <v>0.19</v>
      </c>
      <c r="AT66" s="1">
        <f t="shared" si="57"/>
        <v>101166.66666666667</v>
      </c>
      <c r="AU66" s="1">
        <f t="shared" si="58"/>
        <v>34648502.348435044</v>
      </c>
    </row>
    <row r="67" spans="1:48" x14ac:dyDescent="0.15">
      <c r="C67" s="7">
        <v>9</v>
      </c>
      <c r="D67" s="8">
        <v>16.983287627999999</v>
      </c>
      <c r="E67" s="10">
        <f t="shared" si="59"/>
        <v>19.9941718093548</v>
      </c>
      <c r="F67" s="7" t="s">
        <v>83</v>
      </c>
      <c r="G67" s="1">
        <v>10</v>
      </c>
      <c r="H67" s="9">
        <f t="shared" si="41"/>
        <v>16.983287627999999</v>
      </c>
      <c r="I67" s="9">
        <f t="shared" si="42"/>
        <v>290.13328762799995</v>
      </c>
      <c r="J67" s="9">
        <f t="shared" si="43"/>
        <v>0.14041225101048255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0.37691870919787507</v>
      </c>
      <c r="P67" s="9">
        <f t="shared" si="46"/>
        <v>5.2924004406439108E-2</v>
      </c>
      <c r="Q67" s="12">
        <f t="shared" si="47"/>
        <v>1.0055560837223431E-2</v>
      </c>
      <c r="R67" s="9">
        <f t="shared" si="48"/>
        <v>1.8955666666666669E-2</v>
      </c>
      <c r="S67" s="13">
        <f t="shared" si="49"/>
        <v>0.53047782565759205</v>
      </c>
      <c r="T67" s="2">
        <f t="shared" si="50"/>
        <v>0.01</v>
      </c>
      <c r="U67" s="14">
        <f t="shared" si="51"/>
        <v>5.3047782565759207E-3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2.540477825657592E-2</v>
      </c>
      <c r="AR67" s="9">
        <f t="shared" si="55"/>
        <v>9.9766666666666666</v>
      </c>
      <c r="AS67" s="1">
        <f t="shared" si="56"/>
        <v>0.19</v>
      </c>
      <c r="AT67" s="1">
        <f t="shared" si="57"/>
        <v>101166.66666666667</v>
      </c>
      <c r="AU67" s="1">
        <f t="shared" si="58"/>
        <v>32641244.984983999</v>
      </c>
    </row>
    <row r="68" spans="1:48" x14ac:dyDescent="0.15">
      <c r="C68" s="7">
        <v>10</v>
      </c>
      <c r="D68" s="8">
        <v>12.4537589529355</v>
      </c>
      <c r="E68" s="10">
        <f t="shared" si="59"/>
        <v>16.983287627999999</v>
      </c>
      <c r="F68" s="7" t="s">
        <v>83</v>
      </c>
      <c r="G68" s="1">
        <v>11</v>
      </c>
      <c r="H68" s="9">
        <f t="shared" si="41"/>
        <v>12.4537589529355</v>
      </c>
      <c r="I68" s="9">
        <f t="shared" si="42"/>
        <v>285.60375895293549</v>
      </c>
      <c r="J68" s="9">
        <f t="shared" si="43"/>
        <v>8.2462447181489984E-2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0.30779496955186414</v>
      </c>
      <c r="O68" s="9">
        <f t="shared" si="60"/>
        <v>0.11596640190623847</v>
      </c>
      <c r="P68" s="9">
        <f t="shared" si="46"/>
        <v>9.5628732920206294E-3</v>
      </c>
      <c r="Q68" s="12">
        <f t="shared" si="47"/>
        <v>1.8169459254839197E-3</v>
      </c>
      <c r="R68" s="9">
        <f t="shared" si="48"/>
        <v>1.8955666666666669E-2</v>
      </c>
      <c r="S68" s="13">
        <f t="shared" si="49"/>
        <v>9.5852388493357449E-2</v>
      </c>
      <c r="T68" s="2">
        <f t="shared" si="50"/>
        <v>0.01</v>
      </c>
      <c r="U68" s="14">
        <f t="shared" si="51"/>
        <v>9.5852388493357452E-4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1.2958523884933574E-2</v>
      </c>
      <c r="AR68" s="9">
        <f t="shared" si="55"/>
        <v>9.9766666666666666</v>
      </c>
      <c r="AS68" s="1">
        <f t="shared" si="56"/>
        <v>0.19</v>
      </c>
      <c r="AT68" s="1">
        <f t="shared" si="57"/>
        <v>101166.66666666667</v>
      </c>
      <c r="AU68" s="1">
        <f t="shared" si="58"/>
        <v>16649716.384058427</v>
      </c>
    </row>
    <row r="69" spans="1:48" x14ac:dyDescent="0.15">
      <c r="C69" s="7">
        <v>11</v>
      </c>
      <c r="D69" s="8">
        <v>7.7169217986999996</v>
      </c>
      <c r="E69" s="10">
        <f t="shared" si="59"/>
        <v>12.4537589529355</v>
      </c>
      <c r="F69" s="7" t="s">
        <v>85</v>
      </c>
      <c r="G69" s="1">
        <v>12</v>
      </c>
      <c r="H69" s="9">
        <f t="shared" si="41"/>
        <v>7.7169217986999996</v>
      </c>
      <c r="I69" s="9">
        <f t="shared" si="42"/>
        <v>280.86692179869999</v>
      </c>
      <c r="J69" s="9">
        <f t="shared" si="43"/>
        <v>4.6403749251191777E-2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0.20617019528088451</v>
      </c>
      <c r="P69" s="9">
        <f t="shared" si="46"/>
        <v>9.5670700448834065E-3</v>
      </c>
      <c r="Q69" s="12">
        <f t="shared" si="47"/>
        <v>1.8177433085278473E-3</v>
      </c>
      <c r="R69" s="9">
        <f t="shared" si="48"/>
        <v>1.8955666666666669E-2</v>
      </c>
      <c r="S69" s="13">
        <f t="shared" si="49"/>
        <v>9.5894454175242949E-2</v>
      </c>
      <c r="T69" s="2">
        <f t="shared" si="50"/>
        <v>0.01</v>
      </c>
      <c r="U69" s="14">
        <f t="shared" si="51"/>
        <v>9.5894454175242947E-4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1.2958944541752429E-2</v>
      </c>
      <c r="AR69" s="9">
        <f t="shared" si="55"/>
        <v>9.9766666666666666</v>
      </c>
      <c r="AS69" s="1">
        <f t="shared" si="56"/>
        <v>0.19</v>
      </c>
      <c r="AT69" s="1">
        <f t="shared" si="57"/>
        <v>101166.66666666667</v>
      </c>
      <c r="AU69" s="1">
        <f t="shared" si="58"/>
        <v>16650256.863575319</v>
      </c>
      <c r="AV69" s="1">
        <f>SUM(AU58:AU69)</f>
        <v>271820076.14118826</v>
      </c>
    </row>
    <row r="70" spans="1:48" x14ac:dyDescent="0.15">
      <c r="C70" s="7">
        <v>12</v>
      </c>
      <c r="D70" s="8">
        <v>3.1435565490967701</v>
      </c>
      <c r="E70" s="10">
        <f t="shared" si="59"/>
        <v>7.7169217986999996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2.6996779897419398</v>
      </c>
      <c r="E73" s="7"/>
      <c r="F73" s="7"/>
      <c r="G73" s="1">
        <v>1</v>
      </c>
      <c r="H73" s="9">
        <f t="shared" ref="H73:H84" si="61">E74</f>
        <v>2.6996779897419398</v>
      </c>
      <c r="I73" s="9">
        <f t="shared" ref="I73:I84" si="62">H73+273.15</f>
        <v>275.84967798974191</v>
      </c>
      <c r="J73" s="9">
        <f t="shared" ref="J73:J84" si="63">EXP(($C$15*(I73-$C$13))/($C$16*I73*$C$13))</f>
        <v>2.4701084567865066E-2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2.704768760181225E-3</v>
      </c>
      <c r="Q73" s="12">
        <f t="shared" ref="Q73:Q84" si="67">P73*$B$75</f>
        <v>4.8685837683262051E-4</v>
      </c>
      <c r="R73" s="9">
        <f t="shared" ref="R73:R84" si="68">L73*$B$75</f>
        <v>1.9710000000000002E-2</v>
      </c>
      <c r="S73" s="13">
        <f t="shared" ref="S73:S84" si="69">Q73/R73</f>
        <v>2.4701084567865066E-2</v>
      </c>
      <c r="T73" s="2">
        <f t="shared" ref="T73:T84" si="70">$B$74/100</f>
        <v>0.01</v>
      </c>
      <c r="U73" s="14">
        <f t="shared" ref="U73:U84" si="71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1.2847010845678651E-2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6083.333333333333</v>
      </c>
      <c r="AU73" s="1">
        <f t="shared" ref="AU73:AU84" si="78">AT73*10000*AS73*0.67*AR73*AQ73</f>
        <v>1032060.4410090696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2.8644024376774202</v>
      </c>
      <c r="E74" s="10">
        <f t="shared" ref="E74:E85" si="79">D73</f>
        <v>2.6996779897419398</v>
      </c>
      <c r="F74" s="7" t="s">
        <v>83</v>
      </c>
      <c r="G74" s="1">
        <v>2</v>
      </c>
      <c r="H74" s="9">
        <f t="shared" si="61"/>
        <v>2.8644024376774202</v>
      </c>
      <c r="I74" s="9">
        <f t="shared" si="62"/>
        <v>276.0144024376774</v>
      </c>
      <c r="J74" s="9">
        <f t="shared" si="63"/>
        <v>2.5226941913094131E-2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0.21629523123981881</v>
      </c>
      <c r="P74" s="9">
        <f t="shared" si="66"/>
        <v>5.4564672345661725E-3</v>
      </c>
      <c r="Q74" s="12">
        <f t="shared" si="67"/>
        <v>9.8216410222191105E-4</v>
      </c>
      <c r="R74" s="9">
        <f t="shared" si="68"/>
        <v>1.9710000000000002E-2</v>
      </c>
      <c r="S74" s="13">
        <f t="shared" si="69"/>
        <v>4.9830751000604308E-2</v>
      </c>
      <c r="T74" s="2">
        <f t="shared" si="70"/>
        <v>0.01</v>
      </c>
      <c r="U74" s="14">
        <f t="shared" si="71"/>
        <v>4.9830751000604306E-4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1.3098307510006043E-2</v>
      </c>
      <c r="AR74" s="9">
        <f t="shared" si="75"/>
        <v>10.950000000000001</v>
      </c>
      <c r="AS74" s="1">
        <f t="shared" si="76"/>
        <v>0.18</v>
      </c>
      <c r="AT74" s="1">
        <f t="shared" si="77"/>
        <v>6083.333333333333</v>
      </c>
      <c r="AU74" s="1">
        <f t="shared" si="78"/>
        <v>1052248.2768663948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4.5972722579642804</v>
      </c>
      <c r="E75" s="10">
        <f t="shared" si="79"/>
        <v>2.8644024376774202</v>
      </c>
      <c r="F75" s="7" t="s">
        <v>83</v>
      </c>
      <c r="G75" s="1">
        <v>3</v>
      </c>
      <c r="H75" s="9">
        <f t="shared" si="61"/>
        <v>4.5972722579642804</v>
      </c>
      <c r="I75" s="9">
        <f t="shared" si="62"/>
        <v>277.74727225796426</v>
      </c>
      <c r="J75" s="9">
        <f t="shared" si="63"/>
        <v>3.1437532093194796E-2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0.32033876400525263</v>
      </c>
      <c r="P75" s="9">
        <f t="shared" si="66"/>
        <v>1.0070660174109484E-2</v>
      </c>
      <c r="Q75" s="12">
        <f t="shared" si="67"/>
        <v>1.812718831339707E-3</v>
      </c>
      <c r="R75" s="9">
        <f t="shared" si="68"/>
        <v>1.9710000000000002E-2</v>
      </c>
      <c r="S75" s="13">
        <f t="shared" si="69"/>
        <v>9.1969499306935917E-2</v>
      </c>
      <c r="T75" s="2">
        <f t="shared" si="70"/>
        <v>0.01</v>
      </c>
      <c r="U75" s="14">
        <f t="shared" si="71"/>
        <v>9.1969499306935915E-4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1.351969499306936E-2</v>
      </c>
      <c r="AR75" s="9">
        <f t="shared" si="75"/>
        <v>10.950000000000001</v>
      </c>
      <c r="AS75" s="1">
        <f t="shared" si="76"/>
        <v>0.18</v>
      </c>
      <c r="AT75" s="1">
        <f t="shared" si="77"/>
        <v>6083.333333333333</v>
      </c>
      <c r="AU75" s="1">
        <f t="shared" si="78"/>
        <v>1086100.3033673542</v>
      </c>
    </row>
    <row r="76" spans="1:48" x14ac:dyDescent="0.15">
      <c r="C76" s="7">
        <v>3</v>
      </c>
      <c r="D76" s="8">
        <v>9.6214260187741907</v>
      </c>
      <c r="E76" s="10">
        <f t="shared" si="79"/>
        <v>4.5972722579642804</v>
      </c>
      <c r="F76" s="7" t="s">
        <v>83</v>
      </c>
      <c r="G76" s="1">
        <v>4</v>
      </c>
      <c r="H76" s="9">
        <f t="shared" si="61"/>
        <v>9.6214260187741907</v>
      </c>
      <c r="I76" s="9">
        <f t="shared" si="62"/>
        <v>282.77142601877415</v>
      </c>
      <c r="J76" s="9">
        <f t="shared" si="63"/>
        <v>5.8607733440289966E-2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0.41976810383114321</v>
      </c>
      <c r="P76" s="9">
        <f t="shared" si="66"/>
        <v>2.4601657136071604E-2</v>
      </c>
      <c r="Q76" s="12">
        <f t="shared" si="67"/>
        <v>4.4282982844928882E-3</v>
      </c>
      <c r="R76" s="9">
        <f t="shared" si="68"/>
        <v>1.9710000000000002E-2</v>
      </c>
      <c r="S76" s="13">
        <f t="shared" si="69"/>
        <v>0.22467266790932966</v>
      </c>
      <c r="T76" s="2">
        <f t="shared" si="70"/>
        <v>0.01</v>
      </c>
      <c r="U76" s="14">
        <f t="shared" si="71"/>
        <v>2.2467266790932965E-3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1.4846726679093297E-2</v>
      </c>
      <c r="AR76" s="9">
        <f t="shared" si="75"/>
        <v>10.950000000000001</v>
      </c>
      <c r="AS76" s="1">
        <f t="shared" si="76"/>
        <v>0.18</v>
      </c>
      <c r="AT76" s="1">
        <f t="shared" si="77"/>
        <v>6083.333333333333</v>
      </c>
      <c r="AU76" s="1">
        <f t="shared" si="78"/>
        <v>1192706.9625787893</v>
      </c>
    </row>
    <row r="77" spans="1:48" x14ac:dyDescent="0.15">
      <c r="C77" s="7">
        <v>4</v>
      </c>
      <c r="D77" s="8">
        <v>12.8289031219667</v>
      </c>
      <c r="E77" s="10">
        <f t="shared" si="79"/>
        <v>9.6214260187741907</v>
      </c>
      <c r="F77" s="7" t="s">
        <v>83</v>
      </c>
      <c r="G77" s="1">
        <v>5</v>
      </c>
      <c r="H77" s="9">
        <f t="shared" si="61"/>
        <v>12.8289031219667</v>
      </c>
      <c r="I77" s="9">
        <f t="shared" si="62"/>
        <v>285.97890312196665</v>
      </c>
      <c r="J77" s="9">
        <f t="shared" si="63"/>
        <v>8.6233994865643773E-2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0.37540812436031806</v>
      </c>
      <c r="O77" s="9">
        <f t="shared" si="80"/>
        <v>0.12925832233475348</v>
      </c>
      <c r="P77" s="9">
        <f t="shared" si="66"/>
        <v>1.114646150455686E-2</v>
      </c>
      <c r="Q77" s="12">
        <f t="shared" si="67"/>
        <v>2.0063630708202348E-3</v>
      </c>
      <c r="R77" s="9">
        <f t="shared" si="68"/>
        <v>1.9710000000000002E-2</v>
      </c>
      <c r="S77" s="13">
        <f t="shared" si="69"/>
        <v>0.10179416899138684</v>
      </c>
      <c r="T77" s="2">
        <f t="shared" si="70"/>
        <v>0.01</v>
      </c>
      <c r="U77" s="14">
        <f t="shared" si="71"/>
        <v>1.0179416899138683E-3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1.3617941689913869E-2</v>
      </c>
      <c r="AR77" s="9">
        <f t="shared" si="75"/>
        <v>10.950000000000001</v>
      </c>
      <c r="AS77" s="1">
        <f t="shared" si="76"/>
        <v>0.18</v>
      </c>
      <c r="AT77" s="1">
        <f t="shared" si="77"/>
        <v>6083.333333333333</v>
      </c>
      <c r="AU77" s="1">
        <f t="shared" si="78"/>
        <v>1093992.9198281814</v>
      </c>
    </row>
    <row r="78" spans="1:48" x14ac:dyDescent="0.15">
      <c r="C78" s="7">
        <v>5</v>
      </c>
      <c r="D78" s="8">
        <v>15.755805281612901</v>
      </c>
      <c r="E78" s="10">
        <f t="shared" si="79"/>
        <v>12.8289031219667</v>
      </c>
      <c r="F78" s="7" t="s">
        <v>85</v>
      </c>
      <c r="G78" s="1">
        <v>6</v>
      </c>
      <c r="H78" s="9">
        <f t="shared" si="61"/>
        <v>15.755805281612901</v>
      </c>
      <c r="I78" s="9">
        <f t="shared" si="62"/>
        <v>288.90580528161286</v>
      </c>
      <c r="J78" s="9">
        <f t="shared" si="63"/>
        <v>0.12175327309433319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0.22761186083019663</v>
      </c>
      <c r="P78" s="9">
        <f t="shared" si="66"/>
        <v>2.7712489051168292E-2</v>
      </c>
      <c r="Q78" s="12">
        <f t="shared" si="67"/>
        <v>4.988248029210292E-3</v>
      </c>
      <c r="R78" s="9">
        <f t="shared" si="68"/>
        <v>1.9710000000000002E-2</v>
      </c>
      <c r="S78" s="13">
        <f t="shared" si="69"/>
        <v>0.25308209179149121</v>
      </c>
      <c r="T78" s="2">
        <f t="shared" si="70"/>
        <v>0.01</v>
      </c>
      <c r="U78" s="14">
        <f t="shared" si="71"/>
        <v>2.5308209179149121E-3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1.5130820917914912E-2</v>
      </c>
      <c r="AR78" s="9">
        <f t="shared" si="75"/>
        <v>10.950000000000001</v>
      </c>
      <c r="AS78" s="1">
        <f t="shared" si="76"/>
        <v>0.18</v>
      </c>
      <c r="AT78" s="1">
        <f t="shared" si="77"/>
        <v>6083.333333333333</v>
      </c>
      <c r="AU78" s="1">
        <f t="shared" si="78"/>
        <v>1215529.5809238961</v>
      </c>
    </row>
    <row r="79" spans="1:48" x14ac:dyDescent="0.15">
      <c r="C79" s="7">
        <v>6</v>
      </c>
      <c r="D79" s="8">
        <v>19.946207909999998</v>
      </c>
      <c r="E79" s="10">
        <f t="shared" si="79"/>
        <v>15.755805281612901</v>
      </c>
      <c r="F79" s="7" t="s">
        <v>83</v>
      </c>
      <c r="G79" s="1">
        <v>7</v>
      </c>
      <c r="H79" s="9">
        <f t="shared" si="61"/>
        <v>19.946207909999998</v>
      </c>
      <c r="I79" s="9">
        <f t="shared" si="62"/>
        <v>293.09620790999998</v>
      </c>
      <c r="J79" s="9">
        <f t="shared" si="63"/>
        <v>0.19712520511422699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0.30939937177902832</v>
      </c>
      <c r="P79" s="9">
        <f t="shared" si="66"/>
        <v>6.099041462415393E-2</v>
      </c>
      <c r="Q79" s="12">
        <f t="shared" si="67"/>
        <v>1.0978274632347707E-2</v>
      </c>
      <c r="R79" s="9">
        <f t="shared" si="68"/>
        <v>1.9710000000000002E-2</v>
      </c>
      <c r="S79" s="13">
        <f t="shared" si="69"/>
        <v>0.55699008789181659</v>
      </c>
      <c r="T79" s="2">
        <f t="shared" si="70"/>
        <v>0.01</v>
      </c>
      <c r="U79" s="14">
        <f t="shared" si="71"/>
        <v>5.5699008789181657E-3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2.7169900878918168E-2</v>
      </c>
      <c r="AR79" s="9">
        <f t="shared" si="75"/>
        <v>10.950000000000001</v>
      </c>
      <c r="AS79" s="1">
        <f t="shared" si="76"/>
        <v>0.18</v>
      </c>
      <c r="AT79" s="1">
        <f t="shared" si="77"/>
        <v>6083.333333333333</v>
      </c>
      <c r="AU79" s="1">
        <f t="shared" si="78"/>
        <v>2182685.1568901055</v>
      </c>
    </row>
    <row r="80" spans="1:48" x14ac:dyDescent="0.15">
      <c r="C80" s="7">
        <v>7</v>
      </c>
      <c r="D80" s="8">
        <v>21.9112736541936</v>
      </c>
      <c r="E80" s="10">
        <f t="shared" si="79"/>
        <v>19.946207909999998</v>
      </c>
      <c r="F80" s="7" t="s">
        <v>83</v>
      </c>
      <c r="G80" s="1">
        <v>8</v>
      </c>
      <c r="H80" s="9">
        <f t="shared" si="61"/>
        <v>21.9112736541936</v>
      </c>
      <c r="I80" s="9">
        <f t="shared" si="62"/>
        <v>295.0612736541936</v>
      </c>
      <c r="J80" s="9">
        <f t="shared" si="63"/>
        <v>0.24593875548337008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0.35790895715487442</v>
      </c>
      <c r="P80" s="9">
        <f t="shared" si="66"/>
        <v>8.8023683499020636E-2</v>
      </c>
      <c r="Q80" s="12">
        <f t="shared" si="67"/>
        <v>1.5844263029823714E-2</v>
      </c>
      <c r="R80" s="9">
        <f t="shared" si="68"/>
        <v>1.9710000000000002E-2</v>
      </c>
      <c r="S80" s="13">
        <f t="shared" si="69"/>
        <v>0.80386925569881851</v>
      </c>
      <c r="T80" s="2">
        <f t="shared" si="70"/>
        <v>0.01</v>
      </c>
      <c r="U80" s="14">
        <f t="shared" si="71"/>
        <v>8.0386925569881848E-3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2.9638692556988186E-2</v>
      </c>
      <c r="AR80" s="9">
        <f t="shared" si="75"/>
        <v>10.950000000000001</v>
      </c>
      <c r="AS80" s="1">
        <f t="shared" si="76"/>
        <v>0.18</v>
      </c>
      <c r="AT80" s="1">
        <f t="shared" si="77"/>
        <v>6083.333333333333</v>
      </c>
      <c r="AU80" s="1">
        <f t="shared" si="78"/>
        <v>2381014.7339905649</v>
      </c>
    </row>
    <row r="81" spans="1:48" x14ac:dyDescent="0.15">
      <c r="C81" s="7">
        <v>8</v>
      </c>
      <c r="D81" s="8">
        <v>19.9941718093548</v>
      </c>
      <c r="E81" s="10">
        <f t="shared" si="79"/>
        <v>21.9112736541936</v>
      </c>
      <c r="F81" s="7" t="s">
        <v>83</v>
      </c>
      <c r="G81" s="1">
        <v>9</v>
      </c>
      <c r="H81" s="9">
        <f t="shared" si="61"/>
        <v>19.9941718093548</v>
      </c>
      <c r="I81" s="9">
        <f t="shared" si="62"/>
        <v>293.14417180935476</v>
      </c>
      <c r="J81" s="9">
        <f t="shared" si="63"/>
        <v>0.19819959467186313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0.37938527365585378</v>
      </c>
      <c r="P81" s="9">
        <f t="shared" si="66"/>
        <v>7.5194007463064094E-2</v>
      </c>
      <c r="Q81" s="12">
        <f t="shared" si="67"/>
        <v>1.3534921343351537E-2</v>
      </c>
      <c r="R81" s="9">
        <f t="shared" si="68"/>
        <v>1.9710000000000002E-2</v>
      </c>
      <c r="S81" s="13">
        <f t="shared" si="69"/>
        <v>0.68670326450286834</v>
      </c>
      <c r="T81" s="2">
        <f t="shared" si="70"/>
        <v>0.01</v>
      </c>
      <c r="U81" s="14">
        <f t="shared" si="71"/>
        <v>6.8670326450286836E-3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2.8467032645028686E-2</v>
      </c>
      <c r="AR81" s="9">
        <f t="shared" si="75"/>
        <v>10.950000000000001</v>
      </c>
      <c r="AS81" s="1">
        <f t="shared" si="76"/>
        <v>0.18</v>
      </c>
      <c r="AT81" s="1">
        <f t="shared" si="77"/>
        <v>6083.333333333333</v>
      </c>
      <c r="AU81" s="1">
        <f t="shared" si="78"/>
        <v>2286889.8157527698</v>
      </c>
    </row>
    <row r="82" spans="1:48" x14ac:dyDescent="0.15">
      <c r="C82" s="7">
        <v>9</v>
      </c>
      <c r="D82" s="8">
        <v>16.983287627999999</v>
      </c>
      <c r="E82" s="10">
        <f t="shared" si="79"/>
        <v>19.9941718093548</v>
      </c>
      <c r="F82" s="7" t="s">
        <v>83</v>
      </c>
      <c r="G82" s="1">
        <v>10</v>
      </c>
      <c r="H82" s="9">
        <f t="shared" si="61"/>
        <v>16.983287627999999</v>
      </c>
      <c r="I82" s="9">
        <f t="shared" si="62"/>
        <v>290.13328762799995</v>
      </c>
      <c r="J82" s="9">
        <f t="shared" si="63"/>
        <v>0.14041225101048255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0.41369126619278968</v>
      </c>
      <c r="P82" s="9">
        <f t="shared" si="66"/>
        <v>5.8087321909506336E-2</v>
      </c>
      <c r="Q82" s="12">
        <f t="shared" si="67"/>
        <v>1.045571794371114E-2</v>
      </c>
      <c r="R82" s="9">
        <f t="shared" si="68"/>
        <v>1.9710000000000002E-2</v>
      </c>
      <c r="S82" s="13">
        <f t="shared" si="69"/>
        <v>0.53047782565759205</v>
      </c>
      <c r="T82" s="2">
        <f t="shared" si="70"/>
        <v>0.01</v>
      </c>
      <c r="U82" s="14">
        <f t="shared" si="71"/>
        <v>5.3047782565759207E-3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2.6904778256575921E-2</v>
      </c>
      <c r="AR82" s="9">
        <f t="shared" si="75"/>
        <v>10.950000000000001</v>
      </c>
      <c r="AS82" s="1">
        <f t="shared" si="76"/>
        <v>0.18</v>
      </c>
      <c r="AT82" s="1">
        <f t="shared" si="77"/>
        <v>6083.333333333333</v>
      </c>
      <c r="AU82" s="1">
        <f t="shared" si="78"/>
        <v>2161386.617189093</v>
      </c>
    </row>
    <row r="83" spans="1:48" x14ac:dyDescent="0.15">
      <c r="C83" s="7">
        <v>10</v>
      </c>
      <c r="D83" s="8">
        <v>12.4537589529355</v>
      </c>
      <c r="E83" s="10">
        <f t="shared" si="79"/>
        <v>16.983287627999999</v>
      </c>
      <c r="F83" s="7" t="s">
        <v>83</v>
      </c>
      <c r="G83" s="1">
        <v>11</v>
      </c>
      <c r="H83" s="9">
        <f t="shared" si="61"/>
        <v>12.4537589529355</v>
      </c>
      <c r="I83" s="9">
        <f t="shared" si="62"/>
        <v>285.60375895293549</v>
      </c>
      <c r="J83" s="9">
        <f t="shared" si="63"/>
        <v>8.2462447181489984E-2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0.33782374706911916</v>
      </c>
      <c r="O83" s="9">
        <f t="shared" si="80"/>
        <v>0.12728019721416417</v>
      </c>
      <c r="P83" s="9">
        <f t="shared" si="66"/>
        <v>1.0495836540022641E-2</v>
      </c>
      <c r="Q83" s="12">
        <f t="shared" si="67"/>
        <v>1.8892505772040752E-3</v>
      </c>
      <c r="R83" s="9">
        <f t="shared" si="68"/>
        <v>1.9710000000000002E-2</v>
      </c>
      <c r="S83" s="13">
        <f t="shared" si="69"/>
        <v>9.5852388493357435E-2</v>
      </c>
      <c r="T83" s="2">
        <f t="shared" si="70"/>
        <v>0.01</v>
      </c>
      <c r="U83" s="14">
        <f t="shared" si="71"/>
        <v>9.5852388493357441E-4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1.3558523884933574E-2</v>
      </c>
      <c r="AR83" s="9">
        <f t="shared" si="75"/>
        <v>10.950000000000001</v>
      </c>
      <c r="AS83" s="1">
        <f t="shared" si="76"/>
        <v>0.18</v>
      </c>
      <c r="AT83" s="1">
        <f t="shared" si="77"/>
        <v>6083.333333333333</v>
      </c>
      <c r="AU83" s="1">
        <f t="shared" si="78"/>
        <v>1089219.6097758759</v>
      </c>
    </row>
    <row r="84" spans="1:48" x14ac:dyDescent="0.15">
      <c r="C84" s="7">
        <v>11</v>
      </c>
      <c r="D84" s="8">
        <v>7.7169217986999996</v>
      </c>
      <c r="E84" s="10">
        <f t="shared" si="79"/>
        <v>12.4537589529355</v>
      </c>
      <c r="F84" s="7" t="s">
        <v>85</v>
      </c>
      <c r="G84" s="1">
        <v>12</v>
      </c>
      <c r="H84" s="9">
        <f t="shared" si="61"/>
        <v>7.7169217986999996</v>
      </c>
      <c r="I84" s="9">
        <f t="shared" si="62"/>
        <v>280.86692179869999</v>
      </c>
      <c r="J84" s="9">
        <f t="shared" si="63"/>
        <v>4.6403749251191777E-2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0.22628436067414154</v>
      </c>
      <c r="P84" s="9">
        <f t="shared" si="66"/>
        <v>1.0500442732189105E-2</v>
      </c>
      <c r="Q84" s="12">
        <f t="shared" si="67"/>
        <v>1.8900796917940387E-3</v>
      </c>
      <c r="R84" s="9">
        <f t="shared" si="68"/>
        <v>1.9710000000000002E-2</v>
      </c>
      <c r="S84" s="13">
        <f t="shared" si="69"/>
        <v>9.5894454175242949E-2</v>
      </c>
      <c r="T84" s="2">
        <f t="shared" si="70"/>
        <v>0.01</v>
      </c>
      <c r="U84" s="14">
        <f t="shared" si="71"/>
        <v>9.5894454175242947E-4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1.3558944541752429E-2</v>
      </c>
      <c r="AR84" s="9">
        <f t="shared" si="75"/>
        <v>10.950000000000001</v>
      </c>
      <c r="AS84" s="1">
        <f t="shared" si="76"/>
        <v>0.18</v>
      </c>
      <c r="AT84" s="1">
        <f t="shared" si="77"/>
        <v>6083.333333333333</v>
      </c>
      <c r="AU84" s="1">
        <f t="shared" si="78"/>
        <v>1089253.4031047053</v>
      </c>
      <c r="AV84" s="1">
        <f>SUM(AU73:AU84)</f>
        <v>17863087.821276799</v>
      </c>
    </row>
    <row r="85" spans="1:48" x14ac:dyDescent="0.15">
      <c r="C85" s="7">
        <v>12</v>
      </c>
      <c r="D85" s="8">
        <v>3.1435565490967701</v>
      </c>
      <c r="E85" s="10">
        <f t="shared" si="79"/>
        <v>7.7169217986999996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2.6996779897419398</v>
      </c>
      <c r="E89" s="7"/>
      <c r="F89" s="7"/>
      <c r="G89" s="1">
        <v>1</v>
      </c>
      <c r="H89" s="9">
        <f t="shared" ref="H89:H100" si="81">E90</f>
        <v>2.6996779897419398</v>
      </c>
      <c r="I89" s="9">
        <f t="shared" ref="I89:I100" si="82">H89+273.15</f>
        <v>275.84967798974191</v>
      </c>
      <c r="J89" s="9">
        <f t="shared" ref="J89:J100" si="83">EXP(($C$15*(I89-$C$13))/($C$16*I89*$C$13))</f>
        <v>2.4701084567865066E-2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0.13104604643078033</v>
      </c>
      <c r="Q89" s="12">
        <f t="shared" ref="Q89:Q100" si="87">P89*$B$91</f>
        <v>5.897072089385115E-2</v>
      </c>
      <c r="R89" s="9">
        <f t="shared" ref="R89:R100" si="88">L89*$B$91</f>
        <v>2.3873737500000001</v>
      </c>
      <c r="S89" s="13">
        <f t="shared" ref="S89:S100" si="89">Q89/R89</f>
        <v>2.4701084567865066E-2</v>
      </c>
      <c r="T89" s="2">
        <f t="shared" ref="T89:T100" si="90">$B$90/100</f>
        <v>0.51</v>
      </c>
      <c r="U89" s="14">
        <f t="shared" ref="U89:U100" si="91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3.4135162268577775E-2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250333.33333333334</v>
      </c>
      <c r="AN89" s="1">
        <f t="shared" ref="AN89:AN100" si="96">AM89*10000*AK89*AJ89</f>
        <v>888911200.4988637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2.8644024376774202</v>
      </c>
      <c r="E90" s="10">
        <f t="shared" ref="E90:E101" si="97">D89</f>
        <v>2.6996779897419398</v>
      </c>
      <c r="F90" s="7" t="s">
        <v>83</v>
      </c>
      <c r="G90" s="1">
        <v>2</v>
      </c>
      <c r="H90" s="9">
        <f t="shared" si="81"/>
        <v>2.8644024376774202</v>
      </c>
      <c r="I90" s="9">
        <f t="shared" si="82"/>
        <v>276.0144024376774</v>
      </c>
      <c r="J90" s="9">
        <f t="shared" si="83"/>
        <v>2.5226941913094131E-2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10.479503953569219</v>
      </c>
      <c r="P90" s="9">
        <f t="shared" si="86"/>
        <v>0.26436583751473097</v>
      </c>
      <c r="Q90" s="12">
        <f t="shared" si="87"/>
        <v>0.11896462688162894</v>
      </c>
      <c r="R90" s="9">
        <f t="shared" si="88"/>
        <v>2.3873737500000001</v>
      </c>
      <c r="S90" s="13">
        <f t="shared" si="89"/>
        <v>4.9830751000604301E-2</v>
      </c>
      <c r="T90" s="2">
        <f t="shared" si="90"/>
        <v>0.51</v>
      </c>
      <c r="U90" s="14">
        <f t="shared" si="91"/>
        <v>2.5413683010308195E-2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3.7999225427607919E-2</v>
      </c>
      <c r="AK90" s="9">
        <f t="shared" si="93"/>
        <v>10.4025</v>
      </c>
      <c r="AL90" s="1">
        <f t="shared" si="94"/>
        <v>0.45</v>
      </c>
      <c r="AM90" s="17">
        <f t="shared" si="95"/>
        <v>250333.33333333334</v>
      </c>
      <c r="AN90" s="1">
        <f t="shared" si="96"/>
        <v>989534979.41843069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4.5972722579642804</v>
      </c>
      <c r="E91" s="10">
        <f t="shared" si="97"/>
        <v>2.8644024376774202</v>
      </c>
      <c r="F91" s="7" t="s">
        <v>83</v>
      </c>
      <c r="G91" s="1">
        <v>3</v>
      </c>
      <c r="H91" s="9">
        <f t="shared" si="81"/>
        <v>4.5972722579642804</v>
      </c>
      <c r="I91" s="9">
        <f t="shared" si="82"/>
        <v>277.74727225796426</v>
      </c>
      <c r="J91" s="9">
        <f t="shared" si="83"/>
        <v>3.1437532093194796E-2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15.520413116054488</v>
      </c>
      <c r="P91" s="9">
        <f t="shared" si="86"/>
        <v>0.48792348543560443</v>
      </c>
      <c r="Q91" s="12">
        <f t="shared" si="87"/>
        <v>0.21956556844602199</v>
      </c>
      <c r="R91" s="9">
        <f t="shared" si="88"/>
        <v>2.3873737500000001</v>
      </c>
      <c r="S91" s="13">
        <f t="shared" si="89"/>
        <v>9.1969499306935903E-2</v>
      </c>
      <c r="T91" s="2">
        <f t="shared" si="90"/>
        <v>0.51</v>
      </c>
      <c r="U91" s="14">
        <f t="shared" si="91"/>
        <v>4.6904444646537313E-2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4.4478690060930998E-2</v>
      </c>
      <c r="AK91" s="9">
        <f t="shared" si="93"/>
        <v>10.4025</v>
      </c>
      <c r="AL91" s="1">
        <f t="shared" si="94"/>
        <v>0.45</v>
      </c>
      <c r="AM91" s="17">
        <f t="shared" si="95"/>
        <v>250333.33333333334</v>
      </c>
      <c r="AN91" s="1">
        <f t="shared" si="96"/>
        <v>1158266231.9749496</v>
      </c>
    </row>
    <row r="92" spans="1:48" x14ac:dyDescent="0.15">
      <c r="C92" s="7">
        <v>3</v>
      </c>
      <c r="D92" s="8">
        <v>9.6214260187741907</v>
      </c>
      <c r="E92" s="10">
        <f t="shared" si="97"/>
        <v>4.5972722579642804</v>
      </c>
      <c r="F92" s="7" t="s">
        <v>83</v>
      </c>
      <c r="G92" s="1">
        <v>4</v>
      </c>
      <c r="H92" s="9">
        <f t="shared" si="81"/>
        <v>9.6214260187741907</v>
      </c>
      <c r="I92" s="9">
        <f t="shared" si="82"/>
        <v>282.77142601877415</v>
      </c>
      <c r="J92" s="9">
        <f t="shared" si="83"/>
        <v>5.8607733440289966E-2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20.337764630618882</v>
      </c>
      <c r="P92" s="9">
        <f t="shared" si="86"/>
        <v>1.1919502882426687</v>
      </c>
      <c r="Q92" s="12">
        <f t="shared" si="87"/>
        <v>0.53637762970920089</v>
      </c>
      <c r="R92" s="9">
        <f t="shared" si="88"/>
        <v>2.3873737500000001</v>
      </c>
      <c r="S92" s="13">
        <f t="shared" si="89"/>
        <v>0.2246726679093296</v>
      </c>
      <c r="T92" s="2">
        <f t="shared" si="90"/>
        <v>0.51</v>
      </c>
      <c r="U92" s="14">
        <f t="shared" si="91"/>
        <v>0.1145830606337581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6.4883792781078073E-2</v>
      </c>
      <c r="AK92" s="9">
        <f t="shared" si="93"/>
        <v>10.4025</v>
      </c>
      <c r="AL92" s="1">
        <f t="shared" si="94"/>
        <v>0.45</v>
      </c>
      <c r="AM92" s="17">
        <f t="shared" si="95"/>
        <v>250333.33333333334</v>
      </c>
      <c r="AN92" s="1">
        <f t="shared" si="96"/>
        <v>1689633981.5275955</v>
      </c>
    </row>
    <row r="93" spans="1:48" x14ac:dyDescent="0.15">
      <c r="C93" s="7">
        <v>4</v>
      </c>
      <c r="D93" s="8">
        <v>12.8289031219667</v>
      </c>
      <c r="E93" s="10">
        <f t="shared" si="97"/>
        <v>9.6214260187741907</v>
      </c>
      <c r="F93" s="7" t="s">
        <v>83</v>
      </c>
      <c r="G93" s="1">
        <v>5</v>
      </c>
      <c r="H93" s="9">
        <f t="shared" si="81"/>
        <v>12.8289031219667</v>
      </c>
      <c r="I93" s="9">
        <f t="shared" si="82"/>
        <v>285.97890312196665</v>
      </c>
      <c r="J93" s="9">
        <f t="shared" si="83"/>
        <v>8.6233994865643773E-2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18.1885236252574</v>
      </c>
      <c r="O93" s="9">
        <f t="shared" si="98"/>
        <v>6.2625657171188109</v>
      </c>
      <c r="P93" s="9">
        <f t="shared" si="86"/>
        <v>0.54004605989578025</v>
      </c>
      <c r="Q93" s="12">
        <f t="shared" si="87"/>
        <v>0.24302072695310112</v>
      </c>
      <c r="R93" s="9">
        <f t="shared" si="88"/>
        <v>2.3873737500000001</v>
      </c>
      <c r="S93" s="13">
        <f t="shared" si="89"/>
        <v>0.10179416899138692</v>
      </c>
      <c r="T93" s="2">
        <f t="shared" si="90"/>
        <v>0.51</v>
      </c>
      <c r="U93" s="14">
        <f t="shared" si="91"/>
        <v>5.1915026185607331E-2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3.8563380394960614E-2</v>
      </c>
      <c r="AK93" s="9">
        <f t="shared" si="93"/>
        <v>10.4025</v>
      </c>
      <c r="AL93" s="1">
        <f t="shared" si="94"/>
        <v>0.45</v>
      </c>
      <c r="AM93" s="17">
        <f t="shared" si="95"/>
        <v>250333.33333333334</v>
      </c>
      <c r="AN93" s="1">
        <f t="shared" si="96"/>
        <v>1004226096.6116397</v>
      </c>
    </row>
    <row r="94" spans="1:48" x14ac:dyDescent="0.15">
      <c r="C94" s="7">
        <v>5</v>
      </c>
      <c r="D94" s="8">
        <v>15.755805281612901</v>
      </c>
      <c r="E94" s="10">
        <f t="shared" si="97"/>
        <v>12.8289031219667</v>
      </c>
      <c r="F94" s="7" t="s">
        <v>85</v>
      </c>
      <c r="G94" s="1">
        <v>6</v>
      </c>
      <c r="H94" s="9">
        <f t="shared" si="81"/>
        <v>15.755805281612901</v>
      </c>
      <c r="I94" s="9">
        <f t="shared" si="82"/>
        <v>288.90580528161286</v>
      </c>
      <c r="J94" s="9">
        <f t="shared" si="83"/>
        <v>0.12175327309433319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11.02779465722303</v>
      </c>
      <c r="P94" s="9">
        <f t="shared" si="86"/>
        <v>1.3426700945291039</v>
      </c>
      <c r="Q94" s="12">
        <f t="shared" si="87"/>
        <v>0.60420154253809677</v>
      </c>
      <c r="R94" s="9">
        <f t="shared" si="88"/>
        <v>2.3873737500000001</v>
      </c>
      <c r="S94" s="13">
        <f t="shared" si="89"/>
        <v>0.25308209179149127</v>
      </c>
      <c r="T94" s="2">
        <f t="shared" si="90"/>
        <v>0.51</v>
      </c>
      <c r="U94" s="14">
        <f t="shared" si="91"/>
        <v>0.12907186681366056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6.504416784431867E-2</v>
      </c>
      <c r="AK94" s="9">
        <f t="shared" si="93"/>
        <v>10.4025</v>
      </c>
      <c r="AL94" s="1">
        <f t="shared" si="94"/>
        <v>0.45</v>
      </c>
      <c r="AM94" s="17">
        <f t="shared" si="95"/>
        <v>250333.33333333334</v>
      </c>
      <c r="AN94" s="1">
        <f t="shared" si="96"/>
        <v>1693810296.5213141</v>
      </c>
    </row>
    <row r="95" spans="1:48" x14ac:dyDescent="0.15">
      <c r="C95" s="7">
        <v>6</v>
      </c>
      <c r="D95" s="8">
        <v>19.946207909999998</v>
      </c>
      <c r="E95" s="10">
        <f t="shared" si="97"/>
        <v>15.755805281612901</v>
      </c>
      <c r="F95" s="7" t="s">
        <v>83</v>
      </c>
      <c r="G95" s="1">
        <v>7</v>
      </c>
      <c r="H95" s="9">
        <f t="shared" si="81"/>
        <v>19.946207909999998</v>
      </c>
      <c r="I95" s="9">
        <f t="shared" si="82"/>
        <v>293.09620790999998</v>
      </c>
      <c r="J95" s="9">
        <f t="shared" si="83"/>
        <v>0.19712520511422699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14.990399562693923</v>
      </c>
      <c r="P95" s="9">
        <f t="shared" si="86"/>
        <v>2.9549855885402581</v>
      </c>
      <c r="Q95" s="12">
        <f t="shared" si="87"/>
        <v>1.3297435148431163</v>
      </c>
      <c r="R95" s="9">
        <f t="shared" si="88"/>
        <v>2.3873737500000001</v>
      </c>
      <c r="S95" s="13">
        <f t="shared" si="89"/>
        <v>0.55699008789181681</v>
      </c>
      <c r="T95" s="2">
        <f t="shared" si="90"/>
        <v>0.51</v>
      </c>
      <c r="U95" s="14">
        <f t="shared" si="91"/>
        <v>0.28406494482482658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0.13210058086468521</v>
      </c>
      <c r="AK95" s="9">
        <f t="shared" si="93"/>
        <v>10.4025</v>
      </c>
      <c r="AL95" s="1">
        <f t="shared" si="94"/>
        <v>0.45</v>
      </c>
      <c r="AM95" s="17">
        <f t="shared" si="95"/>
        <v>250333.33333333334</v>
      </c>
      <c r="AN95" s="1">
        <f t="shared" si="96"/>
        <v>3440021318.7537026</v>
      </c>
    </row>
    <row r="96" spans="1:48" x14ac:dyDescent="0.15">
      <c r="C96" s="7">
        <v>7</v>
      </c>
      <c r="D96" s="8">
        <v>21.9112736541936</v>
      </c>
      <c r="E96" s="10">
        <f t="shared" si="97"/>
        <v>19.946207909999998</v>
      </c>
      <c r="F96" s="7" t="s">
        <v>83</v>
      </c>
      <c r="G96" s="1">
        <v>8</v>
      </c>
      <c r="H96" s="9">
        <f t="shared" si="81"/>
        <v>21.9112736541936</v>
      </c>
      <c r="I96" s="9">
        <f t="shared" si="82"/>
        <v>295.0612736541936</v>
      </c>
      <c r="J96" s="9">
        <f t="shared" si="83"/>
        <v>0.24593875548337008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17.340688974153668</v>
      </c>
      <c r="P96" s="9">
        <f t="shared" si="86"/>
        <v>4.2647474655275506</v>
      </c>
      <c r="Q96" s="12">
        <f t="shared" si="87"/>
        <v>1.9191363594873978</v>
      </c>
      <c r="R96" s="9">
        <f t="shared" si="88"/>
        <v>2.3873737500000001</v>
      </c>
      <c r="S96" s="13">
        <f t="shared" si="89"/>
        <v>0.80386925569881873</v>
      </c>
      <c r="T96" s="2">
        <f t="shared" si="90"/>
        <v>0.51</v>
      </c>
      <c r="U96" s="14">
        <f t="shared" si="91"/>
        <v>0.40997332040639756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0.17006195610252886</v>
      </c>
      <c r="AK96" s="9">
        <f t="shared" si="93"/>
        <v>10.4025</v>
      </c>
      <c r="AL96" s="1">
        <f t="shared" si="94"/>
        <v>0.45</v>
      </c>
      <c r="AM96" s="17">
        <f t="shared" si="95"/>
        <v>250333.33333333334</v>
      </c>
      <c r="AN96" s="1">
        <f t="shared" si="96"/>
        <v>4428570644.2192459</v>
      </c>
    </row>
    <row r="97" spans="1:50" x14ac:dyDescent="0.15">
      <c r="C97" s="7">
        <v>8</v>
      </c>
      <c r="D97" s="8">
        <v>19.9941718093548</v>
      </c>
      <c r="E97" s="10">
        <f t="shared" si="97"/>
        <v>21.9112736541936</v>
      </c>
      <c r="F97" s="7" t="s">
        <v>83</v>
      </c>
      <c r="G97" s="1">
        <v>9</v>
      </c>
      <c r="H97" s="9">
        <f t="shared" si="81"/>
        <v>19.9941718093548</v>
      </c>
      <c r="I97" s="9">
        <f t="shared" si="82"/>
        <v>293.14417180935476</v>
      </c>
      <c r="J97" s="9">
        <f t="shared" si="83"/>
        <v>0.19819959467186313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18.381216508626117</v>
      </c>
      <c r="P97" s="9">
        <f t="shared" si="86"/>
        <v>3.6431496615854555</v>
      </c>
      <c r="Q97" s="12">
        <f t="shared" si="87"/>
        <v>1.639417347713455</v>
      </c>
      <c r="R97" s="9">
        <f t="shared" si="88"/>
        <v>2.3873737500000001</v>
      </c>
      <c r="S97" s="13">
        <f t="shared" si="89"/>
        <v>0.68670326450286845</v>
      </c>
      <c r="T97" s="2">
        <f t="shared" si="90"/>
        <v>0.51</v>
      </c>
      <c r="U97" s="14">
        <f t="shared" si="91"/>
        <v>0.35021866489646292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0.15204592746628359</v>
      </c>
      <c r="AK97" s="9">
        <f t="shared" si="93"/>
        <v>10.4025</v>
      </c>
      <c r="AL97" s="1">
        <f t="shared" si="94"/>
        <v>0.45</v>
      </c>
      <c r="AM97" s="17">
        <f t="shared" si="95"/>
        <v>250333.33333333334</v>
      </c>
      <c r="AN97" s="1">
        <f t="shared" si="96"/>
        <v>3959416593.7049313</v>
      </c>
    </row>
    <row r="98" spans="1:50" x14ac:dyDescent="0.15">
      <c r="C98" s="7">
        <v>9</v>
      </c>
      <c r="D98" s="8">
        <v>16.983287627999999</v>
      </c>
      <c r="E98" s="10">
        <f t="shared" si="97"/>
        <v>19.9941718093548</v>
      </c>
      <c r="F98" s="7" t="s">
        <v>83</v>
      </c>
      <c r="G98" s="1">
        <v>10</v>
      </c>
      <c r="H98" s="9">
        <f t="shared" si="81"/>
        <v>16.983287627999999</v>
      </c>
      <c r="I98" s="9">
        <f t="shared" si="82"/>
        <v>290.13328762799995</v>
      </c>
      <c r="J98" s="9">
        <f t="shared" si="83"/>
        <v>0.14041225101048255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20.043341847040665</v>
      </c>
      <c r="P98" s="9">
        <f t="shared" si="86"/>
        <v>2.8143307465155827</v>
      </c>
      <c r="Q98" s="12">
        <f t="shared" si="87"/>
        <v>1.2664488359320123</v>
      </c>
      <c r="R98" s="9">
        <f t="shared" si="88"/>
        <v>2.3873737500000001</v>
      </c>
      <c r="S98" s="13">
        <f t="shared" si="89"/>
        <v>0.53047782565759227</v>
      </c>
      <c r="T98" s="2">
        <f t="shared" si="90"/>
        <v>0.51</v>
      </c>
      <c r="U98" s="14">
        <f t="shared" si="91"/>
        <v>0.27054369108537207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0.12481792286223968</v>
      </c>
      <c r="AK98" s="9">
        <f t="shared" si="93"/>
        <v>10.4025</v>
      </c>
      <c r="AL98" s="1">
        <f t="shared" si="94"/>
        <v>0.45</v>
      </c>
      <c r="AM98" s="17">
        <f t="shared" si="95"/>
        <v>250333.33333333334</v>
      </c>
      <c r="AN98" s="1">
        <f t="shared" si="96"/>
        <v>3250374167.9113688</v>
      </c>
    </row>
    <row r="99" spans="1:50" x14ac:dyDescent="0.15">
      <c r="C99" s="7">
        <v>10</v>
      </c>
      <c r="D99" s="8">
        <v>12.4537589529355</v>
      </c>
      <c r="E99" s="10">
        <f t="shared" si="97"/>
        <v>16.983287627999999</v>
      </c>
      <c r="F99" s="7" t="s">
        <v>83</v>
      </c>
      <c r="G99" s="1">
        <v>11</v>
      </c>
      <c r="H99" s="9">
        <f t="shared" si="81"/>
        <v>12.4537589529355</v>
      </c>
      <c r="I99" s="9">
        <f t="shared" si="82"/>
        <v>285.60375895293549</v>
      </c>
      <c r="J99" s="9">
        <f t="shared" si="83"/>
        <v>8.2462447181489984E-2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16.367560545498826</v>
      </c>
      <c r="O99" s="9">
        <f t="shared" si="98"/>
        <v>6.1667255550262574</v>
      </c>
      <c r="P99" s="9">
        <f t="shared" si="86"/>
        <v>0.50852328036409722</v>
      </c>
      <c r="Q99" s="12">
        <f t="shared" si="87"/>
        <v>0.22883547616384375</v>
      </c>
      <c r="R99" s="9">
        <f t="shared" si="88"/>
        <v>2.3873737500000001</v>
      </c>
      <c r="S99" s="13">
        <f t="shared" si="89"/>
        <v>9.5852388493357504E-2</v>
      </c>
      <c r="T99" s="2">
        <f t="shared" si="90"/>
        <v>0.51</v>
      </c>
      <c r="U99" s="14">
        <f t="shared" si="91"/>
        <v>4.8884718131612326E-2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4.5075742516681117E-2</v>
      </c>
      <c r="AK99" s="9">
        <f t="shared" si="93"/>
        <v>10.4025</v>
      </c>
      <c r="AL99" s="1">
        <f t="shared" si="94"/>
        <v>0.45</v>
      </c>
      <c r="AM99" s="17">
        <f t="shared" si="95"/>
        <v>250333.33333333334</v>
      </c>
      <c r="AN99" s="1">
        <f t="shared" si="96"/>
        <v>1173814030.1962042</v>
      </c>
    </row>
    <row r="100" spans="1:50" x14ac:dyDescent="0.15">
      <c r="C100" s="7">
        <v>11</v>
      </c>
      <c r="D100" s="8">
        <v>7.7169217986999996</v>
      </c>
      <c r="E100" s="10">
        <f t="shared" si="97"/>
        <v>12.4537589529355</v>
      </c>
      <c r="F100" s="7" t="s">
        <v>85</v>
      </c>
      <c r="G100" s="1">
        <v>12</v>
      </c>
      <c r="H100" s="9">
        <f t="shared" si="81"/>
        <v>7.7169217986999996</v>
      </c>
      <c r="I100" s="9">
        <f t="shared" si="82"/>
        <v>280.86692179869999</v>
      </c>
      <c r="J100" s="9">
        <f t="shared" si="83"/>
        <v>4.6403749251191777E-2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10.963477274662161</v>
      </c>
      <c r="P100" s="9">
        <f t="shared" si="86"/>
        <v>0.50874645037456234</v>
      </c>
      <c r="Q100" s="12">
        <f t="shared" si="87"/>
        <v>0.22893590266855307</v>
      </c>
      <c r="R100" s="9">
        <f t="shared" si="88"/>
        <v>2.3873737500000001</v>
      </c>
      <c r="S100" s="13">
        <f t="shared" si="89"/>
        <v>9.5894454175243005E-2</v>
      </c>
      <c r="T100" s="2">
        <f t="shared" si="90"/>
        <v>0.51</v>
      </c>
      <c r="U100" s="14">
        <f t="shared" si="91"/>
        <v>4.8906171629373933E-2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4.5082210746256242E-2</v>
      </c>
      <c r="AK100" s="9">
        <f t="shared" si="93"/>
        <v>10.4025</v>
      </c>
      <c r="AL100" s="1">
        <f t="shared" si="94"/>
        <v>0.45</v>
      </c>
      <c r="AM100" s="17">
        <f t="shared" si="95"/>
        <v>250333.33333333334</v>
      </c>
      <c r="AN100" s="1">
        <f t="shared" si="96"/>
        <v>1173982468.8774529</v>
      </c>
      <c r="AO100" s="1">
        <f>SUM(AN89:AN100)</f>
        <v>24850562010.215702</v>
      </c>
    </row>
    <row r="101" spans="1:50" x14ac:dyDescent="0.15">
      <c r="C101" s="7">
        <v>12</v>
      </c>
      <c r="D101" s="8">
        <v>3.1435565490967701</v>
      </c>
      <c r="E101" s="10">
        <f t="shared" si="97"/>
        <v>7.7169217986999996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2.6996779897419398</v>
      </c>
      <c r="E105" s="7"/>
      <c r="F105" s="7"/>
      <c r="G105" s="1">
        <v>1</v>
      </c>
      <c r="H105" s="9">
        <f t="shared" ref="H105:H116" si="99">E106</f>
        <v>2.6996779897419398</v>
      </c>
      <c r="I105" s="9">
        <f t="shared" ref="I105:I116" si="100">H105+273.15</f>
        <v>275.84967798974191</v>
      </c>
      <c r="J105" s="9">
        <f t="shared" ref="J105:J116" si="101">EXP(($C$15*(I105-$C$13))/($C$16*I105*$C$13))</f>
        <v>2.4701084567865066E-2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1.6003590826733385E-2</v>
      </c>
      <c r="Q105" s="12">
        <f t="shared" ref="Q105:Q116" si="105">P105*$B$107</f>
        <v>4.8010772480200151E-3</v>
      </c>
      <c r="R105" s="9">
        <f t="shared" ref="R105:R116" si="106">L105*$B$107</f>
        <v>0.19436706250000002</v>
      </c>
      <c r="S105" s="13">
        <f t="shared" ref="S105:S116" si="107">Q105/R105</f>
        <v>2.4701084567865066E-2</v>
      </c>
      <c r="T105" s="2">
        <f t="shared" ref="T105:T116" si="108">$B$106/100</f>
        <v>0.01</v>
      </c>
      <c r="U105" s="14">
        <f t="shared" ref="U105:U116" si="109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5.7370108456786511E-3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5166.666666666667</v>
      </c>
      <c r="AX105" s="1">
        <f t="shared" ref="AX105:AX116" si="116">AW105*10000*AV105*0.67*AU105*AT105</f>
        <v>3860055.8483700021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2.8644024376774202</v>
      </c>
      <c r="E106" s="10">
        <f t="shared" ref="E106:E117" si="117">D105</f>
        <v>2.6996779897419398</v>
      </c>
      <c r="F106" s="7" t="s">
        <v>83</v>
      </c>
      <c r="G106" s="1">
        <v>2</v>
      </c>
      <c r="H106" s="9">
        <f t="shared" si="99"/>
        <v>2.8644024376774202</v>
      </c>
      <c r="I106" s="9">
        <f t="shared" si="100"/>
        <v>276.0144024376774</v>
      </c>
      <c r="J106" s="9">
        <f t="shared" si="101"/>
        <v>2.5226941913094131E-2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1.2797768258399336</v>
      </c>
      <c r="P106" s="9">
        <f t="shared" si="104"/>
        <v>3.2284855647187985E-2</v>
      </c>
      <c r="Q106" s="12">
        <f t="shared" si="105"/>
        <v>9.6854566941563958E-3</v>
      </c>
      <c r="R106" s="9">
        <f t="shared" si="106"/>
        <v>0.19436706250000002</v>
      </c>
      <c r="S106" s="13">
        <f t="shared" si="107"/>
        <v>4.9830751000604308E-2</v>
      </c>
      <c r="T106" s="2">
        <f t="shared" si="108"/>
        <v>0.01</v>
      </c>
      <c r="U106" s="14">
        <f t="shared" si="109"/>
        <v>4.9830751000604306E-4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5.9883075100060435E-3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5166.666666666667</v>
      </c>
      <c r="AX106" s="1">
        <f t="shared" si="116"/>
        <v>4029136.783530423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4.5972722579642804</v>
      </c>
      <c r="E107" s="10">
        <f t="shared" si="117"/>
        <v>2.8644024376774202</v>
      </c>
      <c r="F107" s="7" t="s">
        <v>83</v>
      </c>
      <c r="G107" s="1">
        <v>3</v>
      </c>
      <c r="H107" s="9">
        <f t="shared" si="99"/>
        <v>4.5972722579642804</v>
      </c>
      <c r="I107" s="9">
        <f t="shared" si="100"/>
        <v>277.74727225796426</v>
      </c>
      <c r="J107" s="9">
        <f t="shared" si="101"/>
        <v>3.1437532093194796E-2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1.8953821785260789</v>
      </c>
      <c r="P107" s="9">
        <f t="shared" si="104"/>
        <v>5.9586138066283073E-2</v>
      </c>
      <c r="Q107" s="12">
        <f t="shared" si="105"/>
        <v>1.7875841419884922E-2</v>
      </c>
      <c r="R107" s="9">
        <f t="shared" si="106"/>
        <v>0.19436706250000002</v>
      </c>
      <c r="S107" s="13">
        <f t="shared" si="107"/>
        <v>9.1969499306935917E-2</v>
      </c>
      <c r="T107" s="2">
        <f t="shared" si="108"/>
        <v>0.01</v>
      </c>
      <c r="U107" s="14">
        <f t="shared" si="109"/>
        <v>9.1969499306935915E-4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6.409694993069359E-3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5166.666666666667</v>
      </c>
      <c r="AX107" s="1">
        <f t="shared" si="116"/>
        <v>4312660.601452725</v>
      </c>
    </row>
    <row r="108" spans="1:50" x14ac:dyDescent="0.15">
      <c r="C108" s="7">
        <v>3</v>
      </c>
      <c r="D108" s="8">
        <v>9.6214260187741907</v>
      </c>
      <c r="E108" s="10">
        <f t="shared" si="117"/>
        <v>4.5972722579642804</v>
      </c>
      <c r="F108" s="7" t="s">
        <v>83</v>
      </c>
      <c r="G108" s="1">
        <v>4</v>
      </c>
      <c r="H108" s="9">
        <f t="shared" si="99"/>
        <v>9.6214260187741907</v>
      </c>
      <c r="I108" s="9">
        <f t="shared" si="100"/>
        <v>282.77142601877415</v>
      </c>
      <c r="J108" s="9">
        <f t="shared" si="101"/>
        <v>5.8607733440289966E-2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2.4836862487931293</v>
      </c>
      <c r="P108" s="9">
        <f t="shared" si="104"/>
        <v>0.14556322161858143</v>
      </c>
      <c r="Q108" s="12">
        <f t="shared" si="105"/>
        <v>4.3668966485574424E-2</v>
      </c>
      <c r="R108" s="9">
        <f t="shared" si="106"/>
        <v>0.19436706250000002</v>
      </c>
      <c r="S108" s="13">
        <f t="shared" si="107"/>
        <v>0.22467266790932966</v>
      </c>
      <c r="T108" s="2">
        <f t="shared" si="108"/>
        <v>0.01</v>
      </c>
      <c r="U108" s="14">
        <f t="shared" si="109"/>
        <v>2.2467266790932965E-3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7.7367266790932965E-3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5166.666666666667</v>
      </c>
      <c r="AX108" s="1">
        <f t="shared" si="116"/>
        <v>5205532.6141433436</v>
      </c>
    </row>
    <row r="109" spans="1:50" x14ac:dyDescent="0.15">
      <c r="C109" s="7">
        <v>4</v>
      </c>
      <c r="D109" s="8">
        <v>12.8289031219667</v>
      </c>
      <c r="E109" s="10">
        <f t="shared" si="117"/>
        <v>9.6214260187741907</v>
      </c>
      <c r="F109" s="7" t="s">
        <v>83</v>
      </c>
      <c r="G109" s="1">
        <v>5</v>
      </c>
      <c r="H109" s="9">
        <f t="shared" si="99"/>
        <v>12.8289031219667</v>
      </c>
      <c r="I109" s="9">
        <f t="shared" si="100"/>
        <v>285.97890312196665</v>
      </c>
      <c r="J109" s="9">
        <f t="shared" si="101"/>
        <v>8.6233994865643773E-2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2.2212168758158204</v>
      </c>
      <c r="O109" s="9">
        <f t="shared" si="118"/>
        <v>0.76479635969206106</v>
      </c>
      <c r="P109" s="9">
        <f t="shared" si="104"/>
        <v>6.5951445354948235E-2</v>
      </c>
      <c r="Q109" s="12">
        <f t="shared" si="105"/>
        <v>1.9785433606484468E-2</v>
      </c>
      <c r="R109" s="9">
        <f t="shared" si="106"/>
        <v>0.19436706250000002</v>
      </c>
      <c r="S109" s="13">
        <f t="shared" si="107"/>
        <v>0.10179416899138694</v>
      </c>
      <c r="T109" s="2">
        <f t="shared" si="108"/>
        <v>0.01</v>
      </c>
      <c r="U109" s="14">
        <f t="shared" si="109"/>
        <v>1.0179416899138694E-3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6.5079416899138697E-3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5166.666666666667</v>
      </c>
      <c r="AX109" s="1">
        <f t="shared" si="116"/>
        <v>4378764.3176455135</v>
      </c>
    </row>
    <row r="110" spans="1:50" x14ac:dyDescent="0.15">
      <c r="C110" s="7">
        <v>5</v>
      </c>
      <c r="D110" s="8">
        <v>15.755805281612901</v>
      </c>
      <c r="E110" s="10">
        <f t="shared" si="117"/>
        <v>12.8289031219667</v>
      </c>
      <c r="F110" s="7" t="s">
        <v>85</v>
      </c>
      <c r="G110" s="1">
        <v>6</v>
      </c>
      <c r="H110" s="9">
        <f t="shared" si="99"/>
        <v>15.755805281612901</v>
      </c>
      <c r="I110" s="9">
        <f t="shared" si="100"/>
        <v>288.90580528161286</v>
      </c>
      <c r="J110" s="9">
        <f t="shared" si="101"/>
        <v>0.12175327309433319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1.3467351226704465</v>
      </c>
      <c r="P110" s="9">
        <f t="shared" si="104"/>
        <v>0.16396940917622518</v>
      </c>
      <c r="Q110" s="12">
        <f t="shared" si="105"/>
        <v>4.9190822752867555E-2</v>
      </c>
      <c r="R110" s="9">
        <f t="shared" si="106"/>
        <v>0.19436706250000002</v>
      </c>
      <c r="S110" s="13">
        <f t="shared" si="107"/>
        <v>0.25308209179149144</v>
      </c>
      <c r="T110" s="2">
        <f t="shared" si="108"/>
        <v>0.01</v>
      </c>
      <c r="U110" s="14">
        <f t="shared" si="109"/>
        <v>2.5308209179149142E-3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8.0208209179149156E-3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5166.666666666667</v>
      </c>
      <c r="AX110" s="1">
        <f t="shared" si="116"/>
        <v>5396680.8719294751</v>
      </c>
    </row>
    <row r="111" spans="1:50" x14ac:dyDescent="0.15">
      <c r="C111" s="7">
        <v>6</v>
      </c>
      <c r="D111" s="8">
        <v>19.946207909999998</v>
      </c>
      <c r="E111" s="10">
        <f t="shared" si="117"/>
        <v>15.755805281612901</v>
      </c>
      <c r="F111" s="7" t="s">
        <v>83</v>
      </c>
      <c r="G111" s="1">
        <v>7</v>
      </c>
      <c r="H111" s="9">
        <f t="shared" si="99"/>
        <v>19.946207909999998</v>
      </c>
      <c r="I111" s="9">
        <f t="shared" si="100"/>
        <v>293.09620790999998</v>
      </c>
      <c r="J111" s="9">
        <f t="shared" si="101"/>
        <v>0.19712520511422699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1.8306559218275549</v>
      </c>
      <c r="P111" s="9">
        <f t="shared" si="104"/>
        <v>0.36086842408383102</v>
      </c>
      <c r="Q111" s="12">
        <f t="shared" si="105"/>
        <v>0.1082605272251493</v>
      </c>
      <c r="R111" s="9">
        <f t="shared" si="106"/>
        <v>0.19436706250000002</v>
      </c>
      <c r="S111" s="13">
        <f t="shared" si="107"/>
        <v>0.55699008789181703</v>
      </c>
      <c r="T111" s="2">
        <f t="shared" si="108"/>
        <v>0.01</v>
      </c>
      <c r="U111" s="14">
        <f t="shared" si="109"/>
        <v>5.56990087891817E-3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1.5519900878918171E-2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5166.666666666667</v>
      </c>
      <c r="AX111" s="1">
        <f t="shared" si="116"/>
        <v>10442316.698584544</v>
      </c>
    </row>
    <row r="112" spans="1:50" x14ac:dyDescent="0.15">
      <c r="C112" s="7">
        <v>7</v>
      </c>
      <c r="D112" s="8">
        <v>21.9112736541936</v>
      </c>
      <c r="E112" s="10">
        <f t="shared" si="117"/>
        <v>19.946207909999998</v>
      </c>
      <c r="F112" s="7" t="s">
        <v>83</v>
      </c>
      <c r="G112" s="1">
        <v>8</v>
      </c>
      <c r="H112" s="9">
        <f t="shared" si="99"/>
        <v>21.9112736541936</v>
      </c>
      <c r="I112" s="9">
        <f t="shared" si="100"/>
        <v>295.0612736541936</v>
      </c>
      <c r="J112" s="9">
        <f t="shared" si="101"/>
        <v>0.24593875548337008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2.1176777060770573</v>
      </c>
      <c r="P112" s="9">
        <f t="shared" si="104"/>
        <v>0.52081901954746945</v>
      </c>
      <c r="Q112" s="12">
        <f t="shared" si="105"/>
        <v>0.15624570586424083</v>
      </c>
      <c r="R112" s="9">
        <f t="shared" si="106"/>
        <v>0.19436706250000002</v>
      </c>
      <c r="S112" s="13">
        <f t="shared" si="107"/>
        <v>0.80386925569881895</v>
      </c>
      <c r="T112" s="2">
        <f t="shared" si="108"/>
        <v>0.01</v>
      </c>
      <c r="U112" s="14">
        <f t="shared" si="109"/>
        <v>8.03869255698819E-3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1.7988692556988189E-2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5166.666666666667</v>
      </c>
      <c r="AX112" s="1">
        <f t="shared" si="116"/>
        <v>12103403.63247443</v>
      </c>
    </row>
    <row r="113" spans="1:53" x14ac:dyDescent="0.15">
      <c r="C113" s="7">
        <v>8</v>
      </c>
      <c r="D113" s="8">
        <v>19.9941718093548</v>
      </c>
      <c r="E113" s="10">
        <f t="shared" si="117"/>
        <v>21.9112736541936</v>
      </c>
      <c r="F113" s="7" t="s">
        <v>83</v>
      </c>
      <c r="G113" s="1">
        <v>9</v>
      </c>
      <c r="H113" s="9">
        <f t="shared" si="99"/>
        <v>19.9941718093548</v>
      </c>
      <c r="I113" s="9">
        <f t="shared" si="100"/>
        <v>293.14417180935476</v>
      </c>
      <c r="J113" s="9">
        <f t="shared" si="101"/>
        <v>0.19819959467186313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2.2447488948629215</v>
      </c>
      <c r="P113" s="9">
        <f t="shared" si="104"/>
        <v>0.44490832110194373</v>
      </c>
      <c r="Q113" s="12">
        <f t="shared" si="105"/>
        <v>0.13347249633058311</v>
      </c>
      <c r="R113" s="9">
        <f t="shared" si="106"/>
        <v>0.19436706250000002</v>
      </c>
      <c r="S113" s="13">
        <f t="shared" si="107"/>
        <v>0.68670326450286867</v>
      </c>
      <c r="T113" s="2">
        <f t="shared" si="108"/>
        <v>0.01</v>
      </c>
      <c r="U113" s="14">
        <f t="shared" si="109"/>
        <v>6.8670326450286871E-3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1.6817032645028686E-2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5166.666666666667</v>
      </c>
      <c r="AX113" s="1">
        <f t="shared" si="116"/>
        <v>11315071.029117644</v>
      </c>
    </row>
    <row r="114" spans="1:53" x14ac:dyDescent="0.15">
      <c r="C114" s="7">
        <v>9</v>
      </c>
      <c r="D114" s="8">
        <v>16.983287627999999</v>
      </c>
      <c r="E114" s="10">
        <f t="shared" si="117"/>
        <v>19.9941718093548</v>
      </c>
      <c r="F114" s="7" t="s">
        <v>83</v>
      </c>
      <c r="G114" s="1">
        <v>10</v>
      </c>
      <c r="H114" s="9">
        <f t="shared" si="99"/>
        <v>16.983287627999999</v>
      </c>
      <c r="I114" s="9">
        <f t="shared" si="100"/>
        <v>290.13328762799995</v>
      </c>
      <c r="J114" s="9">
        <f t="shared" si="101"/>
        <v>0.14041225101048255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2.4477307820943115</v>
      </c>
      <c r="P114" s="9">
        <f t="shared" si="104"/>
        <v>0.34369138898151125</v>
      </c>
      <c r="Q114" s="12">
        <f t="shared" si="105"/>
        <v>0.10310741669445338</v>
      </c>
      <c r="R114" s="9">
        <f t="shared" si="106"/>
        <v>0.19436706250000002</v>
      </c>
      <c r="S114" s="13">
        <f t="shared" si="107"/>
        <v>0.53047782565759238</v>
      </c>
      <c r="T114" s="2">
        <f t="shared" si="108"/>
        <v>0.01</v>
      </c>
      <c r="U114" s="14">
        <f t="shared" si="109"/>
        <v>5.3047782565759241E-3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1.5254778256575924E-2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5166.666666666667</v>
      </c>
      <c r="AX114" s="1">
        <f t="shared" si="116"/>
        <v>10263933.189046953</v>
      </c>
    </row>
    <row r="115" spans="1:53" x14ac:dyDescent="0.15">
      <c r="C115" s="7">
        <v>10</v>
      </c>
      <c r="D115" s="8">
        <v>12.4537589529355</v>
      </c>
      <c r="E115" s="10">
        <f t="shared" si="117"/>
        <v>16.983287627999999</v>
      </c>
      <c r="F115" s="7" t="s">
        <v>83</v>
      </c>
      <c r="G115" s="1">
        <v>11</v>
      </c>
      <c r="H115" s="9">
        <f t="shared" si="99"/>
        <v>12.4537589529355</v>
      </c>
      <c r="I115" s="9">
        <f t="shared" si="100"/>
        <v>285.60375895293549</v>
      </c>
      <c r="J115" s="9">
        <f t="shared" si="101"/>
        <v>8.2462447181489984E-2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1.9988374234571602</v>
      </c>
      <c r="O115" s="9">
        <f t="shared" si="118"/>
        <v>0.75309217798897365</v>
      </c>
      <c r="P115" s="9">
        <f t="shared" si="104"/>
        <v>6.2101823950208995E-2</v>
      </c>
      <c r="Q115" s="12">
        <f t="shared" si="105"/>
        <v>1.8630547185062699E-2</v>
      </c>
      <c r="R115" s="9">
        <f t="shared" si="106"/>
        <v>0.19436706250000002</v>
      </c>
      <c r="S115" s="13">
        <f t="shared" si="107"/>
        <v>9.585238849335749E-2</v>
      </c>
      <c r="T115" s="2">
        <f t="shared" si="108"/>
        <v>0.01</v>
      </c>
      <c r="U115" s="14">
        <f t="shared" si="109"/>
        <v>9.5852388493357496E-4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6.4485238849335746E-3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5166.666666666667</v>
      </c>
      <c r="AX115" s="1">
        <f t="shared" si="116"/>
        <v>4338785.9993572952</v>
      </c>
    </row>
    <row r="116" spans="1:53" x14ac:dyDescent="0.15">
      <c r="C116" s="7">
        <v>11</v>
      </c>
      <c r="D116" s="8">
        <v>7.7169217986999996</v>
      </c>
      <c r="E116" s="10">
        <f t="shared" si="117"/>
        <v>12.4537589529355</v>
      </c>
      <c r="F116" s="7" t="s">
        <v>85</v>
      </c>
      <c r="G116" s="1">
        <v>12</v>
      </c>
      <c r="H116" s="9">
        <f t="shared" si="99"/>
        <v>7.7169217986999996</v>
      </c>
      <c r="I116" s="9">
        <f t="shared" si="100"/>
        <v>280.86692179869999</v>
      </c>
      <c r="J116" s="9">
        <f t="shared" si="101"/>
        <v>4.6403749251191777E-2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1.3388805623720981</v>
      </c>
      <c r="P116" s="9">
        <f t="shared" si="104"/>
        <v>6.2129077893609469E-2</v>
      </c>
      <c r="Q116" s="12">
        <f t="shared" si="105"/>
        <v>1.8638723368082841E-2</v>
      </c>
      <c r="R116" s="9">
        <f t="shared" si="106"/>
        <v>0.19436706250000002</v>
      </c>
      <c r="S116" s="13">
        <f t="shared" si="107"/>
        <v>9.5894454175242991E-2</v>
      </c>
      <c r="T116" s="2">
        <f t="shared" si="108"/>
        <v>0.01</v>
      </c>
      <c r="U116" s="14">
        <f t="shared" si="109"/>
        <v>9.589445417524299E-4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6.4489445417524301E-3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5166.666666666667</v>
      </c>
      <c r="AX116" s="1">
        <f t="shared" si="116"/>
        <v>4339069.0315595102</v>
      </c>
      <c r="AY116" s="1">
        <f>SUM(AX105:AX116)</f>
        <v>79985410.617211863</v>
      </c>
    </row>
    <row r="117" spans="1:53" x14ac:dyDescent="0.15">
      <c r="C117" s="7">
        <v>12</v>
      </c>
      <c r="D117" s="8">
        <v>3.1435565490967701</v>
      </c>
      <c r="E117" s="10">
        <f t="shared" si="117"/>
        <v>7.7169217986999996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2.6996779897419398</v>
      </c>
      <c r="E121" s="7"/>
      <c r="F121" s="7"/>
      <c r="G121" s="1">
        <v>1</v>
      </c>
      <c r="H121" s="9">
        <f t="shared" ref="H121:H132" si="119">E122</f>
        <v>2.6996779897419398</v>
      </c>
      <c r="I121" s="9">
        <f t="shared" ref="I121:I132" si="120">H121+273.15</f>
        <v>275.84967798974191</v>
      </c>
      <c r="J121" s="9">
        <f t="shared" ref="J121:J132" si="121">EXP(($C$15*(I121-$C$13))/($C$16*I121*$C$13))</f>
        <v>2.4701084567865066E-2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7.0323987764711847E-3</v>
      </c>
      <c r="Q121" s="12">
        <f t="shared" ref="Q121:Q132" si="125">P121*$B$123</f>
        <v>2.3206915962354913E-3</v>
      </c>
      <c r="R121" s="9">
        <f t="shared" ref="R121:R132" si="126">L121*$B$123</f>
        <v>9.3951000000000007E-2</v>
      </c>
      <c r="S121" s="13">
        <f t="shared" ref="S121:S132" si="127">Q121/R121</f>
        <v>2.4701084567865069E-2</v>
      </c>
      <c r="T121" s="2">
        <f t="shared" ref="T121:T132" si="128">$B$122/100</f>
        <v>0.01</v>
      </c>
      <c r="U121" s="14">
        <f t="shared" ref="U121:U132" si="129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5.7370108456786511E-3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166.66666666666666</v>
      </c>
      <c r="AX121" s="1">
        <f t="shared" ref="AX121:AX132" si="136">AW121*10000*AV121*0.67*AU121*AT121</f>
        <v>60188.099499129639</v>
      </c>
      <c r="AZ121" s="1">
        <f t="shared" ref="AZ121:AZ132" si="137">$E$9/12</f>
        <v>16.666666666666668</v>
      </c>
      <c r="BA121" s="1">
        <f t="shared" ref="BA121:BA132" si="138">AZ121*10000*AV121*0.67*AU121*AT121</f>
        <v>6018.8099499129648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2.8644024376774202</v>
      </c>
      <c r="E122" s="10">
        <f t="shared" ref="E122:E133" si="139">D121</f>
        <v>2.6996779897419398</v>
      </c>
      <c r="F122" s="7" t="s">
        <v>83</v>
      </c>
      <c r="G122" s="1">
        <v>2</v>
      </c>
      <c r="H122" s="9">
        <f t="shared" si="119"/>
        <v>2.8644024376774202</v>
      </c>
      <c r="I122" s="9">
        <f t="shared" si="120"/>
        <v>276.0144024376774</v>
      </c>
      <c r="J122" s="9">
        <f t="shared" si="121"/>
        <v>2.5226941913094131E-2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0.5623676012235288</v>
      </c>
      <c r="P122" s="9">
        <f t="shared" si="124"/>
        <v>1.4186814809872045E-2</v>
      </c>
      <c r="Q122" s="12">
        <f t="shared" si="125"/>
        <v>4.6816488872577751E-3</v>
      </c>
      <c r="R122" s="9">
        <f t="shared" si="126"/>
        <v>9.3951000000000007E-2</v>
      </c>
      <c r="S122" s="13">
        <f t="shared" si="127"/>
        <v>4.9830751000604301E-2</v>
      </c>
      <c r="T122" s="2">
        <f t="shared" si="128"/>
        <v>0.01</v>
      </c>
      <c r="U122" s="14">
        <f t="shared" si="129"/>
        <v>4.9830751000604306E-4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5.9883075100060435E-3</v>
      </c>
      <c r="AU122" s="9">
        <f t="shared" si="133"/>
        <v>28.47</v>
      </c>
      <c r="AV122" s="1">
        <f t="shared" si="134"/>
        <v>0.33</v>
      </c>
      <c r="AW122" s="1">
        <f t="shared" si="135"/>
        <v>166.66666666666666</v>
      </c>
      <c r="AX122" s="1">
        <f t="shared" si="136"/>
        <v>62824.501807437853</v>
      </c>
      <c r="AZ122" s="1">
        <f t="shared" si="137"/>
        <v>16.666666666666668</v>
      </c>
      <c r="BA122" s="1">
        <f t="shared" si="138"/>
        <v>6282.4501807437864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4.5972722579642804</v>
      </c>
      <c r="E123" s="10">
        <f t="shared" si="139"/>
        <v>2.8644024376774202</v>
      </c>
      <c r="F123" s="7" t="s">
        <v>83</v>
      </c>
      <c r="G123" s="1">
        <v>3</v>
      </c>
      <c r="H123" s="9">
        <f t="shared" si="119"/>
        <v>4.5972722579642804</v>
      </c>
      <c r="I123" s="9">
        <f t="shared" si="120"/>
        <v>277.74727225796426</v>
      </c>
      <c r="J123" s="9">
        <f t="shared" si="121"/>
        <v>3.1437532093194796E-2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0.8328807864136567</v>
      </c>
      <c r="P123" s="9">
        <f t="shared" si="124"/>
        <v>2.6183716452684653E-2</v>
      </c>
      <c r="Q123" s="12">
        <f t="shared" si="125"/>
        <v>8.640626429385935E-3</v>
      </c>
      <c r="R123" s="9">
        <f t="shared" si="126"/>
        <v>9.3951000000000007E-2</v>
      </c>
      <c r="S123" s="13">
        <f t="shared" si="127"/>
        <v>9.196949930693589E-2</v>
      </c>
      <c r="T123" s="2">
        <f t="shared" si="128"/>
        <v>0.01</v>
      </c>
      <c r="U123" s="14">
        <f t="shared" si="129"/>
        <v>9.1969499306935893E-4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6.409694993069359E-3</v>
      </c>
      <c r="AU123" s="9">
        <f t="shared" si="133"/>
        <v>28.47</v>
      </c>
      <c r="AV123" s="1">
        <f t="shared" si="134"/>
        <v>0.33</v>
      </c>
      <c r="AW123" s="1">
        <f t="shared" si="135"/>
        <v>166.66666666666666</v>
      </c>
      <c r="AX123" s="1">
        <f t="shared" si="136"/>
        <v>67245.360062814289</v>
      </c>
      <c r="AZ123" s="1">
        <f t="shared" si="137"/>
        <v>16.666666666666668</v>
      </c>
      <c r="BA123" s="1">
        <f t="shared" si="138"/>
        <v>6724.5360062814307</v>
      </c>
    </row>
    <row r="124" spans="1:53" x14ac:dyDescent="0.15">
      <c r="C124" s="7">
        <v>3</v>
      </c>
      <c r="D124" s="8">
        <v>9.6214260187741907</v>
      </c>
      <c r="E124" s="10">
        <f t="shared" si="139"/>
        <v>4.5972722579642804</v>
      </c>
      <c r="F124" s="7" t="s">
        <v>83</v>
      </c>
      <c r="G124" s="1">
        <v>4</v>
      </c>
      <c r="H124" s="9">
        <f t="shared" si="119"/>
        <v>9.6214260187741907</v>
      </c>
      <c r="I124" s="9">
        <f t="shared" si="120"/>
        <v>282.77142601877415</v>
      </c>
      <c r="J124" s="9">
        <f t="shared" si="121"/>
        <v>5.8607733440289966E-2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1.0913970699609721</v>
      </c>
      <c r="P124" s="9">
        <f t="shared" si="124"/>
        <v>6.3964308553786153E-2</v>
      </c>
      <c r="Q124" s="12">
        <f t="shared" si="125"/>
        <v>2.1108221822749431E-2</v>
      </c>
      <c r="R124" s="9">
        <f t="shared" si="126"/>
        <v>9.3951000000000007E-2</v>
      </c>
      <c r="S124" s="13">
        <f t="shared" si="127"/>
        <v>0.22467266790932963</v>
      </c>
      <c r="T124" s="2">
        <f t="shared" si="128"/>
        <v>0.01</v>
      </c>
      <c r="U124" s="14">
        <f t="shared" si="129"/>
        <v>2.2467266790932965E-3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7.7367266790932965E-3</v>
      </c>
      <c r="AU124" s="9">
        <f t="shared" si="133"/>
        <v>28.47</v>
      </c>
      <c r="AV124" s="1">
        <f t="shared" si="134"/>
        <v>0.33</v>
      </c>
      <c r="AW124" s="1">
        <f t="shared" si="135"/>
        <v>166.66666666666666</v>
      </c>
      <c r="AX124" s="1">
        <f t="shared" si="136"/>
        <v>81167.508252070198</v>
      </c>
      <c r="AZ124" s="1">
        <f t="shared" si="137"/>
        <v>16.666666666666668</v>
      </c>
      <c r="BA124" s="1">
        <f t="shared" si="138"/>
        <v>8116.7508252070211</v>
      </c>
    </row>
    <row r="125" spans="1:53" x14ac:dyDescent="0.15">
      <c r="C125" s="7">
        <v>4</v>
      </c>
      <c r="D125" s="8">
        <v>12.8289031219667</v>
      </c>
      <c r="E125" s="10">
        <f t="shared" si="139"/>
        <v>9.6214260187741907</v>
      </c>
      <c r="F125" s="7" t="s">
        <v>83</v>
      </c>
      <c r="G125" s="1">
        <v>5</v>
      </c>
      <c r="H125" s="9">
        <f t="shared" si="119"/>
        <v>12.8289031219667</v>
      </c>
      <c r="I125" s="9">
        <f t="shared" si="120"/>
        <v>285.97890312196665</v>
      </c>
      <c r="J125" s="9">
        <f t="shared" si="121"/>
        <v>8.6233994865643773E-2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0.9760611233368266</v>
      </c>
      <c r="O125" s="9">
        <f t="shared" si="140"/>
        <v>0.33607163807035922</v>
      </c>
      <c r="P125" s="9">
        <f t="shared" si="124"/>
        <v>2.8980799911847849E-2</v>
      </c>
      <c r="Q125" s="12">
        <f t="shared" si="125"/>
        <v>9.5636639709097901E-3</v>
      </c>
      <c r="R125" s="9">
        <f t="shared" si="126"/>
        <v>9.3951000000000007E-2</v>
      </c>
      <c r="S125" s="13">
        <f t="shared" si="127"/>
        <v>0.10179416899138689</v>
      </c>
      <c r="T125" s="2">
        <f t="shared" si="128"/>
        <v>0.01</v>
      </c>
      <c r="U125" s="14">
        <f t="shared" si="129"/>
        <v>1.0179416899138689E-3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6.5079416899138688E-3</v>
      </c>
      <c r="AU125" s="9">
        <f t="shared" si="133"/>
        <v>28.47</v>
      </c>
      <c r="AV125" s="1">
        <f t="shared" si="134"/>
        <v>0.33</v>
      </c>
      <c r="AW125" s="1">
        <f t="shared" si="135"/>
        <v>166.66666666666666</v>
      </c>
      <c r="AX125" s="1">
        <f t="shared" si="136"/>
        <v>68276.085317515928</v>
      </c>
      <c r="AZ125" s="1">
        <f t="shared" si="137"/>
        <v>16.666666666666668</v>
      </c>
      <c r="BA125" s="1">
        <f t="shared" si="138"/>
        <v>6827.6085317515945</v>
      </c>
    </row>
    <row r="126" spans="1:53" x14ac:dyDescent="0.15">
      <c r="C126" s="7">
        <v>5</v>
      </c>
      <c r="D126" s="8">
        <v>15.755805281612901</v>
      </c>
      <c r="E126" s="10">
        <f t="shared" si="139"/>
        <v>12.8289031219667</v>
      </c>
      <c r="F126" s="7" t="s">
        <v>85</v>
      </c>
      <c r="G126" s="1">
        <v>6</v>
      </c>
      <c r="H126" s="9">
        <f t="shared" si="119"/>
        <v>15.755805281612901</v>
      </c>
      <c r="I126" s="9">
        <f t="shared" si="120"/>
        <v>288.90580528161286</v>
      </c>
      <c r="J126" s="9">
        <f t="shared" si="121"/>
        <v>0.12175327309433319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0.5917908381585113</v>
      </c>
      <c r="P126" s="9">
        <f t="shared" si="124"/>
        <v>7.2052471533037565E-2</v>
      </c>
      <c r="Q126" s="12">
        <f t="shared" si="125"/>
        <v>2.3777315605902398E-2</v>
      </c>
      <c r="R126" s="9">
        <f t="shared" si="126"/>
        <v>9.3951000000000007E-2</v>
      </c>
      <c r="S126" s="13">
        <f t="shared" si="127"/>
        <v>0.25308209179149127</v>
      </c>
      <c r="T126" s="2">
        <f t="shared" si="128"/>
        <v>0.01</v>
      </c>
      <c r="U126" s="14">
        <f t="shared" si="129"/>
        <v>2.5308209179149129E-3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8.0208209179149122E-3</v>
      </c>
      <c r="AU126" s="9">
        <f t="shared" si="133"/>
        <v>28.47</v>
      </c>
      <c r="AV126" s="1">
        <f t="shared" si="134"/>
        <v>0.33</v>
      </c>
      <c r="AW126" s="1">
        <f t="shared" si="135"/>
        <v>166.66666666666666</v>
      </c>
      <c r="AX126" s="1">
        <f t="shared" si="136"/>
        <v>84147.996309924332</v>
      </c>
      <c r="AZ126" s="1">
        <f t="shared" si="137"/>
        <v>16.666666666666668</v>
      </c>
      <c r="BA126" s="1">
        <f t="shared" si="138"/>
        <v>8414.7996309924347</v>
      </c>
    </row>
    <row r="127" spans="1:53" x14ac:dyDescent="0.15">
      <c r="C127" s="7">
        <v>6</v>
      </c>
      <c r="D127" s="8">
        <v>19.946207909999998</v>
      </c>
      <c r="E127" s="10">
        <f t="shared" si="139"/>
        <v>15.755805281612901</v>
      </c>
      <c r="F127" s="7" t="s">
        <v>83</v>
      </c>
      <c r="G127" s="1">
        <v>7</v>
      </c>
      <c r="H127" s="9">
        <f t="shared" si="119"/>
        <v>19.946207909999998</v>
      </c>
      <c r="I127" s="9">
        <f t="shared" si="120"/>
        <v>293.09620790999998</v>
      </c>
      <c r="J127" s="9">
        <f t="shared" si="121"/>
        <v>0.19712520511422699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0.80443836662547374</v>
      </c>
      <c r="P127" s="9">
        <f t="shared" si="124"/>
        <v>0.15857507802280024</v>
      </c>
      <c r="Q127" s="12">
        <f t="shared" si="125"/>
        <v>5.2329775747524079E-2</v>
      </c>
      <c r="R127" s="9">
        <f t="shared" si="126"/>
        <v>9.3951000000000007E-2</v>
      </c>
      <c r="S127" s="13">
        <f t="shared" si="127"/>
        <v>0.5569900878918167</v>
      </c>
      <c r="T127" s="2">
        <f t="shared" si="128"/>
        <v>0.01</v>
      </c>
      <c r="U127" s="14">
        <f t="shared" si="129"/>
        <v>5.5699008789181674E-3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1.5519900878918167E-2</v>
      </c>
      <c r="AU127" s="9">
        <f t="shared" si="133"/>
        <v>28.47</v>
      </c>
      <c r="AV127" s="1">
        <f t="shared" si="134"/>
        <v>0.33</v>
      </c>
      <c r="AW127" s="1">
        <f t="shared" si="135"/>
        <v>166.66666666666666</v>
      </c>
      <c r="AX127" s="1">
        <f t="shared" si="136"/>
        <v>162822.30650140188</v>
      </c>
      <c r="AZ127" s="1">
        <f t="shared" si="137"/>
        <v>16.666666666666668</v>
      </c>
      <c r="BA127" s="1">
        <f t="shared" si="138"/>
        <v>16282.230650140191</v>
      </c>
    </row>
    <row r="128" spans="1:53" x14ac:dyDescent="0.15">
      <c r="C128" s="7">
        <v>7</v>
      </c>
      <c r="D128" s="8">
        <v>21.9112736541936</v>
      </c>
      <c r="E128" s="10">
        <f t="shared" si="139"/>
        <v>19.946207909999998</v>
      </c>
      <c r="F128" s="7" t="s">
        <v>83</v>
      </c>
      <c r="G128" s="1">
        <v>8</v>
      </c>
      <c r="H128" s="9">
        <f t="shared" si="119"/>
        <v>21.9112736541936</v>
      </c>
      <c r="I128" s="9">
        <f t="shared" si="120"/>
        <v>295.0612736541936</v>
      </c>
      <c r="J128" s="9">
        <f t="shared" si="121"/>
        <v>0.24593875548337008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0.93056328860267346</v>
      </c>
      <c r="P128" s="9">
        <f t="shared" si="124"/>
        <v>0.22886157709745364</v>
      </c>
      <c r="Q128" s="12">
        <f t="shared" si="125"/>
        <v>7.5524320442159704E-2</v>
      </c>
      <c r="R128" s="9">
        <f t="shared" si="126"/>
        <v>9.3951000000000007E-2</v>
      </c>
      <c r="S128" s="13">
        <f t="shared" si="127"/>
        <v>0.80386925569881851</v>
      </c>
      <c r="T128" s="2">
        <f t="shared" si="128"/>
        <v>0.01</v>
      </c>
      <c r="U128" s="14">
        <f t="shared" si="129"/>
        <v>8.0386925569881848E-3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1.7988692556988185E-2</v>
      </c>
      <c r="AU128" s="9">
        <f t="shared" si="133"/>
        <v>28.47</v>
      </c>
      <c r="AV128" s="1">
        <f t="shared" si="134"/>
        <v>0.33</v>
      </c>
      <c r="AW128" s="1">
        <f t="shared" si="135"/>
        <v>166.66666666666666</v>
      </c>
      <c r="AX128" s="1">
        <f t="shared" si="136"/>
        <v>188722.88141041168</v>
      </c>
      <c r="AZ128" s="1">
        <f t="shared" si="137"/>
        <v>16.666666666666668</v>
      </c>
      <c r="BA128" s="1">
        <f t="shared" si="138"/>
        <v>18872.288141041172</v>
      </c>
    </row>
    <row r="129" spans="1:54" x14ac:dyDescent="0.15">
      <c r="C129" s="7">
        <v>8</v>
      </c>
      <c r="D129" s="8">
        <v>19.9941718093548</v>
      </c>
      <c r="E129" s="10">
        <f t="shared" si="139"/>
        <v>21.9112736541936</v>
      </c>
      <c r="F129" s="7" t="s">
        <v>83</v>
      </c>
      <c r="G129" s="1">
        <v>9</v>
      </c>
      <c r="H129" s="9">
        <f t="shared" si="119"/>
        <v>19.9941718093548</v>
      </c>
      <c r="I129" s="9">
        <f t="shared" si="120"/>
        <v>293.14417180935476</v>
      </c>
      <c r="J129" s="9">
        <f t="shared" si="121"/>
        <v>0.19819959467186313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0.98640171150521994</v>
      </c>
      <c r="P129" s="9">
        <f t="shared" si="124"/>
        <v>0.19550441940396665</v>
      </c>
      <c r="Q129" s="12">
        <f t="shared" si="125"/>
        <v>6.4516458403308996E-2</v>
      </c>
      <c r="R129" s="9">
        <f t="shared" si="126"/>
        <v>9.3951000000000007E-2</v>
      </c>
      <c r="S129" s="13">
        <f t="shared" si="127"/>
        <v>0.68670326450286845</v>
      </c>
      <c r="T129" s="2">
        <f t="shared" si="128"/>
        <v>0.01</v>
      </c>
      <c r="U129" s="14">
        <f t="shared" si="129"/>
        <v>6.8670326450286845E-3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1.6817032645028686E-2</v>
      </c>
      <c r="AU129" s="9">
        <f t="shared" si="133"/>
        <v>28.47</v>
      </c>
      <c r="AV129" s="1">
        <f t="shared" si="134"/>
        <v>0.33</v>
      </c>
      <c r="AW129" s="1">
        <f t="shared" si="135"/>
        <v>166.66666666666666</v>
      </c>
      <c r="AX129" s="1">
        <f t="shared" si="136"/>
        <v>176430.76880036172</v>
      </c>
      <c r="AZ129" s="1">
        <f t="shared" si="137"/>
        <v>16.666666666666668</v>
      </c>
      <c r="BA129" s="1">
        <f t="shared" si="138"/>
        <v>17643.076880036177</v>
      </c>
    </row>
    <row r="130" spans="1:54" x14ac:dyDescent="0.15">
      <c r="C130" s="7">
        <v>9</v>
      </c>
      <c r="D130" s="8">
        <v>16.983287627999999</v>
      </c>
      <c r="E130" s="10">
        <f t="shared" si="139"/>
        <v>19.9941718093548</v>
      </c>
      <c r="F130" s="7" t="s">
        <v>83</v>
      </c>
      <c r="G130" s="1">
        <v>10</v>
      </c>
      <c r="H130" s="9">
        <f t="shared" si="119"/>
        <v>16.983287627999999</v>
      </c>
      <c r="I130" s="9">
        <f t="shared" si="120"/>
        <v>290.13328762799995</v>
      </c>
      <c r="J130" s="9">
        <f t="shared" si="121"/>
        <v>0.14041225101048255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1.0755972921012533</v>
      </c>
      <c r="P130" s="9">
        <f t="shared" si="124"/>
        <v>0.1510270369647165</v>
      </c>
      <c r="Q130" s="12">
        <f t="shared" si="125"/>
        <v>4.983892219835645E-2</v>
      </c>
      <c r="R130" s="9">
        <f t="shared" si="126"/>
        <v>9.3951000000000007E-2</v>
      </c>
      <c r="S130" s="13">
        <f t="shared" si="127"/>
        <v>0.53047782565759227</v>
      </c>
      <c r="T130" s="2">
        <f t="shared" si="128"/>
        <v>0.01</v>
      </c>
      <c r="U130" s="14">
        <f t="shared" si="129"/>
        <v>5.3047782565759224E-3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1.5254778256575924E-2</v>
      </c>
      <c r="AU130" s="9">
        <f t="shared" si="133"/>
        <v>28.47</v>
      </c>
      <c r="AV130" s="1">
        <f t="shared" si="134"/>
        <v>0.33</v>
      </c>
      <c r="AW130" s="1">
        <f t="shared" si="135"/>
        <v>166.66666666666666</v>
      </c>
      <c r="AX130" s="1">
        <f t="shared" si="136"/>
        <v>160040.85337149806</v>
      </c>
      <c r="AZ130" s="1">
        <f t="shared" si="137"/>
        <v>16.666666666666668</v>
      </c>
      <c r="BA130" s="1">
        <f t="shared" si="138"/>
        <v>16004.085337149809</v>
      </c>
    </row>
    <row r="131" spans="1:54" x14ac:dyDescent="0.15">
      <c r="C131" s="7">
        <v>10</v>
      </c>
      <c r="D131" s="8">
        <v>12.4537589529355</v>
      </c>
      <c r="E131" s="10">
        <f t="shared" si="139"/>
        <v>16.983287627999999</v>
      </c>
      <c r="F131" s="7" t="s">
        <v>83</v>
      </c>
      <c r="G131" s="1">
        <v>11</v>
      </c>
      <c r="H131" s="9">
        <f t="shared" si="119"/>
        <v>12.4537589529355</v>
      </c>
      <c r="I131" s="9">
        <f t="shared" si="120"/>
        <v>285.60375895293549</v>
      </c>
      <c r="J131" s="9">
        <f t="shared" si="121"/>
        <v>8.2462447181489984E-2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0.87834174237970997</v>
      </c>
      <c r="O131" s="9">
        <f t="shared" si="140"/>
        <v>0.33092851275682689</v>
      </c>
      <c r="P131" s="9">
        <f t="shared" si="124"/>
        <v>2.728917500405887E-2</v>
      </c>
      <c r="Q131" s="12">
        <f t="shared" si="125"/>
        <v>9.005427751339428E-3</v>
      </c>
      <c r="R131" s="9">
        <f t="shared" si="126"/>
        <v>9.3951000000000007E-2</v>
      </c>
      <c r="S131" s="13">
        <f t="shared" si="127"/>
        <v>9.5852388493357463E-2</v>
      </c>
      <c r="T131" s="2">
        <f t="shared" si="128"/>
        <v>0.01</v>
      </c>
      <c r="U131" s="14">
        <f t="shared" si="129"/>
        <v>9.5852388493357463E-4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6.4485238849335746E-3</v>
      </c>
      <c r="AU131" s="9">
        <f t="shared" si="133"/>
        <v>28.47</v>
      </c>
      <c r="AV131" s="1">
        <f t="shared" si="134"/>
        <v>0.33</v>
      </c>
      <c r="AW131" s="1">
        <f t="shared" si="135"/>
        <v>166.66666666666666</v>
      </c>
      <c r="AX131" s="1">
        <f t="shared" si="136"/>
        <v>67652.721538995698</v>
      </c>
      <c r="AZ131" s="1">
        <f t="shared" si="137"/>
        <v>16.666666666666668</v>
      </c>
      <c r="BA131" s="1">
        <f t="shared" si="138"/>
        <v>6765.2721538995711</v>
      </c>
    </row>
    <row r="132" spans="1:54" x14ac:dyDescent="0.15">
      <c r="C132" s="7">
        <v>11</v>
      </c>
      <c r="D132" s="8">
        <v>7.7169217986999996</v>
      </c>
      <c r="E132" s="10">
        <f t="shared" si="139"/>
        <v>12.4537589529355</v>
      </c>
      <c r="F132" s="7" t="s">
        <v>85</v>
      </c>
      <c r="G132" s="1">
        <v>12</v>
      </c>
      <c r="H132" s="9">
        <f t="shared" si="119"/>
        <v>7.7169217986999996</v>
      </c>
      <c r="I132" s="9">
        <f t="shared" si="120"/>
        <v>280.86692179869999</v>
      </c>
      <c r="J132" s="9">
        <f t="shared" si="121"/>
        <v>4.6403749251191777E-2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0.58833933775276792</v>
      </c>
      <c r="P132" s="9">
        <f t="shared" si="124"/>
        <v>2.7301151103691669E-2</v>
      </c>
      <c r="Q132" s="12">
        <f t="shared" si="125"/>
        <v>9.0093798642182504E-3</v>
      </c>
      <c r="R132" s="9">
        <f t="shared" si="126"/>
        <v>9.3951000000000007E-2</v>
      </c>
      <c r="S132" s="13">
        <f t="shared" si="127"/>
        <v>9.5894454175242949E-2</v>
      </c>
      <c r="T132" s="2">
        <f t="shared" si="128"/>
        <v>0.01</v>
      </c>
      <c r="U132" s="14">
        <f t="shared" si="129"/>
        <v>9.5894454175242947E-4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6.4489445417524292E-3</v>
      </c>
      <c r="AU132" s="9">
        <f t="shared" si="133"/>
        <v>28.47</v>
      </c>
      <c r="AV132" s="1">
        <f t="shared" si="134"/>
        <v>0.33</v>
      </c>
      <c r="AW132" s="1">
        <f t="shared" si="135"/>
        <v>166.66666666666666</v>
      </c>
      <c r="AX132" s="1">
        <f t="shared" si="136"/>
        <v>67657.134731710379</v>
      </c>
      <c r="AY132" s="1">
        <f>SUM(AX121:AX132)</f>
        <v>1247176.2176032716</v>
      </c>
      <c r="AZ132" s="1">
        <f t="shared" si="137"/>
        <v>16.666666666666668</v>
      </c>
      <c r="BA132" s="1">
        <f t="shared" si="138"/>
        <v>6765.7134731710394</v>
      </c>
      <c r="BB132" s="1">
        <f>SUM(BA121:BA132)</f>
        <v>124717.62176032719</v>
      </c>
    </row>
    <row r="133" spans="1:54" x14ac:dyDescent="0.15">
      <c r="C133" s="7">
        <v>12</v>
      </c>
      <c r="D133" s="8">
        <v>3.1435565490967701</v>
      </c>
      <c r="E133" s="10">
        <f t="shared" si="139"/>
        <v>7.7169217986999996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2.6996779897419398</v>
      </c>
      <c r="E136" s="7"/>
      <c r="F136" s="7"/>
      <c r="G136" s="1">
        <v>1</v>
      </c>
      <c r="H136" s="9">
        <f t="shared" ref="H136:H147" si="141">E137</f>
        <v>2.6996779897419398</v>
      </c>
      <c r="I136" s="9">
        <f t="shared" ref="I136:I147" si="142">H136+273.15</f>
        <v>275.84967798974191</v>
      </c>
      <c r="J136" s="9">
        <f t="shared" ref="J136:J147" si="143">EXP(($C$15*(I136-$C$13))/($C$16*I136*$C$13))</f>
        <v>2.4701084567865066E-2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1.8749306780645129E-2</v>
      </c>
      <c r="Q136" s="12">
        <f t="shared" ref="Q136:Q147" si="147">P136*$B$138</f>
        <v>4.874819762967734E-3</v>
      </c>
      <c r="R136" s="9">
        <f t="shared" ref="R136:R147" si="148">L136*$B$138</f>
        <v>0.19735245833333334</v>
      </c>
      <c r="S136" s="13">
        <f t="shared" ref="S136:S147" si="149">Q136/R136</f>
        <v>2.4701084567865069E-2</v>
      </c>
      <c r="T136" s="2">
        <f t="shared" ref="T136:T147" si="150">$B$137/100</f>
        <v>0.01</v>
      </c>
      <c r="U136" s="14">
        <f t="shared" ref="U136:U147" si="151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5.7370108456786511E-3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2.8644024376774202</v>
      </c>
      <c r="E137" s="10">
        <f t="shared" ref="E137:E148" si="159">D136</f>
        <v>2.6996779897419398</v>
      </c>
      <c r="F137" s="7" t="s">
        <v>83</v>
      </c>
      <c r="G137" s="1">
        <v>2</v>
      </c>
      <c r="H137" s="9">
        <f t="shared" si="141"/>
        <v>2.8644024376774202</v>
      </c>
      <c r="I137" s="9">
        <f t="shared" si="142"/>
        <v>276.0144024376774</v>
      </c>
      <c r="J137" s="9">
        <f t="shared" si="143"/>
        <v>2.5226941913094131E-2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1.4993465265526882</v>
      </c>
      <c r="P137" s="9">
        <f t="shared" si="146"/>
        <v>3.7823927732944108E-2</v>
      </c>
      <c r="Q137" s="12">
        <f t="shared" si="147"/>
        <v>9.8342212105654685E-3</v>
      </c>
      <c r="R137" s="9">
        <f t="shared" si="148"/>
        <v>0.19735245833333334</v>
      </c>
      <c r="S137" s="13">
        <f t="shared" si="149"/>
        <v>4.9830751000604301E-2</v>
      </c>
      <c r="T137" s="2">
        <f t="shared" si="150"/>
        <v>0.01</v>
      </c>
      <c r="U137" s="14">
        <f t="shared" si="151"/>
        <v>4.9830751000604306E-4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5.9883075100060435E-3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4.5972722579642804</v>
      </c>
      <c r="E138" s="10">
        <f t="shared" si="159"/>
        <v>2.8644024376774202</v>
      </c>
      <c r="F138" s="7" t="s">
        <v>83</v>
      </c>
      <c r="G138" s="1">
        <v>3</v>
      </c>
      <c r="H138" s="9">
        <f t="shared" si="141"/>
        <v>4.5972722579642804</v>
      </c>
      <c r="I138" s="9">
        <f t="shared" si="142"/>
        <v>277.74727225796426</v>
      </c>
      <c r="J138" s="9">
        <f t="shared" si="143"/>
        <v>3.1437532093194796E-2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2.2205705154864108</v>
      </c>
      <c r="P138" s="9">
        <f t="shared" si="146"/>
        <v>6.9809256845806147E-2</v>
      </c>
      <c r="Q138" s="12">
        <f t="shared" si="147"/>
        <v>1.81504067799096E-2</v>
      </c>
      <c r="R138" s="9">
        <f t="shared" si="148"/>
        <v>0.19735245833333334</v>
      </c>
      <c r="S138" s="13">
        <f t="shared" si="149"/>
        <v>9.1969499306935917E-2</v>
      </c>
      <c r="T138" s="2">
        <f t="shared" si="150"/>
        <v>0.01</v>
      </c>
      <c r="U138" s="14">
        <f t="shared" si="151"/>
        <v>9.1969499306935915E-4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6.409694993069359E-3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9.6214260187741907</v>
      </c>
      <c r="E139" s="10">
        <f t="shared" si="159"/>
        <v>4.5972722579642804</v>
      </c>
      <c r="F139" s="7" t="s">
        <v>83</v>
      </c>
      <c r="G139" s="1">
        <v>4</v>
      </c>
      <c r="H139" s="9">
        <f t="shared" si="141"/>
        <v>9.6214260187741907</v>
      </c>
      <c r="I139" s="9">
        <f t="shared" si="142"/>
        <v>282.77142601877415</v>
      </c>
      <c r="J139" s="9">
        <f t="shared" si="143"/>
        <v>5.8607733440289966E-2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2.9098091753072715</v>
      </c>
      <c r="P139" s="9">
        <f t="shared" si="146"/>
        <v>0.17053732050851855</v>
      </c>
      <c r="Q139" s="12">
        <f t="shared" si="147"/>
        <v>4.4339703332214826E-2</v>
      </c>
      <c r="R139" s="9">
        <f t="shared" si="148"/>
        <v>0.19735245833333334</v>
      </c>
      <c r="S139" s="13">
        <f t="shared" si="149"/>
        <v>0.22467266790932969</v>
      </c>
      <c r="T139" s="2">
        <f t="shared" si="150"/>
        <v>0.01</v>
      </c>
      <c r="U139" s="14">
        <f t="shared" si="151"/>
        <v>2.2467266790932969E-3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7.7367266790932974E-3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12.8289031219667</v>
      </c>
      <c r="E140" s="10">
        <f t="shared" si="159"/>
        <v>9.6214260187741907</v>
      </c>
      <c r="F140" s="7" t="s">
        <v>83</v>
      </c>
      <c r="G140" s="1">
        <v>5</v>
      </c>
      <c r="H140" s="9">
        <f t="shared" si="141"/>
        <v>12.8289031219667</v>
      </c>
      <c r="I140" s="9">
        <f t="shared" si="142"/>
        <v>285.97890312196665</v>
      </c>
      <c r="J140" s="9">
        <f t="shared" si="143"/>
        <v>8.6233994865643773E-2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3.4983197714654199</v>
      </c>
      <c r="P140" s="9">
        <f t="shared" si="146"/>
        <v>0.30167408921092914</v>
      </c>
      <c r="Q140" s="12">
        <f t="shared" si="147"/>
        <v>7.8435263194841578E-2</v>
      </c>
      <c r="R140" s="9">
        <f t="shared" si="148"/>
        <v>0.19735245833333334</v>
      </c>
      <c r="S140" s="13">
        <f t="shared" si="149"/>
        <v>0.39743747738050678</v>
      </c>
      <c r="T140" s="2">
        <f t="shared" si="150"/>
        <v>0.01</v>
      </c>
      <c r="U140" s="14">
        <f t="shared" si="151"/>
        <v>3.9743747738050679E-3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9.4643747738050697E-3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15.755805281612901</v>
      </c>
      <c r="E141" s="10">
        <f t="shared" si="159"/>
        <v>12.8289031219667</v>
      </c>
      <c r="F141" s="7" t="s">
        <v>85</v>
      </c>
      <c r="G141" s="1">
        <v>6</v>
      </c>
      <c r="H141" s="9">
        <f t="shared" si="141"/>
        <v>15.755805281612901</v>
      </c>
      <c r="I141" s="9">
        <f t="shared" si="142"/>
        <v>288.90580528161286</v>
      </c>
      <c r="J141" s="9">
        <f t="shared" si="143"/>
        <v>0.12175327309433319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3.9556935989211577</v>
      </c>
      <c r="P141" s="9">
        <f t="shared" si="146"/>
        <v>0.4816186430269534</v>
      </c>
      <c r="Q141" s="12">
        <f t="shared" si="147"/>
        <v>0.12522084718700788</v>
      </c>
      <c r="R141" s="9">
        <f t="shared" si="148"/>
        <v>0.19735245833333334</v>
      </c>
      <c r="S141" s="13">
        <f t="shared" si="149"/>
        <v>0.63450360965611419</v>
      </c>
      <c r="T141" s="2">
        <f t="shared" si="150"/>
        <v>0.01</v>
      </c>
      <c r="U141" s="14">
        <f t="shared" si="151"/>
        <v>6.345036096561142E-3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1.1835036096561141E-2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19.946207909999998</v>
      </c>
      <c r="E142" s="10">
        <f t="shared" si="159"/>
        <v>15.755805281612901</v>
      </c>
      <c r="F142" s="7" t="s">
        <v>83</v>
      </c>
      <c r="G142" s="1">
        <v>7</v>
      </c>
      <c r="H142" s="9">
        <f t="shared" si="141"/>
        <v>19.946207909999998</v>
      </c>
      <c r="I142" s="9">
        <f t="shared" si="142"/>
        <v>293.09620790999998</v>
      </c>
      <c r="J142" s="9">
        <f t="shared" si="143"/>
        <v>0.19712520511422699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4.2331228725608705</v>
      </c>
      <c r="P142" s="9">
        <f t="shared" si="146"/>
        <v>0.83445521452728733</v>
      </c>
      <c r="Q142" s="12">
        <f t="shared" si="147"/>
        <v>0.21695835577709471</v>
      </c>
      <c r="R142" s="9">
        <f t="shared" si="148"/>
        <v>0.19735245833333334</v>
      </c>
      <c r="S142" s="13">
        <f t="shared" si="149"/>
        <v>1.0993445818174026</v>
      </c>
      <c r="T142" s="2">
        <f t="shared" si="150"/>
        <v>0.01</v>
      </c>
      <c r="U142" s="14">
        <f t="shared" si="151"/>
        <v>1.0993445818174026E-2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2.0943445818174027E-2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21.9112736541936</v>
      </c>
      <c r="E143" s="10">
        <f t="shared" si="159"/>
        <v>19.946207909999998</v>
      </c>
      <c r="F143" s="7" t="s">
        <v>83</v>
      </c>
      <c r="G143" s="1">
        <v>8</v>
      </c>
      <c r="H143" s="9">
        <f t="shared" si="141"/>
        <v>21.9112736541936</v>
      </c>
      <c r="I143" s="9">
        <f t="shared" si="142"/>
        <v>295.0612736541936</v>
      </c>
      <c r="J143" s="9">
        <f t="shared" si="143"/>
        <v>0.24593875548337008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4.1577155747002497</v>
      </c>
      <c r="P143" s="9">
        <f t="shared" si="146"/>
        <v>1.0225433940956041</v>
      </c>
      <c r="Q143" s="12">
        <f t="shared" si="147"/>
        <v>0.26586128246485707</v>
      </c>
      <c r="R143" s="9">
        <f t="shared" si="148"/>
        <v>0.19735245833333334</v>
      </c>
      <c r="S143" s="13">
        <f t="shared" si="149"/>
        <v>1.347139451467134</v>
      </c>
      <c r="T143" s="2">
        <f t="shared" si="150"/>
        <v>0.01</v>
      </c>
      <c r="U143" s="14">
        <f t="shared" si="151"/>
        <v>1.347139451467134E-2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2.3421394514671338E-2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19.9941718093548</v>
      </c>
      <c r="E144" s="10">
        <f t="shared" si="159"/>
        <v>21.9112736541936</v>
      </c>
      <c r="F144" s="7" t="s">
        <v>83</v>
      </c>
      <c r="G144" s="1">
        <v>9</v>
      </c>
      <c r="H144" s="9">
        <f t="shared" si="141"/>
        <v>19.9941718093548</v>
      </c>
      <c r="I144" s="9">
        <f t="shared" si="142"/>
        <v>293.14417180935476</v>
      </c>
      <c r="J144" s="9">
        <f t="shared" si="143"/>
        <v>0.19819959467186313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3.8942200972713126</v>
      </c>
      <c r="P144" s="9">
        <f t="shared" si="146"/>
        <v>0.77183284484219761</v>
      </c>
      <c r="Q144" s="12">
        <f t="shared" si="147"/>
        <v>0.20067653965897139</v>
      </c>
      <c r="R144" s="9">
        <f t="shared" si="148"/>
        <v>0.19735245833333334</v>
      </c>
      <c r="S144" s="13">
        <f t="shared" si="149"/>
        <v>1.0168433743045835</v>
      </c>
      <c r="T144" s="2">
        <f t="shared" si="150"/>
        <v>0.01</v>
      </c>
      <c r="U144" s="14">
        <f t="shared" si="151"/>
        <v>1.0168433743045836E-2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2.0118433743045838E-2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16.983287627999999</v>
      </c>
      <c r="E145" s="10">
        <f t="shared" si="159"/>
        <v>19.9941718093548</v>
      </c>
      <c r="F145" s="7" t="s">
        <v>83</v>
      </c>
      <c r="G145" s="1">
        <v>10</v>
      </c>
      <c r="H145" s="9">
        <f t="shared" si="141"/>
        <v>16.983287627999999</v>
      </c>
      <c r="I145" s="9">
        <f t="shared" si="142"/>
        <v>290.13328762799995</v>
      </c>
      <c r="J145" s="9">
        <f t="shared" si="143"/>
        <v>0.14041225101048255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3.8814351690957816</v>
      </c>
      <c r="P145" s="9">
        <f t="shared" si="146"/>
        <v>0.54500104924399162</v>
      </c>
      <c r="Q145" s="12">
        <f t="shared" si="147"/>
        <v>0.14170027280343783</v>
      </c>
      <c r="R145" s="9">
        <f t="shared" si="148"/>
        <v>0.19735245833333334</v>
      </c>
      <c r="S145" s="13">
        <f t="shared" si="149"/>
        <v>0.71800611961013661</v>
      </c>
      <c r="T145" s="2">
        <f t="shared" si="150"/>
        <v>0.01</v>
      </c>
      <c r="U145" s="14">
        <f t="shared" si="151"/>
        <v>7.1800611961013658E-3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1.7130061196101366E-2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12.4537589529355</v>
      </c>
      <c r="E146" s="10">
        <f t="shared" si="159"/>
        <v>16.983287627999999</v>
      </c>
      <c r="F146" s="7" t="s">
        <v>83</v>
      </c>
      <c r="G146" s="1">
        <v>11</v>
      </c>
      <c r="H146" s="9">
        <f t="shared" si="141"/>
        <v>12.4537589529355</v>
      </c>
      <c r="I146" s="9">
        <f t="shared" si="142"/>
        <v>285.60375895293549</v>
      </c>
      <c r="J146" s="9">
        <f t="shared" si="143"/>
        <v>8.2462447181489984E-2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4.0954820365184563</v>
      </c>
      <c r="P146" s="9">
        <f t="shared" si="146"/>
        <v>0.33772347111914425</v>
      </c>
      <c r="Q146" s="12">
        <f t="shared" si="147"/>
        <v>8.7808102490977508E-2</v>
      </c>
      <c r="R146" s="9">
        <f t="shared" si="148"/>
        <v>0.19735245833333334</v>
      </c>
      <c r="S146" s="13">
        <f t="shared" si="149"/>
        <v>0.44493037093395299</v>
      </c>
      <c r="T146" s="2">
        <f t="shared" si="150"/>
        <v>0.01</v>
      </c>
      <c r="U146" s="14">
        <f t="shared" si="151"/>
        <v>4.4493037093395298E-3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9.9393037093395316E-3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7.7169217986999996</v>
      </c>
      <c r="E147" s="10">
        <f t="shared" si="159"/>
        <v>12.4537589529355</v>
      </c>
      <c r="F147" s="7" t="s">
        <v>85</v>
      </c>
      <c r="G147" s="1">
        <v>12</v>
      </c>
      <c r="H147" s="9">
        <f t="shared" si="141"/>
        <v>7.7169217986999996</v>
      </c>
      <c r="I147" s="9">
        <f t="shared" si="142"/>
        <v>280.86692179869999</v>
      </c>
      <c r="J147" s="9">
        <f t="shared" si="143"/>
        <v>4.6403749251191777E-2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4.516806482065979</v>
      </c>
      <c r="P147" s="9">
        <f t="shared" si="146"/>
        <v>0.20959675540994735</v>
      </c>
      <c r="Q147" s="12">
        <f t="shared" si="147"/>
        <v>5.4495156406586316E-2</v>
      </c>
      <c r="R147" s="9">
        <f t="shared" si="148"/>
        <v>0.19735245833333334</v>
      </c>
      <c r="S147" s="13">
        <f t="shared" si="149"/>
        <v>0.27613112533182943</v>
      </c>
      <c r="T147" s="2">
        <f t="shared" si="150"/>
        <v>0.01</v>
      </c>
      <c r="U147" s="14">
        <f t="shared" si="151"/>
        <v>2.7613112533182945E-3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8.2513112533182942E-3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3.1435565490967701</v>
      </c>
      <c r="E148" s="10">
        <f t="shared" si="159"/>
        <v>7.7169217986999996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6926100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5096800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1555300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95000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6900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16073094.266205598</v>
      </c>
      <c r="J13" s="6" t="s">
        <v>37</v>
      </c>
      <c r="K13" s="6">
        <f>I13/(10000*1000)</f>
        <v>1.6073094266205599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5.7117130165806396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5.7117130165806396</v>
      </c>
      <c r="I27" s="9">
        <f t="shared" si="1"/>
        <v>278.86171301658061</v>
      </c>
      <c r="J27" s="9">
        <f t="shared" si="2"/>
        <v>3.6165338262579734E-2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2.8742422054599177</v>
      </c>
      <c r="Q27" s="12">
        <f t="shared" si="6"/>
        <v>0.28742422054599176</v>
      </c>
      <c r="R27" s="9">
        <f t="shared" si="7"/>
        <v>4.0532094166666672</v>
      </c>
      <c r="S27" s="13">
        <f t="shared" si="8"/>
        <v>7.0912748639167911E-2</v>
      </c>
      <c r="T27" s="2">
        <f t="shared" si="9"/>
        <v>0.34</v>
      </c>
      <c r="U27" s="14">
        <f t="shared" si="10"/>
        <v>2.4110334537317091E-2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3.7010334537317092E-2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5.4901992544285703</v>
      </c>
      <c r="E28" s="10">
        <f t="shared" si="18"/>
        <v>5.7117130165806396</v>
      </c>
      <c r="F28" s="7" t="s">
        <v>83</v>
      </c>
      <c r="G28" s="1">
        <v>3</v>
      </c>
      <c r="H28" s="9">
        <f t="shared" si="0"/>
        <v>5.4901992544285703</v>
      </c>
      <c r="I28" s="9">
        <f t="shared" si="1"/>
        <v>278.64019925442852</v>
      </c>
      <c r="J28" s="9">
        <f t="shared" si="2"/>
        <v>3.5175275386964279E-2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117.13290579843009</v>
      </c>
      <c r="P28" s="9">
        <f t="shared" si="5"/>
        <v>4.1201822183351231</v>
      </c>
      <c r="Q28" s="12">
        <f t="shared" si="6"/>
        <v>0.41201822183351233</v>
      </c>
      <c r="R28" s="9">
        <f t="shared" si="7"/>
        <v>4.0532094166666672</v>
      </c>
      <c r="S28" s="13">
        <f t="shared" si="8"/>
        <v>0.10165234002943609</v>
      </c>
      <c r="T28" s="2">
        <f t="shared" si="9"/>
        <v>0.34</v>
      </c>
      <c r="U28" s="14">
        <f t="shared" si="10"/>
        <v>3.4561795610008272E-2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4.7461795610008274E-2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6.8420408941290303</v>
      </c>
      <c r="E29" s="10">
        <f t="shared" si="18"/>
        <v>5.4901992544285703</v>
      </c>
      <c r="F29" s="7" t="s">
        <v>83</v>
      </c>
      <c r="G29" s="1">
        <v>4</v>
      </c>
      <c r="H29" s="9">
        <f t="shared" si="0"/>
        <v>6.8420408941290303</v>
      </c>
      <c r="I29" s="9">
        <f t="shared" si="1"/>
        <v>279.99204089412899</v>
      </c>
      <c r="J29" s="9">
        <f t="shared" si="2"/>
        <v>4.1639857517224245E-2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153.54481774676162</v>
      </c>
      <c r="P29" s="9">
        <f t="shared" si="5"/>
        <v>6.3935843334833189</v>
      </c>
      <c r="Q29" s="12">
        <f t="shared" si="6"/>
        <v>0.63935843334833198</v>
      </c>
      <c r="R29" s="9">
        <f t="shared" si="7"/>
        <v>4.0532094166666672</v>
      </c>
      <c r="S29" s="13">
        <f t="shared" si="8"/>
        <v>0.15774127799055004</v>
      </c>
      <c r="T29" s="2">
        <f t="shared" si="9"/>
        <v>0.34</v>
      </c>
      <c r="U29" s="14">
        <f t="shared" si="10"/>
        <v>5.3632034516787018E-2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6.653203451678702E-2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9.7170846345333306</v>
      </c>
      <c r="E30" s="10">
        <f t="shared" si="18"/>
        <v>6.8420408941290303</v>
      </c>
      <c r="F30" s="7" t="s">
        <v>83</v>
      </c>
      <c r="G30" s="1">
        <v>5</v>
      </c>
      <c r="H30" s="9">
        <f t="shared" si="0"/>
        <v>9.7170846345333306</v>
      </c>
      <c r="I30" s="9">
        <f t="shared" si="1"/>
        <v>282.86708463453328</v>
      </c>
      <c r="J30" s="9">
        <f t="shared" si="2"/>
        <v>5.9294181808901801E-2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139.79367174261438</v>
      </c>
      <c r="O30" s="9">
        <f t="shared" si="19"/>
        <v>47.889655837330594</v>
      </c>
      <c r="P30" s="9">
        <f t="shared" si="5"/>
        <v>2.8395779599844158</v>
      </c>
      <c r="Q30" s="12">
        <f t="shared" si="6"/>
        <v>0.28395779599844156</v>
      </c>
      <c r="R30" s="9">
        <f t="shared" si="7"/>
        <v>4.0532094166666672</v>
      </c>
      <c r="S30" s="13">
        <f t="shared" si="8"/>
        <v>7.0057519068917634E-2</v>
      </c>
      <c r="T30" s="2">
        <f t="shared" si="9"/>
        <v>0.34</v>
      </c>
      <c r="U30" s="14">
        <f t="shared" si="10"/>
        <v>2.3819556483431998E-2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3.6719556483431996E-2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11.1482089332581</v>
      </c>
      <c r="E31" s="10">
        <f t="shared" si="18"/>
        <v>9.7170846345333306</v>
      </c>
      <c r="F31" s="7" t="s">
        <v>85</v>
      </c>
      <c r="G31" s="1">
        <v>6</v>
      </c>
      <c r="H31" s="9">
        <f t="shared" si="0"/>
        <v>11.1482089332581</v>
      </c>
      <c r="I31" s="9">
        <f t="shared" si="1"/>
        <v>284.29820893325808</v>
      </c>
      <c r="J31" s="9">
        <f t="shared" si="2"/>
        <v>7.0512250154666167E-2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85.58217204401285</v>
      </c>
      <c r="P31" s="9">
        <f t="shared" si="5"/>
        <v>6.0345915239471113</v>
      </c>
      <c r="Q31" s="12">
        <f t="shared" si="6"/>
        <v>0.60345915239471115</v>
      </c>
      <c r="R31" s="9">
        <f t="shared" si="7"/>
        <v>4.0532094166666672</v>
      </c>
      <c r="S31" s="13">
        <f t="shared" si="8"/>
        <v>0.14888427671990162</v>
      </c>
      <c r="T31" s="2">
        <f t="shared" si="9"/>
        <v>0.34</v>
      </c>
      <c r="U31" s="14">
        <f t="shared" si="10"/>
        <v>5.0620654084766556E-2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6.3520654084766551E-2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14.2881276676667</v>
      </c>
      <c r="E32" s="10">
        <f t="shared" si="18"/>
        <v>11.1482089332581</v>
      </c>
      <c r="F32" s="7" t="s">
        <v>83</v>
      </c>
      <c r="G32" s="1">
        <v>7</v>
      </c>
      <c r="H32" s="9">
        <f t="shared" si="0"/>
        <v>14.2881276676667</v>
      </c>
      <c r="I32" s="9">
        <f t="shared" si="1"/>
        <v>287.43812766766666</v>
      </c>
      <c r="J32" s="9">
        <f t="shared" si="2"/>
        <v>0.10250489422074287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120.0796746867324</v>
      </c>
      <c r="P32" s="9">
        <f t="shared" si="5"/>
        <v>12.308754351824719</v>
      </c>
      <c r="Q32" s="12">
        <f t="shared" si="6"/>
        <v>1.230875435182472</v>
      </c>
      <c r="R32" s="9">
        <f t="shared" si="7"/>
        <v>4.0532094166666672</v>
      </c>
      <c r="S32" s="13">
        <f t="shared" si="8"/>
        <v>0.30367921038600959</v>
      </c>
      <c r="T32" s="2">
        <f t="shared" si="9"/>
        <v>0.34</v>
      </c>
      <c r="U32" s="14">
        <f t="shared" si="10"/>
        <v>0.10325093153124326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0.12890093153124327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16.003192843548401</v>
      </c>
      <c r="E33" s="10">
        <f t="shared" si="18"/>
        <v>14.2881276676667</v>
      </c>
      <c r="F33" s="7" t="s">
        <v>83</v>
      </c>
      <c r="G33" s="1">
        <v>8</v>
      </c>
      <c r="H33" s="9">
        <f t="shared" si="0"/>
        <v>16.003192843548401</v>
      </c>
      <c r="I33" s="9">
        <f t="shared" si="1"/>
        <v>289.15319284354837</v>
      </c>
      <c r="J33" s="9">
        <f t="shared" si="2"/>
        <v>0.12531504695463946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148.30301450157435</v>
      </c>
      <c r="P33" s="9">
        <f t="shared" si="5"/>
        <v>18.584599225779368</v>
      </c>
      <c r="Q33" s="12">
        <f t="shared" si="6"/>
        <v>1.8584599225779368</v>
      </c>
      <c r="R33" s="9">
        <f t="shared" si="7"/>
        <v>4.0532094166666672</v>
      </c>
      <c r="S33" s="13">
        <f t="shared" si="8"/>
        <v>0.45851564316810506</v>
      </c>
      <c r="T33" s="2">
        <f t="shared" si="9"/>
        <v>0.34</v>
      </c>
      <c r="U33" s="14">
        <f t="shared" si="10"/>
        <v>0.15589531867715573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0.18154531867715573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13.816595498064499</v>
      </c>
      <c r="E34" s="10">
        <f t="shared" si="18"/>
        <v>16.003192843548401</v>
      </c>
      <c r="F34" s="7" t="s">
        <v>83</v>
      </c>
      <c r="G34" s="1">
        <v>9</v>
      </c>
      <c r="H34" s="9">
        <f t="shared" si="0"/>
        <v>13.816595498064499</v>
      </c>
      <c r="I34" s="9">
        <f t="shared" si="1"/>
        <v>286.96659549806446</v>
      </c>
      <c r="J34" s="9">
        <f t="shared" si="2"/>
        <v>9.6955246811275986E-2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170.25050944246166</v>
      </c>
      <c r="P34" s="9">
        <f t="shared" si="5"/>
        <v>16.506680162739343</v>
      </c>
      <c r="Q34" s="12">
        <f t="shared" si="6"/>
        <v>1.6506680162739344</v>
      </c>
      <c r="R34" s="9">
        <f t="shared" si="7"/>
        <v>4.0532094166666672</v>
      </c>
      <c r="S34" s="13">
        <f t="shared" si="8"/>
        <v>0.40724962531825781</v>
      </c>
      <c r="T34" s="2">
        <f t="shared" si="9"/>
        <v>0.34</v>
      </c>
      <c r="U34" s="14">
        <f t="shared" si="10"/>
        <v>0.13846487260820767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0.16411487260820767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14.0987129076667</v>
      </c>
      <c r="E35" s="10">
        <f t="shared" si="18"/>
        <v>13.816595498064499</v>
      </c>
      <c r="F35" s="7" t="s">
        <v>83</v>
      </c>
      <c r="G35" s="1">
        <v>10</v>
      </c>
      <c r="H35" s="9">
        <f t="shared" si="0"/>
        <v>14.0987129076667</v>
      </c>
      <c r="I35" s="9">
        <f t="shared" si="1"/>
        <v>287.24871290766669</v>
      </c>
      <c r="J35" s="9">
        <f t="shared" si="2"/>
        <v>0.10024061332074842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194.27592344638899</v>
      </c>
      <c r="P35" s="9">
        <f t="shared" si="5"/>
        <v>19.474337719720801</v>
      </c>
      <c r="Q35" s="12">
        <f t="shared" si="6"/>
        <v>1.9474337719720802</v>
      </c>
      <c r="R35" s="9">
        <f t="shared" si="7"/>
        <v>4.0532094166666672</v>
      </c>
      <c r="S35" s="13">
        <f t="shared" si="8"/>
        <v>0.4804670994704332</v>
      </c>
      <c r="T35" s="2">
        <f t="shared" si="9"/>
        <v>0.34</v>
      </c>
      <c r="U35" s="14">
        <f t="shared" si="10"/>
        <v>0.1633588138199473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0.1890088138199473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11.140665804806501</v>
      </c>
      <c r="E36" s="10">
        <f t="shared" si="18"/>
        <v>14.0987129076667</v>
      </c>
      <c r="F36" s="7" t="s">
        <v>83</v>
      </c>
      <c r="G36" s="1">
        <v>11</v>
      </c>
      <c r="H36" s="9">
        <f t="shared" si="0"/>
        <v>11.140665804806501</v>
      </c>
      <c r="I36" s="9">
        <f t="shared" si="1"/>
        <v>284.29066580480645</v>
      </c>
      <c r="J36" s="9">
        <f t="shared" si="2"/>
        <v>7.0448203300031972E-2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166.06150644033477</v>
      </c>
      <c r="O36" s="9">
        <f t="shared" si="19"/>
        <v>49.272173453000079</v>
      </c>
      <c r="P36" s="9">
        <f t="shared" si="5"/>
        <v>3.4711360924513879</v>
      </c>
      <c r="Q36" s="12">
        <f t="shared" si="6"/>
        <v>0.34711360924513879</v>
      </c>
      <c r="R36" s="9">
        <f t="shared" si="7"/>
        <v>4.0532094166666672</v>
      </c>
      <c r="S36" s="13">
        <f t="shared" si="8"/>
        <v>8.5639199350968337E-2</v>
      </c>
      <c r="T36" s="2">
        <f t="shared" si="9"/>
        <v>0.34</v>
      </c>
      <c r="U36" s="14">
        <f t="shared" si="10"/>
        <v>2.9117327779329235E-2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4.2017327779329233E-2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7.8606754590000003</v>
      </c>
      <c r="E37" s="10">
        <f t="shared" si="18"/>
        <v>11.140665804806501</v>
      </c>
      <c r="F37" s="7" t="s">
        <v>85</v>
      </c>
      <c r="G37" s="1">
        <v>12</v>
      </c>
      <c r="H37" s="9">
        <f t="shared" si="0"/>
        <v>7.8606754590000003</v>
      </c>
      <c r="I37" s="9">
        <f t="shared" si="1"/>
        <v>281.01067545899997</v>
      </c>
      <c r="J37" s="9">
        <f t="shared" si="2"/>
        <v>4.7234022326982789E-2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86.333131527215357</v>
      </c>
      <c r="P37" s="9">
        <f t="shared" si="5"/>
        <v>4.0778610621148319</v>
      </c>
      <c r="Q37" s="12">
        <f t="shared" si="6"/>
        <v>0.4077861062114832</v>
      </c>
      <c r="R37" s="9">
        <f t="shared" si="7"/>
        <v>4.0532094166666672</v>
      </c>
      <c r="S37" s="13">
        <f t="shared" si="8"/>
        <v>0.10060820063594045</v>
      </c>
      <c r="T37" s="2">
        <f t="shared" si="9"/>
        <v>0.34</v>
      </c>
      <c r="U37" s="14">
        <f t="shared" si="10"/>
        <v>3.4206788216219752E-2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4.7106788216219754E-2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6.0538772652580599</v>
      </c>
      <c r="E38" s="10">
        <f t="shared" si="18"/>
        <v>7.8606754590000003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577175</v>
      </c>
      <c r="AU42" s="1">
        <f t="shared" ref="AU42:AU53" si="38">AT42*10000*AS42*0.67*AR42*AQ42</f>
        <v>3211266995.615222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5.7117130165806396</v>
      </c>
      <c r="E43" s="10">
        <f t="shared" ref="E43:E54" si="39">D42</f>
        <v>6.3581223665161302</v>
      </c>
      <c r="F43" s="7" t="s">
        <v>83</v>
      </c>
      <c r="G43" s="1">
        <v>2</v>
      </c>
      <c r="H43" s="9">
        <f t="shared" si="20"/>
        <v>5.7117130165806396</v>
      </c>
      <c r="I43" s="9">
        <f t="shared" si="21"/>
        <v>278.86171301658061</v>
      </c>
      <c r="J43" s="9">
        <f t="shared" si="22"/>
        <v>3.6165338262579734E-2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115.40493363537844</v>
      </c>
      <c r="P43" s="9">
        <f t="shared" si="25"/>
        <v>4.1736584620940267</v>
      </c>
      <c r="Q43" s="12">
        <f t="shared" si="26"/>
        <v>1.0016780309025664</v>
      </c>
      <c r="R43" s="9">
        <f t="shared" si="27"/>
        <v>14.125500000000001</v>
      </c>
      <c r="S43" s="13">
        <f t="shared" si="28"/>
        <v>7.0912748639167911E-2</v>
      </c>
      <c r="T43" s="2">
        <f t="shared" si="29"/>
        <v>0.43</v>
      </c>
      <c r="U43" s="14">
        <f t="shared" si="30"/>
        <v>3.04924819148422E-2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3.8912481914842201E-2</v>
      </c>
      <c r="AR43" s="9">
        <f t="shared" si="35"/>
        <v>136.875</v>
      </c>
      <c r="AS43" s="1">
        <f t="shared" si="36"/>
        <v>0.24</v>
      </c>
      <c r="AT43" s="1">
        <f t="shared" si="37"/>
        <v>577175</v>
      </c>
      <c r="AU43" s="1">
        <f t="shared" si="38"/>
        <v>4943182219.4399643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5.4901992544285703</v>
      </c>
      <c r="E44" s="10">
        <f t="shared" si="39"/>
        <v>5.7117130165806396</v>
      </c>
      <c r="F44" s="7" t="s">
        <v>83</v>
      </c>
      <c r="G44" s="1">
        <v>3</v>
      </c>
      <c r="H44" s="9">
        <f t="shared" si="20"/>
        <v>5.4901992544285703</v>
      </c>
      <c r="I44" s="9">
        <f t="shared" si="21"/>
        <v>278.64019925442852</v>
      </c>
      <c r="J44" s="9">
        <f t="shared" si="22"/>
        <v>3.5175275386964279E-2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170.0875251732844</v>
      </c>
      <c r="P44" s="9">
        <f t="shared" si="25"/>
        <v>5.982875537857498</v>
      </c>
      <c r="Q44" s="12">
        <f t="shared" si="26"/>
        <v>1.4358901290857995</v>
      </c>
      <c r="R44" s="9">
        <f t="shared" si="27"/>
        <v>14.125500000000001</v>
      </c>
      <c r="S44" s="13">
        <f t="shared" si="28"/>
        <v>0.10165234002943609</v>
      </c>
      <c r="T44" s="2">
        <f t="shared" si="29"/>
        <v>0.43</v>
      </c>
      <c r="U44" s="14">
        <f t="shared" si="30"/>
        <v>4.371050621265752E-2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5.2130506212657517E-2</v>
      </c>
      <c r="AR44" s="9">
        <f t="shared" si="35"/>
        <v>136.875</v>
      </c>
      <c r="AS44" s="1">
        <f t="shared" si="36"/>
        <v>0.24</v>
      </c>
      <c r="AT44" s="1">
        <f t="shared" si="37"/>
        <v>577175</v>
      </c>
      <c r="AU44" s="1">
        <f t="shared" si="38"/>
        <v>6622311883.4916449</v>
      </c>
    </row>
    <row r="45" spans="1:48" x14ac:dyDescent="0.15">
      <c r="C45" s="7">
        <v>3</v>
      </c>
      <c r="D45" s="8">
        <v>6.8420408941290303</v>
      </c>
      <c r="E45" s="10">
        <f t="shared" si="39"/>
        <v>5.4901992544285703</v>
      </c>
      <c r="F45" s="7" t="s">
        <v>83</v>
      </c>
      <c r="G45" s="1">
        <v>4</v>
      </c>
      <c r="H45" s="9">
        <f t="shared" si="20"/>
        <v>6.8420408941290303</v>
      </c>
      <c r="I45" s="9">
        <f t="shared" si="21"/>
        <v>279.99204089412899</v>
      </c>
      <c r="J45" s="9">
        <f t="shared" si="22"/>
        <v>4.1639857517224245E-2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222.9608996354269</v>
      </c>
      <c r="P45" s="9">
        <f t="shared" si="25"/>
        <v>9.2840600927313108</v>
      </c>
      <c r="Q45" s="12">
        <f t="shared" si="26"/>
        <v>2.2281744222555147</v>
      </c>
      <c r="R45" s="9">
        <f t="shared" si="27"/>
        <v>14.125500000000001</v>
      </c>
      <c r="S45" s="13">
        <f t="shared" si="28"/>
        <v>0.15774127799055004</v>
      </c>
      <c r="T45" s="2">
        <f t="shared" si="29"/>
        <v>0.43</v>
      </c>
      <c r="U45" s="14">
        <f t="shared" si="30"/>
        <v>6.7828749535936511E-2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7.6248749535936522E-2</v>
      </c>
      <c r="AR45" s="9">
        <f t="shared" si="35"/>
        <v>136.875</v>
      </c>
      <c r="AS45" s="1">
        <f t="shared" si="36"/>
        <v>0.24</v>
      </c>
      <c r="AT45" s="1">
        <f t="shared" si="37"/>
        <v>577175</v>
      </c>
      <c r="AU45" s="1">
        <f t="shared" si="38"/>
        <v>9686132685.7901897</v>
      </c>
    </row>
    <row r="46" spans="1:48" x14ac:dyDescent="0.15">
      <c r="C46" s="7">
        <v>4</v>
      </c>
      <c r="D46" s="8">
        <v>9.7170846345333306</v>
      </c>
      <c r="E46" s="10">
        <f t="shared" si="39"/>
        <v>6.8420408941290303</v>
      </c>
      <c r="F46" s="7" t="s">
        <v>83</v>
      </c>
      <c r="G46" s="1">
        <v>5</v>
      </c>
      <c r="H46" s="9">
        <f t="shared" si="20"/>
        <v>9.7170846345333306</v>
      </c>
      <c r="I46" s="9">
        <f t="shared" si="21"/>
        <v>282.86708463453328</v>
      </c>
      <c r="J46" s="9">
        <f t="shared" si="22"/>
        <v>5.9294181808901801E-2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202.99299756556081</v>
      </c>
      <c r="O46" s="9">
        <f t="shared" si="40"/>
        <v>69.540091977134807</v>
      </c>
      <c r="P46" s="9">
        <f t="shared" si="25"/>
        <v>4.1233228566999847</v>
      </c>
      <c r="Q46" s="12">
        <f t="shared" si="26"/>
        <v>0.98959748560799632</v>
      </c>
      <c r="R46" s="9">
        <f t="shared" si="27"/>
        <v>14.125500000000001</v>
      </c>
      <c r="S46" s="13">
        <f t="shared" si="28"/>
        <v>7.0057519068917648E-2</v>
      </c>
      <c r="T46" s="2">
        <f t="shared" si="29"/>
        <v>0.43</v>
      </c>
      <c r="U46" s="14">
        <f t="shared" si="30"/>
        <v>3.0124733199634587E-2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3.8544733199634584E-2</v>
      </c>
      <c r="AR46" s="9">
        <f t="shared" si="35"/>
        <v>136.875</v>
      </c>
      <c r="AS46" s="1">
        <f t="shared" si="36"/>
        <v>0.24</v>
      </c>
      <c r="AT46" s="1">
        <f t="shared" si="37"/>
        <v>577175</v>
      </c>
      <c r="AU46" s="1">
        <f t="shared" si="38"/>
        <v>4896465874.9463272</v>
      </c>
    </row>
    <row r="47" spans="1:48" x14ac:dyDescent="0.15">
      <c r="C47" s="7">
        <v>5</v>
      </c>
      <c r="D47" s="8">
        <v>11.1482089332581</v>
      </c>
      <c r="E47" s="10">
        <f t="shared" si="39"/>
        <v>9.7170846345333306</v>
      </c>
      <c r="F47" s="7" t="s">
        <v>85</v>
      </c>
      <c r="G47" s="1">
        <v>6</v>
      </c>
      <c r="H47" s="9">
        <f t="shared" si="20"/>
        <v>11.1482089332581</v>
      </c>
      <c r="I47" s="9">
        <f t="shared" si="21"/>
        <v>284.29820893325808</v>
      </c>
      <c r="J47" s="9">
        <f t="shared" si="22"/>
        <v>7.0512250154666167E-2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124.27301912043481</v>
      </c>
      <c r="P47" s="9">
        <f t="shared" si="25"/>
        <v>8.7627702116957114</v>
      </c>
      <c r="Q47" s="12">
        <f t="shared" si="26"/>
        <v>2.1030648508069705</v>
      </c>
      <c r="R47" s="9">
        <f t="shared" si="27"/>
        <v>14.125500000000001</v>
      </c>
      <c r="S47" s="13">
        <f t="shared" si="28"/>
        <v>0.14888427671990162</v>
      </c>
      <c r="T47" s="2">
        <f t="shared" si="29"/>
        <v>0.43</v>
      </c>
      <c r="U47" s="14">
        <f t="shared" si="30"/>
        <v>6.4020238989557693E-2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7.2440238989557704E-2</v>
      </c>
      <c r="AR47" s="9">
        <f t="shared" si="35"/>
        <v>136.875</v>
      </c>
      <c r="AS47" s="1">
        <f t="shared" si="36"/>
        <v>0.24</v>
      </c>
      <c r="AT47" s="1">
        <f t="shared" si="37"/>
        <v>577175</v>
      </c>
      <c r="AU47" s="1">
        <f t="shared" si="38"/>
        <v>9202324902.554739</v>
      </c>
    </row>
    <row r="48" spans="1:48" x14ac:dyDescent="0.15">
      <c r="C48" s="7">
        <v>6</v>
      </c>
      <c r="D48" s="8">
        <v>14.2881276676667</v>
      </c>
      <c r="E48" s="10">
        <f t="shared" si="39"/>
        <v>11.1482089332581</v>
      </c>
      <c r="F48" s="7" t="s">
        <v>83</v>
      </c>
      <c r="G48" s="1">
        <v>7</v>
      </c>
      <c r="H48" s="9">
        <f t="shared" si="20"/>
        <v>14.2881276676667</v>
      </c>
      <c r="I48" s="9">
        <f t="shared" si="21"/>
        <v>287.43812766766666</v>
      </c>
      <c r="J48" s="9">
        <f t="shared" si="22"/>
        <v>0.10250489422074287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174.36649890873909</v>
      </c>
      <c r="P48" s="9">
        <f t="shared" si="25"/>
        <v>17.873419526281577</v>
      </c>
      <c r="Q48" s="12">
        <f t="shared" si="26"/>
        <v>4.2896206863075781</v>
      </c>
      <c r="R48" s="9">
        <f t="shared" si="27"/>
        <v>14.125500000000001</v>
      </c>
      <c r="S48" s="13">
        <f t="shared" si="28"/>
        <v>0.30367921038600953</v>
      </c>
      <c r="T48" s="2">
        <f t="shared" si="29"/>
        <v>0.43</v>
      </c>
      <c r="U48" s="14">
        <f t="shared" si="30"/>
        <v>0.13058206046598408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0.14618206046598409</v>
      </c>
      <c r="AR48" s="9">
        <f t="shared" si="35"/>
        <v>136.875</v>
      </c>
      <c r="AS48" s="1">
        <f t="shared" si="36"/>
        <v>0.24</v>
      </c>
      <c r="AT48" s="1">
        <f t="shared" si="37"/>
        <v>577175</v>
      </c>
      <c r="AU48" s="1">
        <f t="shared" si="38"/>
        <v>18569994164.801159</v>
      </c>
    </row>
    <row r="49" spans="1:48" x14ac:dyDescent="0.15">
      <c r="C49" s="7">
        <v>7</v>
      </c>
      <c r="D49" s="8">
        <v>16.003192843548401</v>
      </c>
      <c r="E49" s="10">
        <f t="shared" si="39"/>
        <v>14.2881276676667</v>
      </c>
      <c r="F49" s="7" t="s">
        <v>83</v>
      </c>
      <c r="G49" s="1">
        <v>8</v>
      </c>
      <c r="H49" s="9">
        <f t="shared" si="20"/>
        <v>16.003192843548401</v>
      </c>
      <c r="I49" s="9">
        <f t="shared" si="21"/>
        <v>289.15319284354837</v>
      </c>
      <c r="J49" s="9">
        <f t="shared" si="22"/>
        <v>0.12531504695463946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215.34932938245754</v>
      </c>
      <c r="P49" s="9">
        <f t="shared" si="25"/>
        <v>26.986511323212788</v>
      </c>
      <c r="Q49" s="12">
        <f t="shared" si="26"/>
        <v>6.4767627175710691</v>
      </c>
      <c r="R49" s="9">
        <f t="shared" si="27"/>
        <v>14.125500000000001</v>
      </c>
      <c r="S49" s="13">
        <f t="shared" si="28"/>
        <v>0.45851564316810511</v>
      </c>
      <c r="T49" s="2">
        <f t="shared" si="29"/>
        <v>0.43</v>
      </c>
      <c r="U49" s="14">
        <f t="shared" si="30"/>
        <v>0.1971617265622852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0.2127617265622852</v>
      </c>
      <c r="AR49" s="9">
        <f t="shared" si="35"/>
        <v>136.875</v>
      </c>
      <c r="AS49" s="1">
        <f t="shared" si="36"/>
        <v>0.24</v>
      </c>
      <c r="AT49" s="1">
        <f t="shared" si="37"/>
        <v>577175</v>
      </c>
      <c r="AU49" s="1">
        <f t="shared" si="38"/>
        <v>27027830967.494347</v>
      </c>
    </row>
    <row r="50" spans="1:48" x14ac:dyDescent="0.15">
      <c r="C50" s="7">
        <v>8</v>
      </c>
      <c r="D50" s="8">
        <v>13.816595498064499</v>
      </c>
      <c r="E50" s="10">
        <f t="shared" si="39"/>
        <v>16.003192843548401</v>
      </c>
      <c r="F50" s="7" t="s">
        <v>83</v>
      </c>
      <c r="G50" s="1">
        <v>9</v>
      </c>
      <c r="H50" s="9">
        <f t="shared" si="20"/>
        <v>13.816595498064499</v>
      </c>
      <c r="I50" s="9">
        <f t="shared" si="21"/>
        <v>286.96659549806446</v>
      </c>
      <c r="J50" s="9">
        <f t="shared" si="22"/>
        <v>9.6955246811275986E-2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247.21906805924473</v>
      </c>
      <c r="P50" s="9">
        <f t="shared" si="25"/>
        <v>23.969185760137709</v>
      </c>
      <c r="Q50" s="12">
        <f t="shared" si="26"/>
        <v>5.7526045824330501</v>
      </c>
      <c r="R50" s="9">
        <f t="shared" si="27"/>
        <v>14.125500000000001</v>
      </c>
      <c r="S50" s="13">
        <f t="shared" si="28"/>
        <v>0.40724962531825776</v>
      </c>
      <c r="T50" s="2">
        <f t="shared" si="29"/>
        <v>0.43</v>
      </c>
      <c r="U50" s="14">
        <f t="shared" si="30"/>
        <v>0.17511733888685083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0.19071733888685083</v>
      </c>
      <c r="AR50" s="9">
        <f t="shared" si="35"/>
        <v>136.875</v>
      </c>
      <c r="AS50" s="1">
        <f t="shared" si="36"/>
        <v>0.24</v>
      </c>
      <c r="AT50" s="1">
        <f t="shared" si="37"/>
        <v>577175</v>
      </c>
      <c r="AU50" s="1">
        <f t="shared" si="38"/>
        <v>24227458957.450829</v>
      </c>
    </row>
    <row r="51" spans="1:48" x14ac:dyDescent="0.15">
      <c r="C51" s="7">
        <v>9</v>
      </c>
      <c r="D51" s="8">
        <v>14.0987129076667</v>
      </c>
      <c r="E51" s="10">
        <f t="shared" si="39"/>
        <v>13.816595498064499</v>
      </c>
      <c r="F51" s="7" t="s">
        <v>83</v>
      </c>
      <c r="G51" s="1">
        <v>10</v>
      </c>
      <c r="H51" s="9">
        <f t="shared" si="20"/>
        <v>14.0987129076667</v>
      </c>
      <c r="I51" s="9">
        <f t="shared" si="21"/>
        <v>287.24871290766669</v>
      </c>
      <c r="J51" s="9">
        <f t="shared" si="22"/>
        <v>0.10024061332074842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282.10613229910706</v>
      </c>
      <c r="P51" s="9">
        <f t="shared" si="25"/>
        <v>28.278491723206688</v>
      </c>
      <c r="Q51" s="12">
        <f t="shared" si="26"/>
        <v>6.7868380135696045</v>
      </c>
      <c r="R51" s="9">
        <f t="shared" si="27"/>
        <v>14.125500000000001</v>
      </c>
      <c r="S51" s="13">
        <f t="shared" si="28"/>
        <v>0.4804670994704332</v>
      </c>
      <c r="T51" s="2">
        <f t="shared" si="29"/>
        <v>0.43</v>
      </c>
      <c r="U51" s="14">
        <f t="shared" si="30"/>
        <v>0.20660085277228626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0.22220085277228624</v>
      </c>
      <c r="AR51" s="9">
        <f t="shared" si="35"/>
        <v>136.875</v>
      </c>
      <c r="AS51" s="1">
        <f t="shared" si="36"/>
        <v>0.24</v>
      </c>
      <c r="AT51" s="1">
        <f t="shared" si="37"/>
        <v>577175</v>
      </c>
      <c r="AU51" s="1">
        <f t="shared" si="38"/>
        <v>28226914617.579639</v>
      </c>
    </row>
    <row r="52" spans="1:48" x14ac:dyDescent="0.15">
      <c r="C52" s="7">
        <v>10</v>
      </c>
      <c r="D52" s="8">
        <v>11.140665804806501</v>
      </c>
      <c r="E52" s="10">
        <f t="shared" si="39"/>
        <v>14.0987129076667</v>
      </c>
      <c r="F52" s="7" t="s">
        <v>83</v>
      </c>
      <c r="G52" s="1">
        <v>11</v>
      </c>
      <c r="H52" s="9">
        <f t="shared" si="20"/>
        <v>11.140665804806501</v>
      </c>
      <c r="I52" s="9">
        <f t="shared" si="21"/>
        <v>284.29066580480645</v>
      </c>
      <c r="J52" s="9">
        <f t="shared" si="22"/>
        <v>7.0448203300031972E-2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241.13625854710534</v>
      </c>
      <c r="O52" s="9">
        <f t="shared" si="40"/>
        <v>71.547632028795022</v>
      </c>
      <c r="P52" s="9">
        <f t="shared" si="25"/>
        <v>5.0404021268004309</v>
      </c>
      <c r="Q52" s="12">
        <f t="shared" si="26"/>
        <v>1.2096965104321034</v>
      </c>
      <c r="R52" s="9">
        <f t="shared" si="27"/>
        <v>14.125500000000001</v>
      </c>
      <c r="S52" s="13">
        <f t="shared" si="28"/>
        <v>8.5639199350968337E-2</v>
      </c>
      <c r="T52" s="2">
        <f t="shared" si="29"/>
        <v>0.43</v>
      </c>
      <c r="U52" s="14">
        <f t="shared" si="30"/>
        <v>3.6824855720916386E-2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4.5244855720916383E-2</v>
      </c>
      <c r="AR52" s="9">
        <f t="shared" si="35"/>
        <v>136.875</v>
      </c>
      <c r="AS52" s="1">
        <f t="shared" si="36"/>
        <v>0.24</v>
      </c>
      <c r="AT52" s="1">
        <f t="shared" si="37"/>
        <v>577175</v>
      </c>
      <c r="AU52" s="1">
        <f t="shared" si="38"/>
        <v>5747604761.1204491</v>
      </c>
    </row>
    <row r="53" spans="1:48" x14ac:dyDescent="0.15">
      <c r="C53" s="7">
        <v>11</v>
      </c>
      <c r="D53" s="8">
        <v>7.8606754590000003</v>
      </c>
      <c r="E53" s="10">
        <f t="shared" si="39"/>
        <v>11.140665804806501</v>
      </c>
      <c r="F53" s="7" t="s">
        <v>85</v>
      </c>
      <c r="G53" s="1">
        <v>12</v>
      </c>
      <c r="H53" s="9">
        <f t="shared" si="20"/>
        <v>7.8606754590000003</v>
      </c>
      <c r="I53" s="9">
        <f t="shared" si="21"/>
        <v>281.01067545899997</v>
      </c>
      <c r="J53" s="9">
        <f t="shared" si="22"/>
        <v>4.7234022326982789E-2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125.36347990199458</v>
      </c>
      <c r="P53" s="9">
        <f t="shared" si="25"/>
        <v>5.9214214086790697</v>
      </c>
      <c r="Q53" s="12">
        <f t="shared" si="26"/>
        <v>1.4211411380829766</v>
      </c>
      <c r="R53" s="9">
        <f t="shared" si="27"/>
        <v>14.125500000000001</v>
      </c>
      <c r="S53" s="13">
        <f t="shared" si="28"/>
        <v>0.10060820063594043</v>
      </c>
      <c r="T53" s="2">
        <f t="shared" si="29"/>
        <v>0.43</v>
      </c>
      <c r="U53" s="14">
        <f t="shared" si="30"/>
        <v>4.3261526273454386E-2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5.1681526273454383E-2</v>
      </c>
      <c r="AR53" s="9">
        <f t="shared" si="35"/>
        <v>136.875</v>
      </c>
      <c r="AS53" s="1">
        <f t="shared" si="36"/>
        <v>0.24</v>
      </c>
      <c r="AT53" s="1">
        <f t="shared" si="37"/>
        <v>577175</v>
      </c>
      <c r="AU53" s="1">
        <f t="shared" si="38"/>
        <v>6565276465.9818811</v>
      </c>
      <c r="AV53" s="1">
        <f>SUM(AU42:AU53)</f>
        <v>148926764496.26639</v>
      </c>
    </row>
    <row r="54" spans="1:48" x14ac:dyDescent="0.15">
      <c r="C54" s="7">
        <v>12</v>
      </c>
      <c r="D54" s="8">
        <v>6.0538772652580599</v>
      </c>
      <c r="E54" s="10">
        <f t="shared" si="39"/>
        <v>7.8606754590000003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6.3581223665161302</v>
      </c>
      <c r="E58" s="7"/>
      <c r="F58" s="7"/>
      <c r="G58" s="1">
        <v>1</v>
      </c>
      <c r="H58" s="9">
        <f t="shared" ref="H58:H69" si="41">E59</f>
        <v>6.3581223665161302</v>
      </c>
      <c r="I58" s="9">
        <f t="shared" ref="I58:I69" si="42">H58+273.15</f>
        <v>279.50812236651609</v>
      </c>
      <c r="J58" s="9">
        <f t="shared" ref="J58:J69" si="43">EXP(($C$15*(I58-$C$13))/($C$16*I58*$C$13))</f>
        <v>3.9206819405272333E-2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3.9115336826660036E-3</v>
      </c>
      <c r="Q58" s="12">
        <f t="shared" ref="Q58:Q69" si="47">P58*$B$60</f>
        <v>7.4319139970654069E-4</v>
      </c>
      <c r="R58" s="9">
        <f t="shared" ref="R58:R69" si="48">L58*$B$60</f>
        <v>1.8955666666666669E-2</v>
      </c>
      <c r="S58" s="13">
        <f t="shared" ref="S58:S69" si="49">Q58/R58</f>
        <v>3.9206819405272333E-2</v>
      </c>
      <c r="T58" s="2">
        <f t="shared" ref="T58:T69" si="50">$B$59/100</f>
        <v>0.01</v>
      </c>
      <c r="U58" s="14">
        <f t="shared" ref="U58:U69" si="51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1.2392068194052724E-2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424733.33333333331</v>
      </c>
      <c r="AU58" s="1">
        <f t="shared" ref="AU58:AU69" si="58">AT58*10000*AS58*0.67*AR58*AQ58</f>
        <v>66845781.726030223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5.7117130165806396</v>
      </c>
      <c r="E59" s="10">
        <f t="shared" ref="E59:E70" si="59">D58</f>
        <v>6.3581223665161302</v>
      </c>
      <c r="F59" s="7" t="s">
        <v>83</v>
      </c>
      <c r="G59" s="1">
        <v>2</v>
      </c>
      <c r="H59" s="9">
        <f t="shared" si="41"/>
        <v>5.7117130165806396</v>
      </c>
      <c r="I59" s="9">
        <f t="shared" si="42"/>
        <v>278.86171301658061</v>
      </c>
      <c r="J59" s="9">
        <f t="shared" si="43"/>
        <v>3.6165338262579734E-2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0.19562179965066734</v>
      </c>
      <c r="P59" s="9">
        <f t="shared" si="46"/>
        <v>7.0747285559009864E-3</v>
      </c>
      <c r="Q59" s="12">
        <f t="shared" si="47"/>
        <v>1.3441984256211874E-3</v>
      </c>
      <c r="R59" s="9">
        <f t="shared" si="48"/>
        <v>1.8955666666666669E-2</v>
      </c>
      <c r="S59" s="13">
        <f t="shared" si="49"/>
        <v>7.0912748639167911E-2</v>
      </c>
      <c r="T59" s="2">
        <f t="shared" si="50"/>
        <v>0.01</v>
      </c>
      <c r="U59" s="14">
        <f t="shared" si="51"/>
        <v>7.0912748639167915E-4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1.2709127486391679E-2</v>
      </c>
      <c r="AR59" s="9">
        <f t="shared" si="55"/>
        <v>9.9766666666666666</v>
      </c>
      <c r="AS59" s="1">
        <f t="shared" si="56"/>
        <v>0.19</v>
      </c>
      <c r="AT59" s="1">
        <f t="shared" si="57"/>
        <v>424733.33333333331</v>
      </c>
      <c r="AU59" s="1">
        <f t="shared" si="58"/>
        <v>68556075.433102533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5.4901992544285703</v>
      </c>
      <c r="E60" s="10">
        <f t="shared" si="59"/>
        <v>5.7117130165806396</v>
      </c>
      <c r="F60" s="7" t="s">
        <v>83</v>
      </c>
      <c r="G60" s="1">
        <v>3</v>
      </c>
      <c r="H60" s="9">
        <f t="shared" si="41"/>
        <v>5.4901992544285703</v>
      </c>
      <c r="I60" s="9">
        <f t="shared" si="42"/>
        <v>278.64019925442852</v>
      </c>
      <c r="J60" s="9">
        <f t="shared" si="43"/>
        <v>3.5175275386964279E-2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0.28831373776143304</v>
      </c>
      <c r="P60" s="9">
        <f t="shared" si="46"/>
        <v>1.0141515123603409E-2</v>
      </c>
      <c r="Q60" s="12">
        <f t="shared" si="47"/>
        <v>1.9268878734846476E-3</v>
      </c>
      <c r="R60" s="9">
        <f t="shared" si="48"/>
        <v>1.8955666666666669E-2</v>
      </c>
      <c r="S60" s="13">
        <f t="shared" si="49"/>
        <v>0.10165234002943609</v>
      </c>
      <c r="T60" s="2">
        <f t="shared" si="50"/>
        <v>0.01</v>
      </c>
      <c r="U60" s="14">
        <f t="shared" si="51"/>
        <v>1.0165234002943609E-3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1.301652340029436E-2</v>
      </c>
      <c r="AR60" s="9">
        <f t="shared" si="55"/>
        <v>9.9766666666666666</v>
      </c>
      <c r="AS60" s="1">
        <f t="shared" si="56"/>
        <v>0.19</v>
      </c>
      <c r="AT60" s="1">
        <f t="shared" si="57"/>
        <v>424733.33333333331</v>
      </c>
      <c r="AU60" s="1">
        <f t="shared" si="58"/>
        <v>70214242.564080223</v>
      </c>
    </row>
    <row r="61" spans="1:48" x14ac:dyDescent="0.15">
      <c r="C61" s="7">
        <v>3</v>
      </c>
      <c r="D61" s="8">
        <v>6.8420408941290303</v>
      </c>
      <c r="E61" s="10">
        <f t="shared" si="59"/>
        <v>5.4901992544285703</v>
      </c>
      <c r="F61" s="7" t="s">
        <v>83</v>
      </c>
      <c r="G61" s="1">
        <v>4</v>
      </c>
      <c r="H61" s="9">
        <f t="shared" si="41"/>
        <v>6.8420408941290303</v>
      </c>
      <c r="I61" s="9">
        <f t="shared" si="42"/>
        <v>279.99204089412899</v>
      </c>
      <c r="J61" s="9">
        <f t="shared" si="43"/>
        <v>4.1639857517224245E-2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0.37793888930449632</v>
      </c>
      <c r="P61" s="9">
        <f t="shared" si="46"/>
        <v>1.5737321500857212E-2</v>
      </c>
      <c r="Q61" s="12">
        <f t="shared" si="47"/>
        <v>2.9900910851628701E-3</v>
      </c>
      <c r="R61" s="9">
        <f t="shared" si="48"/>
        <v>1.8955666666666669E-2</v>
      </c>
      <c r="S61" s="13">
        <f t="shared" si="49"/>
        <v>0.15774127799055004</v>
      </c>
      <c r="T61" s="2">
        <f t="shared" si="50"/>
        <v>0.01</v>
      </c>
      <c r="U61" s="14">
        <f t="shared" si="51"/>
        <v>1.5774127799055005E-3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1.35774127799055E-2</v>
      </c>
      <c r="AR61" s="9">
        <f t="shared" si="55"/>
        <v>9.9766666666666666</v>
      </c>
      <c r="AS61" s="1">
        <f t="shared" si="56"/>
        <v>0.19</v>
      </c>
      <c r="AT61" s="1">
        <f t="shared" si="57"/>
        <v>424733.33333333331</v>
      </c>
      <c r="AU61" s="1">
        <f t="shared" si="58"/>
        <v>73239814.119595766</v>
      </c>
    </row>
    <row r="62" spans="1:48" x14ac:dyDescent="0.15">
      <c r="C62" s="7">
        <v>4</v>
      </c>
      <c r="D62" s="8">
        <v>9.7170846345333306</v>
      </c>
      <c r="E62" s="10">
        <f t="shared" si="59"/>
        <v>6.8420408941290303</v>
      </c>
      <c r="F62" s="7" t="s">
        <v>83</v>
      </c>
      <c r="G62" s="1">
        <v>5</v>
      </c>
      <c r="H62" s="9">
        <f t="shared" si="41"/>
        <v>9.7170846345333306</v>
      </c>
      <c r="I62" s="9">
        <f t="shared" si="42"/>
        <v>282.86708463453328</v>
      </c>
      <c r="J62" s="9">
        <f t="shared" si="43"/>
        <v>5.9294181808901801E-2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0.34409148941345713</v>
      </c>
      <c r="O62" s="9">
        <f t="shared" si="60"/>
        <v>0.11787674505684864</v>
      </c>
      <c r="P62" s="9">
        <f t="shared" si="46"/>
        <v>6.9894051524423502E-3</v>
      </c>
      <c r="Q62" s="12">
        <f t="shared" si="47"/>
        <v>1.3279869789640465E-3</v>
      </c>
      <c r="R62" s="9">
        <f t="shared" si="48"/>
        <v>1.8955666666666669E-2</v>
      </c>
      <c r="S62" s="13">
        <f t="shared" si="49"/>
        <v>7.0057519068917634E-2</v>
      </c>
      <c r="T62" s="2">
        <f t="shared" si="50"/>
        <v>0.01</v>
      </c>
      <c r="U62" s="14">
        <f t="shared" si="51"/>
        <v>7.005751906891763E-4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1.2700575190689177E-2</v>
      </c>
      <c r="AR62" s="9">
        <f t="shared" si="55"/>
        <v>9.9766666666666666</v>
      </c>
      <c r="AS62" s="1">
        <f t="shared" si="56"/>
        <v>0.19</v>
      </c>
      <c r="AT62" s="1">
        <f t="shared" si="57"/>
        <v>424733.33333333331</v>
      </c>
      <c r="AU62" s="1">
        <f t="shared" si="58"/>
        <v>68509942.303197697</v>
      </c>
    </row>
    <row r="63" spans="1:48" x14ac:dyDescent="0.15">
      <c r="C63" s="7">
        <v>5</v>
      </c>
      <c r="D63" s="8">
        <v>11.1482089332581</v>
      </c>
      <c r="E63" s="10">
        <f t="shared" si="59"/>
        <v>9.7170846345333306</v>
      </c>
      <c r="F63" s="7" t="s">
        <v>85</v>
      </c>
      <c r="G63" s="1">
        <v>6</v>
      </c>
      <c r="H63" s="9">
        <f t="shared" si="41"/>
        <v>11.1482089332581</v>
      </c>
      <c r="I63" s="9">
        <f t="shared" si="42"/>
        <v>284.29820893325808</v>
      </c>
      <c r="J63" s="9">
        <f t="shared" si="43"/>
        <v>7.0512250154666167E-2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0.21065400657107297</v>
      </c>
      <c r="P63" s="9">
        <f t="shared" si="46"/>
        <v>1.4853688007422188E-2</v>
      </c>
      <c r="Q63" s="12">
        <f t="shared" si="47"/>
        <v>2.8222007214102158E-3</v>
      </c>
      <c r="R63" s="9">
        <f t="shared" si="48"/>
        <v>1.8955666666666669E-2</v>
      </c>
      <c r="S63" s="13">
        <f t="shared" si="49"/>
        <v>0.14888427671990165</v>
      </c>
      <c r="T63" s="2">
        <f t="shared" si="50"/>
        <v>0.01</v>
      </c>
      <c r="U63" s="14">
        <f t="shared" si="51"/>
        <v>1.4888427671990165E-3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1.3488842767199017E-2</v>
      </c>
      <c r="AR63" s="9">
        <f t="shared" si="55"/>
        <v>9.9766666666666666</v>
      </c>
      <c r="AS63" s="1">
        <f t="shared" si="56"/>
        <v>0.19</v>
      </c>
      <c r="AT63" s="1">
        <f t="shared" si="57"/>
        <v>424733.33333333331</v>
      </c>
      <c r="AU63" s="1">
        <f t="shared" si="58"/>
        <v>72762046.272926658</v>
      </c>
    </row>
    <row r="64" spans="1:48" x14ac:dyDescent="0.15">
      <c r="C64" s="7">
        <v>6</v>
      </c>
      <c r="D64" s="8">
        <v>14.2881276676667</v>
      </c>
      <c r="E64" s="10">
        <f t="shared" si="59"/>
        <v>11.1482089332581</v>
      </c>
      <c r="F64" s="7" t="s">
        <v>83</v>
      </c>
      <c r="G64" s="1">
        <v>7</v>
      </c>
      <c r="H64" s="9">
        <f t="shared" si="41"/>
        <v>14.2881276676667</v>
      </c>
      <c r="I64" s="9">
        <f t="shared" si="42"/>
        <v>287.43812766766666</v>
      </c>
      <c r="J64" s="9">
        <f t="shared" si="43"/>
        <v>0.10250489422074287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0.29556698523031744</v>
      </c>
      <c r="P64" s="9">
        <f t="shared" si="46"/>
        <v>3.0297062556177558E-2</v>
      </c>
      <c r="Q64" s="12">
        <f t="shared" si="47"/>
        <v>5.7564418856737359E-3</v>
      </c>
      <c r="R64" s="9">
        <f t="shared" si="48"/>
        <v>1.8955666666666669E-2</v>
      </c>
      <c r="S64" s="13">
        <f t="shared" si="49"/>
        <v>0.30367921038600953</v>
      </c>
      <c r="T64" s="2">
        <f t="shared" si="50"/>
        <v>0.01</v>
      </c>
      <c r="U64" s="14">
        <f t="shared" si="51"/>
        <v>3.0367921038600954E-3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2.3136792103860094E-2</v>
      </c>
      <c r="AR64" s="9">
        <f t="shared" si="55"/>
        <v>9.9766666666666666</v>
      </c>
      <c r="AS64" s="1">
        <f t="shared" si="56"/>
        <v>0.19</v>
      </c>
      <c r="AT64" s="1">
        <f t="shared" si="57"/>
        <v>424733.33333333331</v>
      </c>
      <c r="AU64" s="1">
        <f t="shared" si="58"/>
        <v>124805394.11148685</v>
      </c>
    </row>
    <row r="65" spans="1:48" x14ac:dyDescent="0.15">
      <c r="C65" s="7">
        <v>7</v>
      </c>
      <c r="D65" s="8">
        <v>16.003192843548401</v>
      </c>
      <c r="E65" s="10">
        <f t="shared" si="59"/>
        <v>14.2881276676667</v>
      </c>
      <c r="F65" s="7" t="s">
        <v>83</v>
      </c>
      <c r="G65" s="1">
        <v>8</v>
      </c>
      <c r="H65" s="9">
        <f t="shared" si="41"/>
        <v>16.003192843548401</v>
      </c>
      <c r="I65" s="9">
        <f t="shared" si="42"/>
        <v>289.15319284354837</v>
      </c>
      <c r="J65" s="9">
        <f t="shared" si="43"/>
        <v>0.12531504695463946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0.36503658934080657</v>
      </c>
      <c r="P65" s="9">
        <f t="shared" si="46"/>
        <v>4.5744577333404618E-2</v>
      </c>
      <c r="Q65" s="12">
        <f t="shared" si="47"/>
        <v>8.6914696933468767E-3</v>
      </c>
      <c r="R65" s="9">
        <f t="shared" si="48"/>
        <v>1.8955666666666669E-2</v>
      </c>
      <c r="S65" s="13">
        <f t="shared" si="49"/>
        <v>0.458515643168105</v>
      </c>
      <c r="T65" s="2">
        <f t="shared" si="50"/>
        <v>0.01</v>
      </c>
      <c r="U65" s="14">
        <f t="shared" si="51"/>
        <v>4.5851564316810502E-3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2.4685156431681052E-2</v>
      </c>
      <c r="AR65" s="9">
        <f t="shared" si="55"/>
        <v>9.9766666666666666</v>
      </c>
      <c r="AS65" s="1">
        <f t="shared" si="56"/>
        <v>0.19</v>
      </c>
      <c r="AT65" s="1">
        <f t="shared" si="57"/>
        <v>424733.33333333331</v>
      </c>
      <c r="AU65" s="1">
        <f t="shared" si="58"/>
        <v>133157641.87748642</v>
      </c>
    </row>
    <row r="66" spans="1:48" x14ac:dyDescent="0.15">
      <c r="C66" s="7">
        <v>8</v>
      </c>
      <c r="D66" s="8">
        <v>13.816595498064499</v>
      </c>
      <c r="E66" s="10">
        <f t="shared" si="59"/>
        <v>16.003192843548401</v>
      </c>
      <c r="F66" s="7" t="s">
        <v>83</v>
      </c>
      <c r="G66" s="1">
        <v>9</v>
      </c>
      <c r="H66" s="9">
        <f t="shared" si="41"/>
        <v>13.816595498064499</v>
      </c>
      <c r="I66" s="9">
        <f t="shared" si="42"/>
        <v>286.96659549806446</v>
      </c>
      <c r="J66" s="9">
        <f t="shared" si="43"/>
        <v>9.6955246811275986E-2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0.41905867867406865</v>
      </c>
      <c r="P66" s="9">
        <f t="shared" si="46"/>
        <v>4.0629937619251523E-2</v>
      </c>
      <c r="Q66" s="12">
        <f t="shared" si="47"/>
        <v>7.7196881476577894E-3</v>
      </c>
      <c r="R66" s="9">
        <f t="shared" si="48"/>
        <v>1.8955666666666669E-2</v>
      </c>
      <c r="S66" s="13">
        <f t="shared" si="49"/>
        <v>0.40724962531825776</v>
      </c>
      <c r="T66" s="2">
        <f t="shared" si="50"/>
        <v>0.01</v>
      </c>
      <c r="U66" s="14">
        <f t="shared" si="51"/>
        <v>4.0724962531825774E-3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2.4172496253182577E-2</v>
      </c>
      <c r="AR66" s="9">
        <f t="shared" si="55"/>
        <v>9.9766666666666666</v>
      </c>
      <c r="AS66" s="1">
        <f t="shared" si="56"/>
        <v>0.19</v>
      </c>
      <c r="AT66" s="1">
        <f t="shared" si="57"/>
        <v>424733.33333333331</v>
      </c>
      <c r="AU66" s="1">
        <f t="shared" si="58"/>
        <v>130392230.17583171</v>
      </c>
    </row>
    <row r="67" spans="1:48" x14ac:dyDescent="0.15">
      <c r="C67" s="7">
        <v>9</v>
      </c>
      <c r="D67" s="8">
        <v>14.0987129076667</v>
      </c>
      <c r="E67" s="10">
        <f t="shared" si="59"/>
        <v>13.816595498064499</v>
      </c>
      <c r="F67" s="7" t="s">
        <v>83</v>
      </c>
      <c r="G67" s="1">
        <v>10</v>
      </c>
      <c r="H67" s="9">
        <f t="shared" si="41"/>
        <v>14.0987129076667</v>
      </c>
      <c r="I67" s="9">
        <f t="shared" si="42"/>
        <v>287.24871290766669</v>
      </c>
      <c r="J67" s="9">
        <f t="shared" si="43"/>
        <v>0.10024061332074842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0.47819540772148378</v>
      </c>
      <c r="P67" s="9">
        <f t="shared" si="46"/>
        <v>4.7934600957166888E-2</v>
      </c>
      <c r="Q67" s="12">
        <f t="shared" si="47"/>
        <v>9.1075741818617082E-3</v>
      </c>
      <c r="R67" s="9">
        <f t="shared" si="48"/>
        <v>1.8955666666666669E-2</v>
      </c>
      <c r="S67" s="13">
        <f t="shared" si="49"/>
        <v>0.48046709947043315</v>
      </c>
      <c r="T67" s="2">
        <f t="shared" si="50"/>
        <v>0.01</v>
      </c>
      <c r="U67" s="14">
        <f t="shared" si="51"/>
        <v>4.8046709947043315E-3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2.490467099470433E-2</v>
      </c>
      <c r="AR67" s="9">
        <f t="shared" si="55"/>
        <v>9.9766666666666666</v>
      </c>
      <c r="AS67" s="1">
        <f t="shared" si="56"/>
        <v>0.19</v>
      </c>
      <c r="AT67" s="1">
        <f t="shared" si="57"/>
        <v>424733.33333333331</v>
      </c>
      <c r="AU67" s="1">
        <f t="shared" si="58"/>
        <v>134341755.96851292</v>
      </c>
    </row>
    <row r="68" spans="1:48" x14ac:dyDescent="0.15">
      <c r="C68" s="7">
        <v>10</v>
      </c>
      <c r="D68" s="8">
        <v>11.140665804806501</v>
      </c>
      <c r="E68" s="10">
        <f t="shared" si="59"/>
        <v>14.0987129076667</v>
      </c>
      <c r="F68" s="7" t="s">
        <v>83</v>
      </c>
      <c r="G68" s="1">
        <v>11</v>
      </c>
      <c r="H68" s="9">
        <f t="shared" si="41"/>
        <v>11.140665804806501</v>
      </c>
      <c r="I68" s="9">
        <f t="shared" si="42"/>
        <v>284.29066580480645</v>
      </c>
      <c r="J68" s="9">
        <f t="shared" si="43"/>
        <v>7.0448203300031972E-2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0.408747766426101</v>
      </c>
      <c r="O68" s="9">
        <f t="shared" si="60"/>
        <v>0.12127970700488255</v>
      </c>
      <c r="P68" s="9">
        <f t="shared" si="46"/>
        <v>8.543937455248278E-3</v>
      </c>
      <c r="Q68" s="12">
        <f t="shared" si="47"/>
        <v>1.6233481164971727E-3</v>
      </c>
      <c r="R68" s="9">
        <f t="shared" si="48"/>
        <v>1.8955666666666669E-2</v>
      </c>
      <c r="S68" s="13">
        <f t="shared" si="49"/>
        <v>8.5639199350968351E-2</v>
      </c>
      <c r="T68" s="2">
        <f t="shared" si="50"/>
        <v>0.01</v>
      </c>
      <c r="U68" s="14">
        <f t="shared" si="51"/>
        <v>8.5639199350968356E-4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1.2856391993509684E-2</v>
      </c>
      <c r="AR68" s="9">
        <f t="shared" si="55"/>
        <v>9.9766666666666666</v>
      </c>
      <c r="AS68" s="1">
        <f t="shared" si="56"/>
        <v>0.19</v>
      </c>
      <c r="AT68" s="1">
        <f t="shared" si="57"/>
        <v>424733.33333333331</v>
      </c>
      <c r="AU68" s="1">
        <f t="shared" si="58"/>
        <v>69350455.430424213</v>
      </c>
    </row>
    <row r="69" spans="1:48" x14ac:dyDescent="0.15">
      <c r="C69" s="7">
        <v>11</v>
      </c>
      <c r="D69" s="8">
        <v>7.8606754590000003</v>
      </c>
      <c r="E69" s="10">
        <f t="shared" si="59"/>
        <v>11.140665804806501</v>
      </c>
      <c r="F69" s="7" t="s">
        <v>85</v>
      </c>
      <c r="G69" s="1">
        <v>12</v>
      </c>
      <c r="H69" s="9">
        <f t="shared" si="41"/>
        <v>7.8606754590000003</v>
      </c>
      <c r="I69" s="9">
        <f t="shared" si="42"/>
        <v>281.01067545899997</v>
      </c>
      <c r="J69" s="9">
        <f t="shared" si="43"/>
        <v>4.7234022326982789E-2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0.21250243621630094</v>
      </c>
      <c r="P69" s="9">
        <f t="shared" si="46"/>
        <v>1.0037344816778995E-2</v>
      </c>
      <c r="Q69" s="12">
        <f t="shared" si="47"/>
        <v>1.9070955151880092E-3</v>
      </c>
      <c r="R69" s="9">
        <f t="shared" si="48"/>
        <v>1.8955666666666669E-2</v>
      </c>
      <c r="S69" s="13">
        <f t="shared" si="49"/>
        <v>0.10060820063594048</v>
      </c>
      <c r="T69" s="2">
        <f t="shared" si="50"/>
        <v>0.01</v>
      </c>
      <c r="U69" s="14">
        <f t="shared" si="51"/>
        <v>1.0060820063594047E-3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1.3006082006359405E-2</v>
      </c>
      <c r="AR69" s="9">
        <f t="shared" si="55"/>
        <v>9.9766666666666666</v>
      </c>
      <c r="AS69" s="1">
        <f t="shared" si="56"/>
        <v>0.19</v>
      </c>
      <c r="AT69" s="1">
        <f t="shared" si="57"/>
        <v>424733.33333333331</v>
      </c>
      <c r="AU69" s="1">
        <f t="shared" si="58"/>
        <v>70157919.186177373</v>
      </c>
      <c r="AV69" s="1">
        <f>SUM(AU58:AU69)</f>
        <v>1082333299.1688523</v>
      </c>
    </row>
    <row r="70" spans="1:48" x14ac:dyDescent="0.15">
      <c r="C70" s="7">
        <v>12</v>
      </c>
      <c r="D70" s="8">
        <v>6.0538772652580599</v>
      </c>
      <c r="E70" s="10">
        <f t="shared" si="59"/>
        <v>7.8606754590000003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6.3581223665161302</v>
      </c>
      <c r="E73" s="7"/>
      <c r="F73" s="7"/>
      <c r="G73" s="1">
        <v>1</v>
      </c>
      <c r="H73" s="9">
        <f t="shared" ref="H73:H84" si="61">E74</f>
        <v>6.3581223665161302</v>
      </c>
      <c r="I73" s="9">
        <f t="shared" ref="I73:I84" si="62">H73+273.15</f>
        <v>279.50812236651609</v>
      </c>
      <c r="J73" s="9">
        <f t="shared" ref="J73:J84" si="63">EXP(($C$15*(I73-$C$13))/($C$16*I73*$C$13))</f>
        <v>3.9206819405272333E-2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4.2931467248773208E-3</v>
      </c>
      <c r="Q73" s="12">
        <f t="shared" ref="Q73:Q84" si="67">P73*$B$75</f>
        <v>7.7276641047791775E-4</v>
      </c>
      <c r="R73" s="9">
        <f t="shared" ref="R73:R84" si="68">L73*$B$75</f>
        <v>1.9710000000000002E-2</v>
      </c>
      <c r="S73" s="13">
        <f t="shared" ref="S73:S84" si="69">Q73/R73</f>
        <v>3.9206819405272333E-2</v>
      </c>
      <c r="T73" s="2">
        <f t="shared" ref="T73:T84" si="70">$B$74/100</f>
        <v>0.01</v>
      </c>
      <c r="U73" s="14">
        <f t="shared" ref="U73:U84" si="71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1.2992068194052724E-2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716.66666666666663</v>
      </c>
      <c r="AU73" s="1">
        <f t="shared" ref="AU73:AU84" si="78">AT73*10000*AS73*0.67*AR73*AQ73</f>
        <v>122958.03771431147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5.7117130165806396</v>
      </c>
      <c r="E74" s="10">
        <f t="shared" ref="E74:E85" si="79">D73</f>
        <v>6.3581223665161302</v>
      </c>
      <c r="F74" s="7" t="s">
        <v>83</v>
      </c>
      <c r="G74" s="1">
        <v>2</v>
      </c>
      <c r="H74" s="9">
        <f t="shared" si="61"/>
        <v>5.7117130165806396</v>
      </c>
      <c r="I74" s="9">
        <f t="shared" si="62"/>
        <v>278.86171301658061</v>
      </c>
      <c r="J74" s="9">
        <f t="shared" si="63"/>
        <v>3.6165338262579734E-2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0.21470685327512271</v>
      </c>
      <c r="P74" s="9">
        <f t="shared" si="66"/>
        <v>7.7649459759888883E-3</v>
      </c>
      <c r="Q74" s="12">
        <f t="shared" si="67"/>
        <v>1.3976902756779998E-3</v>
      </c>
      <c r="R74" s="9">
        <f t="shared" si="68"/>
        <v>1.9710000000000002E-2</v>
      </c>
      <c r="S74" s="13">
        <f t="shared" si="69"/>
        <v>7.0912748639167911E-2</v>
      </c>
      <c r="T74" s="2">
        <f t="shared" si="70"/>
        <v>0.01</v>
      </c>
      <c r="U74" s="14">
        <f t="shared" si="71"/>
        <v>7.0912748639167915E-4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1.3309127486391679E-2</v>
      </c>
      <c r="AR74" s="9">
        <f t="shared" si="75"/>
        <v>10.950000000000001</v>
      </c>
      <c r="AS74" s="1">
        <f t="shared" si="76"/>
        <v>0.18</v>
      </c>
      <c r="AT74" s="1">
        <f t="shared" si="77"/>
        <v>716.66666666666663</v>
      </c>
      <c r="AU74" s="1">
        <f t="shared" si="78"/>
        <v>125958.7138070472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5.4901992544285703</v>
      </c>
      <c r="E75" s="10">
        <f t="shared" si="79"/>
        <v>5.7117130165806396</v>
      </c>
      <c r="F75" s="7" t="s">
        <v>83</v>
      </c>
      <c r="G75" s="1">
        <v>3</v>
      </c>
      <c r="H75" s="9">
        <f t="shared" si="61"/>
        <v>5.4901992544285703</v>
      </c>
      <c r="I75" s="9">
        <f t="shared" si="62"/>
        <v>278.64019925442852</v>
      </c>
      <c r="J75" s="9">
        <f t="shared" si="63"/>
        <v>3.5175275386964279E-2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0.31644190729913385</v>
      </c>
      <c r="P75" s="9">
        <f t="shared" si="66"/>
        <v>1.1130931233223255E-2</v>
      </c>
      <c r="Q75" s="12">
        <f t="shared" si="67"/>
        <v>2.003567621980186E-3</v>
      </c>
      <c r="R75" s="9">
        <f t="shared" si="68"/>
        <v>1.9710000000000002E-2</v>
      </c>
      <c r="S75" s="13">
        <f t="shared" si="69"/>
        <v>0.10165234002943611</v>
      </c>
      <c r="T75" s="2">
        <f t="shared" si="70"/>
        <v>0.01</v>
      </c>
      <c r="U75" s="14">
        <f t="shared" si="71"/>
        <v>1.0165234002943611E-3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1.3616523400294362E-2</v>
      </c>
      <c r="AR75" s="9">
        <f t="shared" si="75"/>
        <v>10.950000000000001</v>
      </c>
      <c r="AS75" s="1">
        <f t="shared" si="76"/>
        <v>0.18</v>
      </c>
      <c r="AT75" s="1">
        <f t="shared" si="77"/>
        <v>716.66666666666663</v>
      </c>
      <c r="AU75" s="1">
        <f t="shared" si="78"/>
        <v>128867.93486487487</v>
      </c>
    </row>
    <row r="76" spans="1:48" x14ac:dyDescent="0.15">
      <c r="C76" s="7">
        <v>3</v>
      </c>
      <c r="D76" s="8">
        <v>6.8420408941290303</v>
      </c>
      <c r="E76" s="10">
        <f t="shared" si="79"/>
        <v>5.4901992544285703</v>
      </c>
      <c r="F76" s="7" t="s">
        <v>83</v>
      </c>
      <c r="G76" s="1">
        <v>4</v>
      </c>
      <c r="H76" s="9">
        <f t="shared" si="61"/>
        <v>6.8420408941290303</v>
      </c>
      <c r="I76" s="9">
        <f t="shared" si="62"/>
        <v>279.99204089412899</v>
      </c>
      <c r="J76" s="9">
        <f t="shared" si="63"/>
        <v>4.1639857517224245E-2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0.41481097606591061</v>
      </c>
      <c r="P76" s="9">
        <f t="shared" si="66"/>
        <v>1.7272669939965235E-2</v>
      </c>
      <c r="Q76" s="12">
        <f t="shared" si="67"/>
        <v>3.1090805891937421E-3</v>
      </c>
      <c r="R76" s="9">
        <f t="shared" si="68"/>
        <v>1.9710000000000002E-2</v>
      </c>
      <c r="S76" s="13">
        <f t="shared" si="69"/>
        <v>0.15774127799055007</v>
      </c>
      <c r="T76" s="2">
        <f t="shared" si="70"/>
        <v>0.01</v>
      </c>
      <c r="U76" s="14">
        <f t="shared" si="71"/>
        <v>1.5774127799055007E-3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1.4177412779905502E-2</v>
      </c>
      <c r="AR76" s="9">
        <f t="shared" si="75"/>
        <v>10.950000000000001</v>
      </c>
      <c r="AS76" s="1">
        <f t="shared" si="76"/>
        <v>0.18</v>
      </c>
      <c r="AT76" s="1">
        <f t="shared" si="77"/>
        <v>716.66666666666663</v>
      </c>
      <c r="AU76" s="1">
        <f t="shared" si="78"/>
        <v>134176.23962911195</v>
      </c>
    </row>
    <row r="77" spans="1:48" x14ac:dyDescent="0.15">
      <c r="C77" s="7">
        <v>4</v>
      </c>
      <c r="D77" s="8">
        <v>9.7170846345333306</v>
      </c>
      <c r="E77" s="10">
        <f t="shared" si="79"/>
        <v>6.8420408941290303</v>
      </c>
      <c r="F77" s="7" t="s">
        <v>83</v>
      </c>
      <c r="G77" s="1">
        <v>5</v>
      </c>
      <c r="H77" s="9">
        <f t="shared" si="61"/>
        <v>9.7170846345333306</v>
      </c>
      <c r="I77" s="9">
        <f t="shared" si="62"/>
        <v>282.86708463453328</v>
      </c>
      <c r="J77" s="9">
        <f t="shared" si="63"/>
        <v>5.9294181808901801E-2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0.37766139081964811</v>
      </c>
      <c r="O77" s="9">
        <f t="shared" si="80"/>
        <v>0.12937691530629725</v>
      </c>
      <c r="P77" s="9">
        <f t="shared" si="66"/>
        <v>7.6712983380464788E-3</v>
      </c>
      <c r="Q77" s="12">
        <f t="shared" si="67"/>
        <v>1.380833700848366E-3</v>
      </c>
      <c r="R77" s="9">
        <f t="shared" si="68"/>
        <v>1.9710000000000002E-2</v>
      </c>
      <c r="S77" s="13">
        <f t="shared" si="69"/>
        <v>7.0057519068917606E-2</v>
      </c>
      <c r="T77" s="2">
        <f t="shared" si="70"/>
        <v>0.01</v>
      </c>
      <c r="U77" s="14">
        <f t="shared" si="71"/>
        <v>7.0057519068917609E-4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1.3300575190689176E-2</v>
      </c>
      <c r="AR77" s="9">
        <f t="shared" si="75"/>
        <v>10.950000000000001</v>
      </c>
      <c r="AS77" s="1">
        <f t="shared" si="76"/>
        <v>0.18</v>
      </c>
      <c r="AT77" s="1">
        <f t="shared" si="77"/>
        <v>716.66666666666663</v>
      </c>
      <c r="AU77" s="1">
        <f t="shared" si="78"/>
        <v>125877.77415357357</v>
      </c>
    </row>
    <row r="78" spans="1:48" x14ac:dyDescent="0.15">
      <c r="C78" s="7">
        <v>5</v>
      </c>
      <c r="D78" s="8">
        <v>11.1482089332581</v>
      </c>
      <c r="E78" s="10">
        <f t="shared" si="79"/>
        <v>9.7170846345333306</v>
      </c>
      <c r="F78" s="7" t="s">
        <v>85</v>
      </c>
      <c r="G78" s="1">
        <v>6</v>
      </c>
      <c r="H78" s="9">
        <f t="shared" si="61"/>
        <v>11.1482089332581</v>
      </c>
      <c r="I78" s="9">
        <f t="shared" si="62"/>
        <v>284.29820893325808</v>
      </c>
      <c r="J78" s="9">
        <f t="shared" si="63"/>
        <v>7.0512250154666167E-2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0.23120561696825079</v>
      </c>
      <c r="P78" s="9">
        <f t="shared" si="66"/>
        <v>1.6302828300829228E-2</v>
      </c>
      <c r="Q78" s="12">
        <f t="shared" si="67"/>
        <v>2.9345090941492609E-3</v>
      </c>
      <c r="R78" s="9">
        <f t="shared" si="68"/>
        <v>1.9710000000000002E-2</v>
      </c>
      <c r="S78" s="13">
        <f t="shared" si="69"/>
        <v>0.14888427671990162</v>
      </c>
      <c r="T78" s="2">
        <f t="shared" si="70"/>
        <v>0.01</v>
      </c>
      <c r="U78" s="14">
        <f t="shared" si="71"/>
        <v>1.4888427671990163E-3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1.4088842767199017E-2</v>
      </c>
      <c r="AR78" s="9">
        <f t="shared" si="75"/>
        <v>10.950000000000001</v>
      </c>
      <c r="AS78" s="1">
        <f t="shared" si="76"/>
        <v>0.18</v>
      </c>
      <c r="AT78" s="1">
        <f t="shared" si="77"/>
        <v>716.66666666666663</v>
      </c>
      <c r="AU78" s="1">
        <f t="shared" si="78"/>
        <v>133338.0055004067</v>
      </c>
    </row>
    <row r="79" spans="1:48" x14ac:dyDescent="0.15">
      <c r="C79" s="7">
        <v>6</v>
      </c>
      <c r="D79" s="8">
        <v>14.2881276676667</v>
      </c>
      <c r="E79" s="10">
        <f t="shared" si="79"/>
        <v>11.1482089332581</v>
      </c>
      <c r="F79" s="7" t="s">
        <v>83</v>
      </c>
      <c r="G79" s="1">
        <v>7</v>
      </c>
      <c r="H79" s="9">
        <f t="shared" si="61"/>
        <v>14.2881276676667</v>
      </c>
      <c r="I79" s="9">
        <f t="shared" si="62"/>
        <v>287.43812766766666</v>
      </c>
      <c r="J79" s="9">
        <f t="shared" si="63"/>
        <v>0.10250489422074287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0.32440278866742156</v>
      </c>
      <c r="P79" s="9">
        <f t="shared" si="66"/>
        <v>3.3252873537268052E-2</v>
      </c>
      <c r="Q79" s="12">
        <f t="shared" si="67"/>
        <v>5.9855172367082495E-3</v>
      </c>
      <c r="R79" s="9">
        <f t="shared" si="68"/>
        <v>1.9710000000000002E-2</v>
      </c>
      <c r="S79" s="13">
        <f t="shared" si="69"/>
        <v>0.30367921038600959</v>
      </c>
      <c r="T79" s="2">
        <f t="shared" si="70"/>
        <v>0.01</v>
      </c>
      <c r="U79" s="14">
        <f t="shared" si="71"/>
        <v>3.0367921038600958E-3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2.4636792103860099E-2</v>
      </c>
      <c r="AR79" s="9">
        <f t="shared" si="75"/>
        <v>10.950000000000001</v>
      </c>
      <c r="AS79" s="1">
        <f t="shared" si="76"/>
        <v>0.18</v>
      </c>
      <c r="AT79" s="1">
        <f t="shared" si="77"/>
        <v>716.66666666666663</v>
      </c>
      <c r="AU79" s="1">
        <f t="shared" si="78"/>
        <v>233164.6945982608</v>
      </c>
    </row>
    <row r="80" spans="1:48" x14ac:dyDescent="0.15">
      <c r="C80" s="7">
        <v>7</v>
      </c>
      <c r="D80" s="8">
        <v>16.003192843548401</v>
      </c>
      <c r="E80" s="10">
        <f t="shared" si="79"/>
        <v>14.2881276676667</v>
      </c>
      <c r="F80" s="7" t="s">
        <v>83</v>
      </c>
      <c r="G80" s="1">
        <v>8</v>
      </c>
      <c r="H80" s="9">
        <f t="shared" si="61"/>
        <v>16.003192843548401</v>
      </c>
      <c r="I80" s="9">
        <f t="shared" si="62"/>
        <v>289.15319284354837</v>
      </c>
      <c r="J80" s="9">
        <f t="shared" si="63"/>
        <v>0.12531504695463946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0.40064991513015358</v>
      </c>
      <c r="P80" s="9">
        <f t="shared" si="66"/>
        <v>5.020746292690751E-2</v>
      </c>
      <c r="Q80" s="12">
        <f t="shared" si="67"/>
        <v>9.0373433268433508E-3</v>
      </c>
      <c r="R80" s="9">
        <f t="shared" si="68"/>
        <v>1.9710000000000002E-2</v>
      </c>
      <c r="S80" s="13">
        <f t="shared" si="69"/>
        <v>0.458515643168105</v>
      </c>
      <c r="T80" s="2">
        <f t="shared" si="70"/>
        <v>0.01</v>
      </c>
      <c r="U80" s="14">
        <f t="shared" si="71"/>
        <v>4.5851564316810502E-3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2.6185156431681053E-2</v>
      </c>
      <c r="AR80" s="9">
        <f t="shared" si="75"/>
        <v>10.950000000000001</v>
      </c>
      <c r="AS80" s="1">
        <f t="shared" si="76"/>
        <v>0.18</v>
      </c>
      <c r="AT80" s="1">
        <f t="shared" si="77"/>
        <v>716.66666666666663</v>
      </c>
      <c r="AU80" s="1">
        <f t="shared" si="78"/>
        <v>247818.54620772618</v>
      </c>
    </row>
    <row r="81" spans="1:48" x14ac:dyDescent="0.15">
      <c r="C81" s="7">
        <v>8</v>
      </c>
      <c r="D81" s="8">
        <v>13.816595498064499</v>
      </c>
      <c r="E81" s="10">
        <f t="shared" si="79"/>
        <v>16.003192843548401</v>
      </c>
      <c r="F81" s="7" t="s">
        <v>83</v>
      </c>
      <c r="G81" s="1">
        <v>9</v>
      </c>
      <c r="H81" s="9">
        <f t="shared" si="61"/>
        <v>13.816595498064499</v>
      </c>
      <c r="I81" s="9">
        <f t="shared" si="62"/>
        <v>286.96659549806446</v>
      </c>
      <c r="J81" s="9">
        <f t="shared" si="63"/>
        <v>9.6955246811275986E-2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0.45994245220324609</v>
      </c>
      <c r="P81" s="9">
        <f t="shared" si="66"/>
        <v>4.4593833972349235E-2</v>
      </c>
      <c r="Q81" s="12">
        <f t="shared" si="67"/>
        <v>8.0268901150228628E-3</v>
      </c>
      <c r="R81" s="9">
        <f t="shared" si="68"/>
        <v>1.9710000000000002E-2</v>
      </c>
      <c r="S81" s="13">
        <f t="shared" si="69"/>
        <v>0.40724962531825787</v>
      </c>
      <c r="T81" s="2">
        <f t="shared" si="70"/>
        <v>0.01</v>
      </c>
      <c r="U81" s="14">
        <f t="shared" si="71"/>
        <v>4.0724962531825792E-3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2.5672496253182582E-2</v>
      </c>
      <c r="AR81" s="9">
        <f t="shared" si="75"/>
        <v>10.950000000000001</v>
      </c>
      <c r="AS81" s="1">
        <f t="shared" si="76"/>
        <v>0.18</v>
      </c>
      <c r="AT81" s="1">
        <f t="shared" si="77"/>
        <v>716.66666666666663</v>
      </c>
      <c r="AU81" s="1">
        <f t="shared" si="78"/>
        <v>242966.68670230146</v>
      </c>
    </row>
    <row r="82" spans="1:48" x14ac:dyDescent="0.15">
      <c r="C82" s="7">
        <v>9</v>
      </c>
      <c r="D82" s="8">
        <v>14.0987129076667</v>
      </c>
      <c r="E82" s="10">
        <f t="shared" si="79"/>
        <v>13.816595498064499</v>
      </c>
      <c r="F82" s="7" t="s">
        <v>83</v>
      </c>
      <c r="G82" s="1">
        <v>10</v>
      </c>
      <c r="H82" s="9">
        <f t="shared" si="61"/>
        <v>14.0987129076667</v>
      </c>
      <c r="I82" s="9">
        <f t="shared" si="62"/>
        <v>287.24871290766669</v>
      </c>
      <c r="J82" s="9">
        <f t="shared" si="63"/>
        <v>0.10024061332074842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0.52484861823089679</v>
      </c>
      <c r="P82" s="9">
        <f t="shared" si="66"/>
        <v>5.2611147392012433E-2</v>
      </c>
      <c r="Q82" s="12">
        <f t="shared" si="67"/>
        <v>9.4700065305622378E-3</v>
      </c>
      <c r="R82" s="9">
        <f t="shared" si="68"/>
        <v>1.9710000000000002E-2</v>
      </c>
      <c r="S82" s="13">
        <f t="shared" si="69"/>
        <v>0.48046709947043315</v>
      </c>
      <c r="T82" s="2">
        <f t="shared" si="70"/>
        <v>0.01</v>
      </c>
      <c r="U82" s="14">
        <f t="shared" si="71"/>
        <v>4.8046709947043315E-3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2.6404670994704331E-2</v>
      </c>
      <c r="AR82" s="9">
        <f t="shared" si="75"/>
        <v>10.950000000000001</v>
      </c>
      <c r="AS82" s="1">
        <f t="shared" si="76"/>
        <v>0.18</v>
      </c>
      <c r="AT82" s="1">
        <f t="shared" si="77"/>
        <v>716.66666666666663</v>
      </c>
      <c r="AU82" s="1">
        <f t="shared" si="78"/>
        <v>249896.05069091634</v>
      </c>
    </row>
    <row r="83" spans="1:48" x14ac:dyDescent="0.15">
      <c r="C83" s="7">
        <v>10</v>
      </c>
      <c r="D83" s="8">
        <v>11.140665804806501</v>
      </c>
      <c r="E83" s="10">
        <f t="shared" si="79"/>
        <v>14.0987129076667</v>
      </c>
      <c r="F83" s="7" t="s">
        <v>83</v>
      </c>
      <c r="G83" s="1">
        <v>11</v>
      </c>
      <c r="H83" s="9">
        <f t="shared" si="61"/>
        <v>11.140665804806501</v>
      </c>
      <c r="I83" s="9">
        <f t="shared" si="62"/>
        <v>284.29066580480645</v>
      </c>
      <c r="J83" s="9">
        <f t="shared" si="63"/>
        <v>7.0448203300031972E-2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0.44862559729694013</v>
      </c>
      <c r="O83" s="9">
        <f t="shared" si="80"/>
        <v>0.13311187354194426</v>
      </c>
      <c r="P83" s="9">
        <f t="shared" si="66"/>
        <v>9.3774923289310363E-3</v>
      </c>
      <c r="Q83" s="12">
        <f t="shared" si="67"/>
        <v>1.6879486192075866E-3</v>
      </c>
      <c r="R83" s="9">
        <f t="shared" si="68"/>
        <v>1.9710000000000002E-2</v>
      </c>
      <c r="S83" s="13">
        <f t="shared" si="69"/>
        <v>8.5639199350968365E-2</v>
      </c>
      <c r="T83" s="2">
        <f t="shared" si="70"/>
        <v>0.01</v>
      </c>
      <c r="U83" s="14">
        <f t="shared" si="71"/>
        <v>8.5639199350968367E-4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1.3456391993509684E-2</v>
      </c>
      <c r="AR83" s="9">
        <f t="shared" si="75"/>
        <v>10.950000000000001</v>
      </c>
      <c r="AS83" s="1">
        <f t="shared" si="76"/>
        <v>0.18</v>
      </c>
      <c r="AT83" s="1">
        <f t="shared" si="77"/>
        <v>716.66666666666663</v>
      </c>
      <c r="AU83" s="1">
        <f t="shared" si="78"/>
        <v>127352.43761989509</v>
      </c>
    </row>
    <row r="84" spans="1:48" x14ac:dyDescent="0.15">
      <c r="C84" s="7">
        <v>11</v>
      </c>
      <c r="D84" s="8">
        <v>7.8606754590000003</v>
      </c>
      <c r="E84" s="10">
        <f t="shared" si="79"/>
        <v>11.140665804806501</v>
      </c>
      <c r="F84" s="7" t="s">
        <v>85</v>
      </c>
      <c r="G84" s="1">
        <v>12</v>
      </c>
      <c r="H84" s="9">
        <f t="shared" si="61"/>
        <v>7.8606754590000003</v>
      </c>
      <c r="I84" s="9">
        <f t="shared" si="62"/>
        <v>281.01067545899997</v>
      </c>
      <c r="J84" s="9">
        <f t="shared" si="63"/>
        <v>4.7234022326982789E-2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0.23323438121301324</v>
      </c>
      <c r="P84" s="9">
        <f t="shared" si="66"/>
        <v>1.1016597969635483E-2</v>
      </c>
      <c r="Q84" s="12">
        <f t="shared" si="67"/>
        <v>1.9829876345343867E-3</v>
      </c>
      <c r="R84" s="9">
        <f t="shared" si="68"/>
        <v>1.9710000000000002E-2</v>
      </c>
      <c r="S84" s="13">
        <f t="shared" si="69"/>
        <v>0.10060820063594046</v>
      </c>
      <c r="T84" s="2">
        <f t="shared" si="70"/>
        <v>0.01</v>
      </c>
      <c r="U84" s="14">
        <f t="shared" si="71"/>
        <v>1.0060820063594047E-3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1.3606082006359405E-2</v>
      </c>
      <c r="AR84" s="9">
        <f t="shared" si="75"/>
        <v>10.950000000000001</v>
      </c>
      <c r="AS84" s="1">
        <f t="shared" si="76"/>
        <v>0.18</v>
      </c>
      <c r="AT84" s="1">
        <f t="shared" si="77"/>
        <v>716.66666666666663</v>
      </c>
      <c r="AU84" s="1">
        <f t="shared" si="78"/>
        <v>128769.11662515595</v>
      </c>
      <c r="AV84" s="1">
        <f>SUM(AU73:AU84)</f>
        <v>2001144.2381135819</v>
      </c>
    </row>
    <row r="85" spans="1:48" x14ac:dyDescent="0.15">
      <c r="C85" s="7">
        <v>12</v>
      </c>
      <c r="D85" s="8">
        <v>6.0538772652580599</v>
      </c>
      <c r="E85" s="10">
        <f t="shared" si="79"/>
        <v>7.8606754590000003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6.3581223665161302</v>
      </c>
      <c r="E89" s="7"/>
      <c r="F89" s="7"/>
      <c r="G89" s="1">
        <v>1</v>
      </c>
      <c r="H89" s="9">
        <f t="shared" ref="H89:H100" si="81">E90</f>
        <v>6.3581223665161302</v>
      </c>
      <c r="I89" s="9">
        <f t="shared" ref="I89:I100" si="82">H89+273.15</f>
        <v>279.50812236651609</v>
      </c>
      <c r="J89" s="9">
        <f t="shared" ref="J89:J100" si="83">EXP(($C$15*(I89-$C$13))/($C$16*I89*$C$13))</f>
        <v>3.9206819405272333E-2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0.20800295882030617</v>
      </c>
      <c r="Q89" s="12">
        <f t="shared" ref="Q89:Q100" si="87">P89*$B$91</f>
        <v>9.360133146913778E-2</v>
      </c>
      <c r="R89" s="9">
        <f t="shared" ref="R89:R100" si="88">L89*$B$91</f>
        <v>2.3873737500000001</v>
      </c>
      <c r="S89" s="13">
        <f t="shared" ref="S89:S100" si="89">Q89/R89</f>
        <v>3.9206819405272333E-2</v>
      </c>
      <c r="T89" s="2">
        <f t="shared" ref="T89:T100" si="90">$B$90/100</f>
        <v>0.51</v>
      </c>
      <c r="U89" s="14">
        <f t="shared" ref="U89:U100" si="91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3.63656365858517E-2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129608.33333333333</v>
      </c>
      <c r="AN89" s="1">
        <f t="shared" ref="AN89:AN100" si="96">AM89*10000*AK89*AJ89</f>
        <v>490299945.28249699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5.7117130165806396</v>
      </c>
      <c r="E90" s="10">
        <f t="shared" ref="E90:E101" si="97">D89</f>
        <v>6.3581223665161302</v>
      </c>
      <c r="F90" s="7" t="s">
        <v>83</v>
      </c>
      <c r="G90" s="1">
        <v>2</v>
      </c>
      <c r="H90" s="9">
        <f t="shared" si="81"/>
        <v>5.7117130165806396</v>
      </c>
      <c r="I90" s="9">
        <f t="shared" si="82"/>
        <v>278.86171301658061</v>
      </c>
      <c r="J90" s="9">
        <f t="shared" si="83"/>
        <v>3.6165338262579734E-2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10.402547041179695</v>
      </c>
      <c r="P90" s="9">
        <f t="shared" si="86"/>
        <v>0.37621163253666162</v>
      </c>
      <c r="Q90" s="12">
        <f t="shared" si="87"/>
        <v>0.16929523464149773</v>
      </c>
      <c r="R90" s="9">
        <f t="shared" si="88"/>
        <v>2.3873737500000001</v>
      </c>
      <c r="S90" s="13">
        <f t="shared" si="89"/>
        <v>7.0912748639167925E-2</v>
      </c>
      <c r="T90" s="2">
        <f t="shared" si="90"/>
        <v>0.51</v>
      </c>
      <c r="U90" s="14">
        <f t="shared" si="91"/>
        <v>3.6165501805975643E-2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4.1240898794501657E-2</v>
      </c>
      <c r="AK90" s="9">
        <f t="shared" si="93"/>
        <v>10.4025</v>
      </c>
      <c r="AL90" s="1">
        <f t="shared" si="94"/>
        <v>0.45</v>
      </c>
      <c r="AM90" s="17">
        <f t="shared" si="95"/>
        <v>129608.33333333333</v>
      </c>
      <c r="AN90" s="1">
        <f t="shared" si="96"/>
        <v>556030701.52804768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5.4901992544285703</v>
      </c>
      <c r="E91" s="10">
        <f t="shared" si="97"/>
        <v>5.7117130165806396</v>
      </c>
      <c r="F91" s="7" t="s">
        <v>83</v>
      </c>
      <c r="G91" s="1">
        <v>3</v>
      </c>
      <c r="H91" s="9">
        <f t="shared" si="81"/>
        <v>5.4901992544285703</v>
      </c>
      <c r="I91" s="9">
        <f t="shared" si="82"/>
        <v>278.64019925442852</v>
      </c>
      <c r="J91" s="9">
        <f t="shared" si="83"/>
        <v>3.5175275386964279E-2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15.331610408643034</v>
      </c>
      <c r="P91" s="9">
        <f t="shared" si="86"/>
        <v>0.5392936182496666</v>
      </c>
      <c r="Q91" s="12">
        <f t="shared" si="87"/>
        <v>0.24268212821234997</v>
      </c>
      <c r="R91" s="9">
        <f t="shared" si="88"/>
        <v>2.3873737500000001</v>
      </c>
      <c r="S91" s="13">
        <f t="shared" si="89"/>
        <v>0.1016523400294361</v>
      </c>
      <c r="T91" s="2">
        <f t="shared" si="90"/>
        <v>0.51</v>
      </c>
      <c r="U91" s="14">
        <f t="shared" si="91"/>
        <v>5.1842693415012409E-2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4.596757206462624E-2</v>
      </c>
      <c r="AK91" s="9">
        <f t="shared" si="93"/>
        <v>10.4025</v>
      </c>
      <c r="AL91" s="1">
        <f t="shared" si="94"/>
        <v>0.45</v>
      </c>
      <c r="AM91" s="17">
        <f t="shared" si="95"/>
        <v>129608.33333333333</v>
      </c>
      <c r="AN91" s="1">
        <f t="shared" si="96"/>
        <v>619758106.38838112</v>
      </c>
    </row>
    <row r="92" spans="1:48" x14ac:dyDescent="0.15">
      <c r="C92" s="7">
        <v>3</v>
      </c>
      <c r="D92" s="8">
        <v>6.8420408941290303</v>
      </c>
      <c r="E92" s="10">
        <f t="shared" si="97"/>
        <v>5.4901992544285703</v>
      </c>
      <c r="F92" s="7" t="s">
        <v>83</v>
      </c>
      <c r="G92" s="1">
        <v>4</v>
      </c>
      <c r="H92" s="9">
        <f t="shared" si="81"/>
        <v>6.8420408941290303</v>
      </c>
      <c r="I92" s="9">
        <f t="shared" si="82"/>
        <v>279.99204089412899</v>
      </c>
      <c r="J92" s="9">
        <f t="shared" si="83"/>
        <v>4.1639857517224245E-2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20.097591790393366</v>
      </c>
      <c r="P92" s="9">
        <f t="shared" si="86"/>
        <v>0.83686085859131554</v>
      </c>
      <c r="Q92" s="12">
        <f t="shared" si="87"/>
        <v>0.37658738636609201</v>
      </c>
      <c r="R92" s="9">
        <f t="shared" si="88"/>
        <v>2.3873737500000001</v>
      </c>
      <c r="S92" s="13">
        <f t="shared" si="89"/>
        <v>0.15774127799055007</v>
      </c>
      <c r="T92" s="2">
        <f t="shared" si="90"/>
        <v>0.51</v>
      </c>
      <c r="U92" s="14">
        <f t="shared" si="91"/>
        <v>8.0448051775180537E-2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5.459208761021693E-2</v>
      </c>
      <c r="AK92" s="9">
        <f t="shared" si="93"/>
        <v>10.4025</v>
      </c>
      <c r="AL92" s="1">
        <f t="shared" si="94"/>
        <v>0.45</v>
      </c>
      <c r="AM92" s="17">
        <f t="shared" si="95"/>
        <v>129608.33333333333</v>
      </c>
      <c r="AN92" s="1">
        <f t="shared" si="96"/>
        <v>736038196.525352</v>
      </c>
    </row>
    <row r="93" spans="1:48" x14ac:dyDescent="0.15">
      <c r="C93" s="7">
        <v>4</v>
      </c>
      <c r="D93" s="8">
        <v>9.7170846345333306</v>
      </c>
      <c r="E93" s="10">
        <f t="shared" si="97"/>
        <v>6.8420408941290303</v>
      </c>
      <c r="F93" s="7" t="s">
        <v>83</v>
      </c>
      <c r="G93" s="1">
        <v>5</v>
      </c>
      <c r="H93" s="9">
        <f t="shared" si="81"/>
        <v>9.7170846345333306</v>
      </c>
      <c r="I93" s="9">
        <f t="shared" si="82"/>
        <v>282.86708463453328</v>
      </c>
      <c r="J93" s="9">
        <f t="shared" si="83"/>
        <v>5.9294181808901801E-2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18.297694385211948</v>
      </c>
      <c r="O93" s="9">
        <f t="shared" si="98"/>
        <v>6.2683115465901054</v>
      </c>
      <c r="P93" s="9">
        <f t="shared" si="86"/>
        <v>0.37167440447835215</v>
      </c>
      <c r="Q93" s="12">
        <f t="shared" si="87"/>
        <v>0.16725348201525847</v>
      </c>
      <c r="R93" s="9">
        <f t="shared" si="88"/>
        <v>2.3873737500000001</v>
      </c>
      <c r="S93" s="13">
        <f t="shared" si="89"/>
        <v>7.0057519068917662E-2</v>
      </c>
      <c r="T93" s="2">
        <f t="shared" si="90"/>
        <v>0.51</v>
      </c>
      <c r="U93" s="14">
        <f t="shared" si="91"/>
        <v>3.5729334725148006E-2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3.3683394419632126E-2</v>
      </c>
      <c r="AK93" s="9">
        <f t="shared" si="93"/>
        <v>10.4025</v>
      </c>
      <c r="AL93" s="1">
        <f t="shared" si="94"/>
        <v>0.45</v>
      </c>
      <c r="AM93" s="17">
        <f t="shared" si="95"/>
        <v>129608.33333333333</v>
      </c>
      <c r="AN93" s="1">
        <f t="shared" si="96"/>
        <v>454136596.83602673</v>
      </c>
    </row>
    <row r="94" spans="1:48" x14ac:dyDescent="0.15">
      <c r="C94" s="7">
        <v>5</v>
      </c>
      <c r="D94" s="8">
        <v>11.1482089332581</v>
      </c>
      <c r="E94" s="10">
        <f t="shared" si="97"/>
        <v>9.7170846345333306</v>
      </c>
      <c r="F94" s="7" t="s">
        <v>85</v>
      </c>
      <c r="G94" s="1">
        <v>6</v>
      </c>
      <c r="H94" s="9">
        <f t="shared" si="81"/>
        <v>11.1482089332581</v>
      </c>
      <c r="I94" s="9">
        <f t="shared" si="82"/>
        <v>284.29820893325808</v>
      </c>
      <c r="J94" s="9">
        <f t="shared" si="83"/>
        <v>7.0512250154666167E-2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11.201912142111754</v>
      </c>
      <c r="P94" s="9">
        <f t="shared" si="86"/>
        <v>0.78987203117517635</v>
      </c>
      <c r="Q94" s="12">
        <f t="shared" si="87"/>
        <v>0.35544241402882937</v>
      </c>
      <c r="R94" s="9">
        <f t="shared" si="88"/>
        <v>2.3873737500000001</v>
      </c>
      <c r="S94" s="13">
        <f t="shared" si="89"/>
        <v>0.14888427671990168</v>
      </c>
      <c r="T94" s="2">
        <f t="shared" si="90"/>
        <v>0.51</v>
      </c>
      <c r="U94" s="14">
        <f t="shared" si="91"/>
        <v>7.5930981127149855E-2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4.9022190809835685E-2</v>
      </c>
      <c r="AK94" s="9">
        <f t="shared" si="93"/>
        <v>10.4025</v>
      </c>
      <c r="AL94" s="1">
        <f t="shared" si="94"/>
        <v>0.45</v>
      </c>
      <c r="AM94" s="17">
        <f t="shared" si="95"/>
        <v>129608.33333333333</v>
      </c>
      <c r="AN94" s="1">
        <f t="shared" si="96"/>
        <v>660942024.62117136</v>
      </c>
    </row>
    <row r="95" spans="1:48" x14ac:dyDescent="0.15">
      <c r="C95" s="7">
        <v>6</v>
      </c>
      <c r="D95" s="8">
        <v>14.2881276676667</v>
      </c>
      <c r="E95" s="10">
        <f t="shared" si="97"/>
        <v>11.1482089332581</v>
      </c>
      <c r="F95" s="7" t="s">
        <v>83</v>
      </c>
      <c r="G95" s="1">
        <v>7</v>
      </c>
      <c r="H95" s="9">
        <f t="shared" si="81"/>
        <v>14.2881276676667</v>
      </c>
      <c r="I95" s="9">
        <f t="shared" si="82"/>
        <v>287.43812766766666</v>
      </c>
      <c r="J95" s="9">
        <f t="shared" si="83"/>
        <v>0.10250489422074287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15.717315110936577</v>
      </c>
      <c r="P95" s="9">
        <f t="shared" si="86"/>
        <v>1.6111017228806372</v>
      </c>
      <c r="Q95" s="12">
        <f t="shared" si="87"/>
        <v>0.72499577529628678</v>
      </c>
      <c r="R95" s="9">
        <f t="shared" si="88"/>
        <v>2.3873737500000001</v>
      </c>
      <c r="S95" s="13">
        <f t="shared" si="89"/>
        <v>0.30367921038600965</v>
      </c>
      <c r="T95" s="2">
        <f t="shared" si="90"/>
        <v>0.51</v>
      </c>
      <c r="U95" s="14">
        <f t="shared" si="91"/>
        <v>0.15487639729686492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9.3150233785004782E-2</v>
      </c>
      <c r="AK95" s="9">
        <f t="shared" si="93"/>
        <v>10.4025</v>
      </c>
      <c r="AL95" s="1">
        <f t="shared" si="94"/>
        <v>0.45</v>
      </c>
      <c r="AM95" s="17">
        <f t="shared" si="95"/>
        <v>129608.33333333333</v>
      </c>
      <c r="AN95" s="1">
        <f t="shared" si="96"/>
        <v>1255898667.4141841</v>
      </c>
    </row>
    <row r="96" spans="1:48" x14ac:dyDescent="0.15">
      <c r="C96" s="7">
        <v>7</v>
      </c>
      <c r="D96" s="8">
        <v>16.003192843548401</v>
      </c>
      <c r="E96" s="10">
        <f t="shared" si="97"/>
        <v>14.2881276676667</v>
      </c>
      <c r="F96" s="7" t="s">
        <v>83</v>
      </c>
      <c r="G96" s="1">
        <v>8</v>
      </c>
      <c r="H96" s="9">
        <f t="shared" si="81"/>
        <v>16.003192843548401</v>
      </c>
      <c r="I96" s="9">
        <f t="shared" si="82"/>
        <v>289.15319284354837</v>
      </c>
      <c r="J96" s="9">
        <f t="shared" si="83"/>
        <v>0.12531504695463946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19.41148838805594</v>
      </c>
      <c r="P96" s="9">
        <f t="shared" si="86"/>
        <v>2.4325515788086687</v>
      </c>
      <c r="Q96" s="12">
        <f t="shared" si="87"/>
        <v>1.094648210463901</v>
      </c>
      <c r="R96" s="9">
        <f t="shared" si="88"/>
        <v>2.3873737500000001</v>
      </c>
      <c r="S96" s="13">
        <f t="shared" si="89"/>
        <v>0.45851564316810511</v>
      </c>
      <c r="T96" s="2">
        <f t="shared" si="90"/>
        <v>0.51</v>
      </c>
      <c r="U96" s="14">
        <f t="shared" si="91"/>
        <v>0.23384297801573362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0.11695865787174368</v>
      </c>
      <c r="AK96" s="9">
        <f t="shared" si="93"/>
        <v>10.4025</v>
      </c>
      <c r="AL96" s="1">
        <f t="shared" si="94"/>
        <v>0.45</v>
      </c>
      <c r="AM96" s="17">
        <f t="shared" si="95"/>
        <v>129608.33333333333</v>
      </c>
      <c r="AN96" s="1">
        <f t="shared" si="96"/>
        <v>1576895908.8465569</v>
      </c>
    </row>
    <row r="97" spans="1:50" x14ac:dyDescent="0.15">
      <c r="C97" s="7">
        <v>8</v>
      </c>
      <c r="D97" s="8">
        <v>13.816595498064499</v>
      </c>
      <c r="E97" s="10">
        <f t="shared" si="97"/>
        <v>16.003192843548401</v>
      </c>
      <c r="F97" s="7" t="s">
        <v>83</v>
      </c>
      <c r="G97" s="1">
        <v>9</v>
      </c>
      <c r="H97" s="9">
        <f t="shared" si="81"/>
        <v>13.816595498064499</v>
      </c>
      <c r="I97" s="9">
        <f t="shared" si="82"/>
        <v>286.96659549806446</v>
      </c>
      <c r="J97" s="9">
        <f t="shared" si="83"/>
        <v>9.6955246811275986E-2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22.284211809247267</v>
      </c>
      <c r="P97" s="9">
        <f t="shared" si="86"/>
        <v>2.1605712559603196</v>
      </c>
      <c r="Q97" s="12">
        <f t="shared" si="87"/>
        <v>0.97225706518214383</v>
      </c>
      <c r="R97" s="9">
        <f t="shared" si="88"/>
        <v>2.3873737500000001</v>
      </c>
      <c r="S97" s="13">
        <f t="shared" si="89"/>
        <v>0.4072496253182577</v>
      </c>
      <c r="T97" s="2">
        <f t="shared" si="90"/>
        <v>0.51</v>
      </c>
      <c r="U97" s="14">
        <f t="shared" si="91"/>
        <v>0.20769730891231142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0.10907573863706189</v>
      </c>
      <c r="AK97" s="9">
        <f t="shared" si="93"/>
        <v>10.4025</v>
      </c>
      <c r="AL97" s="1">
        <f t="shared" si="94"/>
        <v>0.45</v>
      </c>
      <c r="AM97" s="17">
        <f t="shared" si="95"/>
        <v>129608.33333333333</v>
      </c>
      <c r="AN97" s="1">
        <f t="shared" si="96"/>
        <v>1470614396.06989</v>
      </c>
    </row>
    <row r="98" spans="1:50" x14ac:dyDescent="0.15">
      <c r="C98" s="7">
        <v>9</v>
      </c>
      <c r="D98" s="8">
        <v>14.0987129076667</v>
      </c>
      <c r="E98" s="10">
        <f t="shared" si="97"/>
        <v>13.816595498064499</v>
      </c>
      <c r="F98" s="7" t="s">
        <v>83</v>
      </c>
      <c r="G98" s="1">
        <v>10</v>
      </c>
      <c r="H98" s="9">
        <f t="shared" si="81"/>
        <v>14.0987129076667</v>
      </c>
      <c r="I98" s="9">
        <f t="shared" si="82"/>
        <v>287.24871290766669</v>
      </c>
      <c r="J98" s="9">
        <f t="shared" si="83"/>
        <v>0.10024061332074842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25.428915553286949</v>
      </c>
      <c r="P98" s="9">
        <f t="shared" si="86"/>
        <v>2.5490100911430025</v>
      </c>
      <c r="Q98" s="12">
        <f t="shared" si="87"/>
        <v>1.1470545410143511</v>
      </c>
      <c r="R98" s="9">
        <f t="shared" si="88"/>
        <v>2.3873737500000001</v>
      </c>
      <c r="S98" s="13">
        <f t="shared" si="89"/>
        <v>0.4804670994704332</v>
      </c>
      <c r="T98" s="2">
        <f t="shared" si="90"/>
        <v>0.51</v>
      </c>
      <c r="U98" s="14">
        <f t="shared" si="91"/>
        <v>0.24503822072992093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0.11712802355007117</v>
      </c>
      <c r="AK98" s="9">
        <f t="shared" si="93"/>
        <v>10.4025</v>
      </c>
      <c r="AL98" s="1">
        <f t="shared" si="94"/>
        <v>0.45</v>
      </c>
      <c r="AM98" s="17">
        <f t="shared" si="95"/>
        <v>129608.33333333333</v>
      </c>
      <c r="AN98" s="1">
        <f t="shared" si="96"/>
        <v>1579179382.7689962</v>
      </c>
    </row>
    <row r="99" spans="1:50" x14ac:dyDescent="0.15">
      <c r="C99" s="7">
        <v>10</v>
      </c>
      <c r="D99" s="8">
        <v>11.140665804806501</v>
      </c>
      <c r="E99" s="10">
        <f t="shared" si="97"/>
        <v>14.0987129076667</v>
      </c>
      <c r="F99" s="7" t="s">
        <v>83</v>
      </c>
      <c r="G99" s="1">
        <v>11</v>
      </c>
      <c r="H99" s="9">
        <f t="shared" si="81"/>
        <v>11.140665804806501</v>
      </c>
      <c r="I99" s="9">
        <f t="shared" si="82"/>
        <v>284.29066580480645</v>
      </c>
      <c r="J99" s="9">
        <f t="shared" si="83"/>
        <v>7.0448203300031972E-2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21.735910189036748</v>
      </c>
      <c r="O99" s="9">
        <f t="shared" si="98"/>
        <v>6.4492702731071994</v>
      </c>
      <c r="P99" s="9">
        <f t="shared" si="86"/>
        <v>0.45433950333670869</v>
      </c>
      <c r="Q99" s="12">
        <f t="shared" si="87"/>
        <v>0.20445277650151891</v>
      </c>
      <c r="R99" s="9">
        <f t="shared" si="88"/>
        <v>2.3873737500000001</v>
      </c>
      <c r="S99" s="13">
        <f t="shared" si="89"/>
        <v>8.5639199350968365E-2</v>
      </c>
      <c r="T99" s="2">
        <f t="shared" si="90"/>
        <v>0.51</v>
      </c>
      <c r="U99" s="14">
        <f t="shared" si="91"/>
        <v>4.3675991668993865E-2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4.3505311488201651E-2</v>
      </c>
      <c r="AK99" s="9">
        <f t="shared" si="93"/>
        <v>10.4025</v>
      </c>
      <c r="AL99" s="1">
        <f t="shared" si="94"/>
        <v>0.45</v>
      </c>
      <c r="AM99" s="17">
        <f t="shared" si="95"/>
        <v>129608.33333333333</v>
      </c>
      <c r="AN99" s="1">
        <f t="shared" si="96"/>
        <v>586560661.23869514</v>
      </c>
    </row>
    <row r="100" spans="1:50" x14ac:dyDescent="0.15">
      <c r="C100" s="7">
        <v>11</v>
      </c>
      <c r="D100" s="8">
        <v>7.8606754590000003</v>
      </c>
      <c r="E100" s="10">
        <f t="shared" si="97"/>
        <v>11.140665804806501</v>
      </c>
      <c r="F100" s="7" t="s">
        <v>85</v>
      </c>
      <c r="G100" s="1">
        <v>12</v>
      </c>
      <c r="H100" s="9">
        <f t="shared" si="81"/>
        <v>7.8606754590000003</v>
      </c>
      <c r="I100" s="9">
        <f t="shared" si="82"/>
        <v>281.01067545899997</v>
      </c>
      <c r="J100" s="9">
        <f t="shared" si="83"/>
        <v>4.7234022326982789E-2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11.300205769770491</v>
      </c>
      <c r="P100" s="9">
        <f t="shared" si="86"/>
        <v>0.53375417162883909</v>
      </c>
      <c r="Q100" s="12">
        <f t="shared" si="87"/>
        <v>0.24018937723297759</v>
      </c>
      <c r="R100" s="9">
        <f t="shared" si="88"/>
        <v>2.3873737500000001</v>
      </c>
      <c r="S100" s="13">
        <f t="shared" si="89"/>
        <v>0.10060820063594048</v>
      </c>
      <c r="T100" s="2">
        <f t="shared" si="90"/>
        <v>0.51</v>
      </c>
      <c r="U100" s="14">
        <f t="shared" si="91"/>
        <v>5.1310182324329642E-2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4.5807019970785387E-2</v>
      </c>
      <c r="AK100" s="9">
        <f t="shared" si="93"/>
        <v>10.4025</v>
      </c>
      <c r="AL100" s="1">
        <f t="shared" si="94"/>
        <v>0.45</v>
      </c>
      <c r="AM100" s="17">
        <f t="shared" si="95"/>
        <v>129608.33333333333</v>
      </c>
      <c r="AN100" s="1">
        <f t="shared" si="96"/>
        <v>617593461.67937624</v>
      </c>
      <c r="AO100" s="1">
        <f>SUM(AN89:AN100)</f>
        <v>10603948049.199175</v>
      </c>
    </row>
    <row r="101" spans="1:50" x14ac:dyDescent="0.15">
      <c r="C101" s="7">
        <v>12</v>
      </c>
      <c r="D101" s="8">
        <v>6.0538772652580599</v>
      </c>
      <c r="E101" s="10">
        <f t="shared" si="97"/>
        <v>7.8606754590000003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6.3581223665161302</v>
      </c>
      <c r="E105" s="7"/>
      <c r="F105" s="7"/>
      <c r="G105" s="1">
        <v>1</v>
      </c>
      <c r="H105" s="9">
        <f t="shared" ref="H105:H116" si="99">E106</f>
        <v>6.3581223665161302</v>
      </c>
      <c r="I105" s="9">
        <f t="shared" ref="I105:I116" si="100">H105+273.15</f>
        <v>279.50812236651609</v>
      </c>
      <c r="J105" s="9">
        <f t="shared" ref="J105:J116" si="101">EXP(($C$15*(I105-$C$13))/($C$16*I105*$C$13))</f>
        <v>3.9206819405272333E-2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2.5401714392569271E-2</v>
      </c>
      <c r="Q105" s="12">
        <f t="shared" ref="Q105:Q116" si="105">P105*$B$107</f>
        <v>7.6205143177707811E-3</v>
      </c>
      <c r="R105" s="9">
        <f t="shared" ref="R105:R116" si="106">L105*$B$107</f>
        <v>0.19436706250000002</v>
      </c>
      <c r="S105" s="13">
        <f t="shared" ref="S105:S116" si="107">Q105/R105</f>
        <v>3.9206819405272333E-2</v>
      </c>
      <c r="T105" s="2">
        <f t="shared" ref="T105:T116" si="108">$B$106/100</f>
        <v>0.01</v>
      </c>
      <c r="U105" s="14">
        <f t="shared" ref="U105:U116" si="109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5.8820681940527234E-3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7916.666666666667</v>
      </c>
      <c r="AX105" s="1">
        <f t="shared" ref="AX105:AX116" si="116">AW105*10000*AV105*0.67*AU105*AT105</f>
        <v>6064149.3443889469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5.7117130165806396</v>
      </c>
      <c r="E106" s="10">
        <f t="shared" ref="E106:E117" si="117">D105</f>
        <v>6.3581223665161302</v>
      </c>
      <c r="F106" s="7" t="s">
        <v>83</v>
      </c>
      <c r="G106" s="1">
        <v>2</v>
      </c>
      <c r="H106" s="9">
        <f t="shared" si="99"/>
        <v>5.7117130165806396</v>
      </c>
      <c r="I106" s="9">
        <f t="shared" si="100"/>
        <v>278.86171301658061</v>
      </c>
      <c r="J106" s="9">
        <f t="shared" si="101"/>
        <v>3.6165338262579734E-2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1.2703787022740975</v>
      </c>
      <c r="P106" s="9">
        <f t="shared" si="104"/>
        <v>4.594367548931981E-2</v>
      </c>
      <c r="Q106" s="12">
        <f t="shared" si="105"/>
        <v>1.3783102646795943E-2</v>
      </c>
      <c r="R106" s="9">
        <f t="shared" si="106"/>
        <v>0.19436706250000002</v>
      </c>
      <c r="S106" s="13">
        <f t="shared" si="107"/>
        <v>7.0912748639167925E-2</v>
      </c>
      <c r="T106" s="2">
        <f t="shared" si="108"/>
        <v>0.01</v>
      </c>
      <c r="U106" s="14">
        <f t="shared" si="109"/>
        <v>7.0912748639167925E-4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6.1991274863916791E-3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7916.666666666667</v>
      </c>
      <c r="AX106" s="1">
        <f t="shared" si="116"/>
        <v>6391023.3003409896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5.4901992544285703</v>
      </c>
      <c r="E107" s="10">
        <f t="shared" si="117"/>
        <v>5.7117130165806396</v>
      </c>
      <c r="F107" s="7" t="s">
        <v>83</v>
      </c>
      <c r="G107" s="1">
        <v>3</v>
      </c>
      <c r="H107" s="9">
        <f t="shared" si="99"/>
        <v>5.4901992544285703</v>
      </c>
      <c r="I107" s="9">
        <f t="shared" si="100"/>
        <v>278.64019925442852</v>
      </c>
      <c r="J107" s="9">
        <f t="shared" si="101"/>
        <v>3.5175275386964279E-2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1.8723252351181112</v>
      </c>
      <c r="P107" s="9">
        <f t="shared" si="104"/>
        <v>6.5859555759242211E-2</v>
      </c>
      <c r="Q107" s="12">
        <f t="shared" si="105"/>
        <v>1.9757866727772664E-2</v>
      </c>
      <c r="R107" s="9">
        <f t="shared" si="106"/>
        <v>0.19436706250000002</v>
      </c>
      <c r="S107" s="13">
        <f t="shared" si="107"/>
        <v>0.10165234002943611</v>
      </c>
      <c r="T107" s="2">
        <f t="shared" si="108"/>
        <v>0.01</v>
      </c>
      <c r="U107" s="14">
        <f t="shared" si="109"/>
        <v>1.0165234002943611E-3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6.5065234002943612E-3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7916.666666666667</v>
      </c>
      <c r="AX107" s="1">
        <f t="shared" si="116"/>
        <v>6707934.7451361306</v>
      </c>
    </row>
    <row r="108" spans="1:50" x14ac:dyDescent="0.15">
      <c r="C108" s="7">
        <v>3</v>
      </c>
      <c r="D108" s="8">
        <v>6.8420408941290303</v>
      </c>
      <c r="E108" s="10">
        <f t="shared" si="117"/>
        <v>5.4901992544285703</v>
      </c>
      <c r="F108" s="7" t="s">
        <v>83</v>
      </c>
      <c r="G108" s="1">
        <v>4</v>
      </c>
      <c r="H108" s="9">
        <f t="shared" si="99"/>
        <v>6.8420408941290303</v>
      </c>
      <c r="I108" s="9">
        <f t="shared" si="100"/>
        <v>279.99204089412899</v>
      </c>
      <c r="J108" s="9">
        <f t="shared" si="101"/>
        <v>4.1639857517224245E-2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2.4543558876922025</v>
      </c>
      <c r="P108" s="9">
        <f t="shared" si="104"/>
        <v>0.10219902946006375</v>
      </c>
      <c r="Q108" s="12">
        <f t="shared" si="105"/>
        <v>3.0659708838019124E-2</v>
      </c>
      <c r="R108" s="9">
        <f t="shared" si="106"/>
        <v>0.19436706250000002</v>
      </c>
      <c r="S108" s="13">
        <f t="shared" si="107"/>
        <v>0.15774127799055007</v>
      </c>
      <c r="T108" s="2">
        <f t="shared" si="108"/>
        <v>0.01</v>
      </c>
      <c r="U108" s="14">
        <f t="shared" si="109"/>
        <v>1.5774127799055007E-3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7.0674127799055008E-3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7916.666666666667</v>
      </c>
      <c r="AX108" s="1">
        <f t="shared" si="116"/>
        <v>7286186.620400453</v>
      </c>
    </row>
    <row r="109" spans="1:50" x14ac:dyDescent="0.15">
      <c r="C109" s="7">
        <v>4</v>
      </c>
      <c r="D109" s="8">
        <v>9.7170846345333306</v>
      </c>
      <c r="E109" s="10">
        <f t="shared" si="117"/>
        <v>6.8420408941290303</v>
      </c>
      <c r="F109" s="7" t="s">
        <v>83</v>
      </c>
      <c r="G109" s="1">
        <v>5</v>
      </c>
      <c r="H109" s="9">
        <f t="shared" si="99"/>
        <v>9.7170846345333306</v>
      </c>
      <c r="I109" s="9">
        <f t="shared" si="100"/>
        <v>282.86708463453328</v>
      </c>
      <c r="J109" s="9">
        <f t="shared" si="101"/>
        <v>5.9294181808901801E-2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2.2345490153205314</v>
      </c>
      <c r="O109" s="9">
        <f t="shared" si="118"/>
        <v>0.76549805124494075</v>
      </c>
      <c r="P109" s="9">
        <f t="shared" si="104"/>
        <v>4.5389580624877544E-2</v>
      </c>
      <c r="Q109" s="12">
        <f t="shared" si="105"/>
        <v>1.3616874187463263E-2</v>
      </c>
      <c r="R109" s="9">
        <f t="shared" si="106"/>
        <v>0.19436706250000002</v>
      </c>
      <c r="S109" s="13">
        <f t="shared" si="107"/>
        <v>7.0057519068917662E-2</v>
      </c>
      <c r="T109" s="2">
        <f t="shared" si="108"/>
        <v>0.01</v>
      </c>
      <c r="U109" s="14">
        <f t="shared" si="109"/>
        <v>7.0057519068917663E-4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6.1905751906891765E-3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7916.666666666667</v>
      </c>
      <c r="AX109" s="1">
        <f t="shared" si="116"/>
        <v>6382206.2658105521</v>
      </c>
    </row>
    <row r="110" spans="1:50" x14ac:dyDescent="0.15">
      <c r="C110" s="7">
        <v>5</v>
      </c>
      <c r="D110" s="8">
        <v>11.1482089332581</v>
      </c>
      <c r="E110" s="10">
        <f t="shared" si="117"/>
        <v>9.7170846345333306</v>
      </c>
      <c r="F110" s="7" t="s">
        <v>85</v>
      </c>
      <c r="G110" s="1">
        <v>6</v>
      </c>
      <c r="H110" s="9">
        <f t="shared" si="99"/>
        <v>11.1482089332581</v>
      </c>
      <c r="I110" s="9">
        <f t="shared" si="100"/>
        <v>284.29820893325808</v>
      </c>
      <c r="J110" s="9">
        <f t="shared" si="101"/>
        <v>7.0512250154666167E-2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1.3679986789533967</v>
      </c>
      <c r="P110" s="9">
        <f t="shared" si="104"/>
        <v>9.6460665061614756E-2</v>
      </c>
      <c r="Q110" s="12">
        <f t="shared" si="105"/>
        <v>2.8938199518484427E-2</v>
      </c>
      <c r="R110" s="9">
        <f t="shared" si="106"/>
        <v>0.19436706250000002</v>
      </c>
      <c r="S110" s="13">
        <f t="shared" si="107"/>
        <v>0.14888427671990168</v>
      </c>
      <c r="T110" s="2">
        <f t="shared" si="108"/>
        <v>0.01</v>
      </c>
      <c r="U110" s="14">
        <f t="shared" si="109"/>
        <v>1.4888427671990168E-3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6.9788427671990168E-3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7916.666666666667</v>
      </c>
      <c r="AX110" s="1">
        <f t="shared" si="116"/>
        <v>7194874.8969101338</v>
      </c>
    </row>
    <row r="111" spans="1:50" x14ac:dyDescent="0.15">
      <c r="C111" s="7">
        <v>6</v>
      </c>
      <c r="D111" s="8">
        <v>14.2881276676667</v>
      </c>
      <c r="E111" s="10">
        <f t="shared" si="117"/>
        <v>11.1482089332581</v>
      </c>
      <c r="F111" s="7" t="s">
        <v>83</v>
      </c>
      <c r="G111" s="1">
        <v>7</v>
      </c>
      <c r="H111" s="9">
        <f t="shared" si="99"/>
        <v>14.2881276676667</v>
      </c>
      <c r="I111" s="9">
        <f t="shared" si="100"/>
        <v>287.43812766766666</v>
      </c>
      <c r="J111" s="9">
        <f t="shared" si="101"/>
        <v>0.10250489422074287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1.9194282222251156</v>
      </c>
      <c r="P111" s="9">
        <f t="shared" si="104"/>
        <v>0.19675078688349401</v>
      </c>
      <c r="Q111" s="12">
        <f t="shared" si="105"/>
        <v>5.9025236065048198E-2</v>
      </c>
      <c r="R111" s="9">
        <f t="shared" si="106"/>
        <v>0.19436706250000002</v>
      </c>
      <c r="S111" s="13">
        <f t="shared" si="107"/>
        <v>0.3036792103860097</v>
      </c>
      <c r="T111" s="2">
        <f t="shared" si="108"/>
        <v>0.01</v>
      </c>
      <c r="U111" s="14">
        <f t="shared" si="109"/>
        <v>3.0367921038600971E-3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1.2986792103860098E-2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7916.666666666667</v>
      </c>
      <c r="AX111" s="1">
        <f t="shared" si="116"/>
        <v>13388802.071687248</v>
      </c>
    </row>
    <row r="112" spans="1:50" x14ac:dyDescent="0.15">
      <c r="C112" s="7">
        <v>7</v>
      </c>
      <c r="D112" s="8">
        <v>16.003192843548401</v>
      </c>
      <c r="E112" s="10">
        <f t="shared" si="117"/>
        <v>14.2881276676667</v>
      </c>
      <c r="F112" s="7" t="s">
        <v>83</v>
      </c>
      <c r="G112" s="1">
        <v>8</v>
      </c>
      <c r="H112" s="9">
        <f t="shared" si="99"/>
        <v>16.003192843548401</v>
      </c>
      <c r="I112" s="9">
        <f t="shared" si="100"/>
        <v>289.15319284354837</v>
      </c>
      <c r="J112" s="9">
        <f t="shared" si="101"/>
        <v>0.12531504695463946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2.370567643674955</v>
      </c>
      <c r="P112" s="9">
        <f t="shared" si="104"/>
        <v>0.29706779557627599</v>
      </c>
      <c r="Q112" s="12">
        <f t="shared" si="105"/>
        <v>8.9120338672882798E-2</v>
      </c>
      <c r="R112" s="9">
        <f t="shared" si="106"/>
        <v>0.19436706250000002</v>
      </c>
      <c r="S112" s="13">
        <f t="shared" si="107"/>
        <v>0.45851564316810511</v>
      </c>
      <c r="T112" s="2">
        <f t="shared" si="108"/>
        <v>0.01</v>
      </c>
      <c r="U112" s="14">
        <f t="shared" si="109"/>
        <v>4.5851564316810511E-3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1.4535156431681052E-2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7916.666666666667</v>
      </c>
      <c r="AX112" s="1">
        <f t="shared" si="116"/>
        <v>14985096.472511141</v>
      </c>
    </row>
    <row r="113" spans="1:53" x14ac:dyDescent="0.15">
      <c r="C113" s="7">
        <v>8</v>
      </c>
      <c r="D113" s="8">
        <v>13.816595498064499</v>
      </c>
      <c r="E113" s="10">
        <f t="shared" si="117"/>
        <v>16.003192843548401</v>
      </c>
      <c r="F113" s="7" t="s">
        <v>83</v>
      </c>
      <c r="G113" s="1">
        <v>9</v>
      </c>
      <c r="H113" s="9">
        <f t="shared" si="99"/>
        <v>13.816595498064499</v>
      </c>
      <c r="I113" s="9">
        <f t="shared" si="100"/>
        <v>286.96659549806446</v>
      </c>
      <c r="J113" s="9">
        <f t="shared" si="101"/>
        <v>9.6955246811275986E-2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2.7213900564320124</v>
      </c>
      <c r="P113" s="9">
        <f t="shared" si="104"/>
        <v>0.26385304459111802</v>
      </c>
      <c r="Q113" s="12">
        <f t="shared" si="105"/>
        <v>7.9155913377335407E-2</v>
      </c>
      <c r="R113" s="9">
        <f t="shared" si="106"/>
        <v>0.19436706250000002</v>
      </c>
      <c r="S113" s="13">
        <f t="shared" si="107"/>
        <v>0.40724962531825781</v>
      </c>
      <c r="T113" s="2">
        <f t="shared" si="108"/>
        <v>0.01</v>
      </c>
      <c r="U113" s="14">
        <f t="shared" si="109"/>
        <v>4.0724962531825783E-3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1.4022496253182578E-2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7916.666666666667</v>
      </c>
      <c r="AX113" s="1">
        <f t="shared" si="116"/>
        <v>14456566.747459814</v>
      </c>
    </row>
    <row r="114" spans="1:53" x14ac:dyDescent="0.15">
      <c r="C114" s="7">
        <v>9</v>
      </c>
      <c r="D114" s="8">
        <v>14.0987129076667</v>
      </c>
      <c r="E114" s="10">
        <f t="shared" si="117"/>
        <v>13.816595498064499</v>
      </c>
      <c r="F114" s="7" t="s">
        <v>83</v>
      </c>
      <c r="G114" s="1">
        <v>10</v>
      </c>
      <c r="H114" s="9">
        <f t="shared" si="99"/>
        <v>14.0987129076667</v>
      </c>
      <c r="I114" s="9">
        <f t="shared" si="100"/>
        <v>287.24871290766669</v>
      </c>
      <c r="J114" s="9">
        <f t="shared" si="101"/>
        <v>0.10024061332074842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3.1054272201742279</v>
      </c>
      <c r="P114" s="9">
        <f t="shared" si="104"/>
        <v>0.31128992917321147</v>
      </c>
      <c r="Q114" s="12">
        <f t="shared" si="105"/>
        <v>9.3386978751963431E-2</v>
      </c>
      <c r="R114" s="9">
        <f t="shared" si="106"/>
        <v>0.19436706250000002</v>
      </c>
      <c r="S114" s="13">
        <f t="shared" si="107"/>
        <v>0.48046709947043326</v>
      </c>
      <c r="T114" s="2">
        <f t="shared" si="108"/>
        <v>0.01</v>
      </c>
      <c r="U114" s="14">
        <f t="shared" si="109"/>
        <v>4.8046709947043324E-3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1.4754670994704334E-2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7916.666666666667</v>
      </c>
      <c r="AX114" s="1">
        <f t="shared" si="116"/>
        <v>15211406.173372377</v>
      </c>
    </row>
    <row r="115" spans="1:53" x14ac:dyDescent="0.15">
      <c r="C115" s="7">
        <v>10</v>
      </c>
      <c r="D115" s="8">
        <v>11.140665804806501</v>
      </c>
      <c r="E115" s="10">
        <f t="shared" si="117"/>
        <v>14.0987129076667</v>
      </c>
      <c r="F115" s="7" t="s">
        <v>83</v>
      </c>
      <c r="G115" s="1">
        <v>11</v>
      </c>
      <c r="H115" s="9">
        <f t="shared" si="99"/>
        <v>11.140665804806501</v>
      </c>
      <c r="I115" s="9">
        <f t="shared" si="100"/>
        <v>284.29066580480645</v>
      </c>
      <c r="J115" s="9">
        <f t="shared" si="101"/>
        <v>7.0448203300031972E-2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2.6544304264509657</v>
      </c>
      <c r="O115" s="9">
        <f t="shared" si="118"/>
        <v>0.7875970728833841</v>
      </c>
      <c r="P115" s="9">
        <f t="shared" si="104"/>
        <v>5.5484798708998743E-2</v>
      </c>
      <c r="Q115" s="12">
        <f t="shared" si="105"/>
        <v>1.6645439612699622E-2</v>
      </c>
      <c r="R115" s="9">
        <f t="shared" si="106"/>
        <v>0.19436706250000002</v>
      </c>
      <c r="S115" s="13">
        <f t="shared" si="107"/>
        <v>8.5639199350968323E-2</v>
      </c>
      <c r="T115" s="2">
        <f t="shared" si="108"/>
        <v>0.01</v>
      </c>
      <c r="U115" s="14">
        <f t="shared" si="109"/>
        <v>8.5639199350968323E-4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6.3463919935096832E-3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7916.666666666667</v>
      </c>
      <c r="AX115" s="1">
        <f t="shared" si="116"/>
        <v>6542846.423574131</v>
      </c>
    </row>
    <row r="116" spans="1:53" x14ac:dyDescent="0.15">
      <c r="C116" s="7">
        <v>11</v>
      </c>
      <c r="D116" s="8">
        <v>7.8606754590000003</v>
      </c>
      <c r="E116" s="10">
        <f t="shared" si="117"/>
        <v>11.140665804806501</v>
      </c>
      <c r="F116" s="7" t="s">
        <v>85</v>
      </c>
      <c r="G116" s="1">
        <v>12</v>
      </c>
      <c r="H116" s="9">
        <f t="shared" si="99"/>
        <v>7.8606754590000003</v>
      </c>
      <c r="I116" s="9">
        <f t="shared" si="100"/>
        <v>281.01067545899997</v>
      </c>
      <c r="J116" s="9">
        <f t="shared" si="101"/>
        <v>4.7234022326982789E-2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1.3800024825077188</v>
      </c>
      <c r="P116" s="9">
        <f t="shared" si="104"/>
        <v>6.5183068070061273E-2</v>
      </c>
      <c r="Q116" s="12">
        <f t="shared" si="105"/>
        <v>1.955492042101838E-2</v>
      </c>
      <c r="R116" s="9">
        <f t="shared" si="106"/>
        <v>0.19436706250000002</v>
      </c>
      <c r="S116" s="13">
        <f t="shared" si="107"/>
        <v>0.10060820063594045</v>
      </c>
      <c r="T116" s="2">
        <f t="shared" si="108"/>
        <v>0.01</v>
      </c>
      <c r="U116" s="14">
        <f t="shared" si="109"/>
        <v>1.0060820063594045E-3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6.4960820063594046E-3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7916.666666666667</v>
      </c>
      <c r="AX116" s="1">
        <f t="shared" si="116"/>
        <v>6697170.1347820386</v>
      </c>
      <c r="AY116" s="1">
        <f>SUM(AX105:AX116)</f>
        <v>111308263.19637397</v>
      </c>
    </row>
    <row r="117" spans="1:53" x14ac:dyDescent="0.15">
      <c r="C117" s="7">
        <v>12</v>
      </c>
      <c r="D117" s="8">
        <v>6.0538772652580599</v>
      </c>
      <c r="E117" s="10">
        <f t="shared" si="117"/>
        <v>7.8606754590000003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6.3581223665161302</v>
      </c>
      <c r="E121" s="7"/>
      <c r="F121" s="7"/>
      <c r="G121" s="1">
        <v>1</v>
      </c>
      <c r="H121" s="9">
        <f t="shared" ref="H121:H132" si="119">E122</f>
        <v>6.3581223665161302</v>
      </c>
      <c r="I121" s="9">
        <f t="shared" ref="I121:I132" si="120">H121+273.15</f>
        <v>279.50812236651609</v>
      </c>
      <c r="J121" s="9">
        <f t="shared" ref="J121:J132" si="121">EXP(($C$15*(I121-$C$13))/($C$16*I121*$C$13))</f>
        <v>3.9206819405272333E-2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1.1162181484681033E-2</v>
      </c>
      <c r="Q121" s="12">
        <f t="shared" ref="Q121:Q132" si="125">P121*$B$123</f>
        <v>3.6835198899447413E-3</v>
      </c>
      <c r="R121" s="9">
        <f t="shared" ref="R121:R132" si="126">L121*$B$123</f>
        <v>9.3951000000000007E-2</v>
      </c>
      <c r="S121" s="13">
        <f t="shared" ref="S121:S132" si="127">Q121/R121</f>
        <v>3.9206819405272333E-2</v>
      </c>
      <c r="T121" s="2">
        <f t="shared" ref="T121:T132" si="128">$B$122/100</f>
        <v>0.01</v>
      </c>
      <c r="U121" s="14">
        <f t="shared" ref="U121:U132" si="129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5.8820681940527234E-3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575</v>
      </c>
      <c r="AX121" s="1">
        <f t="shared" ref="AX121:AX132" si="136">AW121*10000*AV121*0.67*AU121*AT121</f>
        <v>212899.23927351212</v>
      </c>
      <c r="AZ121" s="1">
        <f t="shared" ref="AZ121:AZ132" si="137">$E$9/12</f>
        <v>100</v>
      </c>
      <c r="BA121" s="1">
        <f t="shared" ref="BA121:BA132" si="138">AZ121*10000*AV121*0.67*AU121*AT121</f>
        <v>37025.954656262977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5.7117130165806396</v>
      </c>
      <c r="E122" s="10">
        <f t="shared" ref="E122:E133" si="139">D121</f>
        <v>6.3581223665161302</v>
      </c>
      <c r="F122" s="7" t="s">
        <v>83</v>
      </c>
      <c r="G122" s="1">
        <v>2</v>
      </c>
      <c r="H122" s="9">
        <f t="shared" si="119"/>
        <v>5.7117130165806396</v>
      </c>
      <c r="I122" s="9">
        <f t="shared" si="120"/>
        <v>278.86171301658061</v>
      </c>
      <c r="J122" s="9">
        <f t="shared" si="121"/>
        <v>3.6165338262579734E-2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0.55823781851531895</v>
      </c>
      <c r="P122" s="9">
        <f t="shared" si="124"/>
        <v>2.0188859537571106E-2</v>
      </c>
      <c r="Q122" s="12">
        <f t="shared" si="125"/>
        <v>6.6623236473984651E-3</v>
      </c>
      <c r="R122" s="9">
        <f t="shared" si="126"/>
        <v>9.3951000000000007E-2</v>
      </c>
      <c r="S122" s="13">
        <f t="shared" si="127"/>
        <v>7.0912748639167911E-2</v>
      </c>
      <c r="T122" s="2">
        <f t="shared" si="128"/>
        <v>0.01</v>
      </c>
      <c r="U122" s="14">
        <f t="shared" si="129"/>
        <v>7.0912748639167915E-4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6.1991274863916791E-3</v>
      </c>
      <c r="AU122" s="9">
        <f t="shared" si="133"/>
        <v>28.47</v>
      </c>
      <c r="AV122" s="1">
        <f t="shared" si="134"/>
        <v>0.33</v>
      </c>
      <c r="AW122" s="1">
        <f t="shared" si="135"/>
        <v>575</v>
      </c>
      <c r="AX122" s="1">
        <f t="shared" si="136"/>
        <v>224375.08074910258</v>
      </c>
      <c r="AZ122" s="1">
        <f t="shared" si="137"/>
        <v>100</v>
      </c>
      <c r="BA122" s="1">
        <f t="shared" si="138"/>
        <v>39021.753173756973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5.4901992544285703</v>
      </c>
      <c r="E123" s="10">
        <f t="shared" si="139"/>
        <v>5.7117130165806396</v>
      </c>
      <c r="F123" s="7" t="s">
        <v>83</v>
      </c>
      <c r="G123" s="1">
        <v>3</v>
      </c>
      <c r="H123" s="9">
        <f t="shared" si="119"/>
        <v>5.4901992544285703</v>
      </c>
      <c r="I123" s="9">
        <f t="shared" si="120"/>
        <v>278.64019925442852</v>
      </c>
      <c r="J123" s="9">
        <f t="shared" si="121"/>
        <v>3.5175275386964279E-2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0.8227489589777478</v>
      </c>
      <c r="P123" s="9">
        <f t="shared" si="124"/>
        <v>2.8940421206380455E-2</v>
      </c>
      <c r="Q123" s="12">
        <f t="shared" si="125"/>
        <v>9.5503389981055498E-3</v>
      </c>
      <c r="R123" s="9">
        <f t="shared" si="126"/>
        <v>9.3951000000000007E-2</v>
      </c>
      <c r="S123" s="13">
        <f t="shared" si="127"/>
        <v>0.10165234002943609</v>
      </c>
      <c r="T123" s="2">
        <f t="shared" si="128"/>
        <v>0.01</v>
      </c>
      <c r="U123" s="14">
        <f t="shared" si="129"/>
        <v>1.0165234002943609E-3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6.5065234002943612E-3</v>
      </c>
      <c r="AU123" s="9">
        <f t="shared" si="133"/>
        <v>28.47</v>
      </c>
      <c r="AV123" s="1">
        <f t="shared" si="134"/>
        <v>0.33</v>
      </c>
      <c r="AW123" s="1">
        <f t="shared" si="135"/>
        <v>575</v>
      </c>
      <c r="AX123" s="1">
        <f t="shared" si="136"/>
        <v>235501.15988770165</v>
      </c>
      <c r="AZ123" s="1">
        <f t="shared" si="137"/>
        <v>100</v>
      </c>
      <c r="BA123" s="1">
        <f t="shared" si="138"/>
        <v>40956.723458730718</v>
      </c>
    </row>
    <row r="124" spans="1:53" x14ac:dyDescent="0.15">
      <c r="C124" s="7">
        <v>3</v>
      </c>
      <c r="D124" s="8">
        <v>6.8420408941290303</v>
      </c>
      <c r="E124" s="10">
        <f t="shared" si="139"/>
        <v>5.4901992544285703</v>
      </c>
      <c r="F124" s="7" t="s">
        <v>83</v>
      </c>
      <c r="G124" s="1">
        <v>4</v>
      </c>
      <c r="H124" s="9">
        <f t="shared" si="119"/>
        <v>6.8420408941290303</v>
      </c>
      <c r="I124" s="9">
        <f t="shared" si="120"/>
        <v>279.99204089412899</v>
      </c>
      <c r="J124" s="9">
        <f t="shared" si="121"/>
        <v>4.1639857517224245E-2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1.0785085377713675</v>
      </c>
      <c r="P124" s="9">
        <f t="shared" si="124"/>
        <v>4.4908941843909603E-2</v>
      </c>
      <c r="Q124" s="12">
        <f t="shared" si="125"/>
        <v>1.4819950808490169E-2</v>
      </c>
      <c r="R124" s="9">
        <f t="shared" si="126"/>
        <v>9.3951000000000007E-2</v>
      </c>
      <c r="S124" s="13">
        <f t="shared" si="127"/>
        <v>0.15774127799055004</v>
      </c>
      <c r="T124" s="2">
        <f t="shared" si="128"/>
        <v>0.01</v>
      </c>
      <c r="U124" s="14">
        <f t="shared" si="129"/>
        <v>1.5774127799055005E-3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7.0674127799055008E-3</v>
      </c>
      <c r="AU124" s="9">
        <f t="shared" si="133"/>
        <v>28.47</v>
      </c>
      <c r="AV124" s="1">
        <f t="shared" si="134"/>
        <v>0.33</v>
      </c>
      <c r="AW124" s="1">
        <f t="shared" si="135"/>
        <v>575</v>
      </c>
      <c r="AX124" s="1">
        <f t="shared" si="136"/>
        <v>255802.33938720837</v>
      </c>
      <c r="AZ124" s="1">
        <f t="shared" si="137"/>
        <v>100</v>
      </c>
      <c r="BA124" s="1">
        <f t="shared" si="138"/>
        <v>44487.363371688414</v>
      </c>
    </row>
    <row r="125" spans="1:53" x14ac:dyDescent="0.15">
      <c r="C125" s="7">
        <v>4</v>
      </c>
      <c r="D125" s="8">
        <v>9.7170846345333306</v>
      </c>
      <c r="E125" s="10">
        <f t="shared" si="139"/>
        <v>6.8420408941290303</v>
      </c>
      <c r="F125" s="7" t="s">
        <v>83</v>
      </c>
      <c r="G125" s="1">
        <v>5</v>
      </c>
      <c r="H125" s="9">
        <f t="shared" si="119"/>
        <v>9.7170846345333306</v>
      </c>
      <c r="I125" s="9">
        <f t="shared" si="120"/>
        <v>282.86708463453328</v>
      </c>
      <c r="J125" s="9">
        <f t="shared" si="121"/>
        <v>5.9294181808901801E-2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0.98191961613108492</v>
      </c>
      <c r="O125" s="9">
        <f t="shared" si="140"/>
        <v>0.3363799797963728</v>
      </c>
      <c r="P125" s="9">
        <f t="shared" si="124"/>
        <v>1.9945375678920844E-2</v>
      </c>
      <c r="Q125" s="12">
        <f t="shared" si="125"/>
        <v>6.5819739740438791E-3</v>
      </c>
      <c r="R125" s="9">
        <f t="shared" si="126"/>
        <v>9.3951000000000007E-2</v>
      </c>
      <c r="S125" s="13">
        <f t="shared" si="127"/>
        <v>7.0057519068917606E-2</v>
      </c>
      <c r="T125" s="2">
        <f t="shared" si="128"/>
        <v>0.01</v>
      </c>
      <c r="U125" s="14">
        <f t="shared" si="129"/>
        <v>7.0057519068917609E-4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6.1905751906891765E-3</v>
      </c>
      <c r="AU125" s="9">
        <f t="shared" si="133"/>
        <v>28.47</v>
      </c>
      <c r="AV125" s="1">
        <f t="shared" si="134"/>
        <v>0.33</v>
      </c>
      <c r="AW125" s="1">
        <f t="shared" si="135"/>
        <v>575</v>
      </c>
      <c r="AX125" s="1">
        <f t="shared" si="136"/>
        <v>224065.53363250406</v>
      </c>
      <c r="AZ125" s="1">
        <f t="shared" si="137"/>
        <v>100</v>
      </c>
      <c r="BA125" s="1">
        <f t="shared" si="138"/>
        <v>38967.918892609399</v>
      </c>
    </row>
    <row r="126" spans="1:53" x14ac:dyDescent="0.15">
      <c r="C126" s="7">
        <v>5</v>
      </c>
      <c r="D126" s="8">
        <v>11.1482089332581</v>
      </c>
      <c r="E126" s="10">
        <f t="shared" si="139"/>
        <v>9.7170846345333306</v>
      </c>
      <c r="F126" s="7" t="s">
        <v>85</v>
      </c>
      <c r="G126" s="1">
        <v>6</v>
      </c>
      <c r="H126" s="9">
        <f t="shared" si="119"/>
        <v>11.1482089332581</v>
      </c>
      <c r="I126" s="9">
        <f t="shared" si="120"/>
        <v>284.29820893325808</v>
      </c>
      <c r="J126" s="9">
        <f t="shared" si="121"/>
        <v>7.0512250154666167E-2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0.60113460411745201</v>
      </c>
      <c r="P126" s="9">
        <f t="shared" si="124"/>
        <v>4.2387353582155993E-2</v>
      </c>
      <c r="Q126" s="12">
        <f t="shared" si="125"/>
        <v>1.3987826682111478E-2</v>
      </c>
      <c r="R126" s="9">
        <f t="shared" si="126"/>
        <v>9.3951000000000007E-2</v>
      </c>
      <c r="S126" s="13">
        <f t="shared" si="127"/>
        <v>0.14888427671990162</v>
      </c>
      <c r="T126" s="2">
        <f t="shared" si="128"/>
        <v>0.01</v>
      </c>
      <c r="U126" s="14">
        <f t="shared" si="129"/>
        <v>1.4888427671990163E-3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6.978842767199016E-3</v>
      </c>
      <c r="AU126" s="9">
        <f t="shared" si="133"/>
        <v>28.47</v>
      </c>
      <c r="AV126" s="1">
        <f t="shared" si="134"/>
        <v>0.33</v>
      </c>
      <c r="AW126" s="1">
        <f t="shared" si="135"/>
        <v>575</v>
      </c>
      <c r="AX126" s="1">
        <f t="shared" si="136"/>
        <v>252596.58119033446</v>
      </c>
      <c r="AZ126" s="1">
        <f t="shared" si="137"/>
        <v>100</v>
      </c>
      <c r="BA126" s="1">
        <f t="shared" si="138"/>
        <v>43929.840207014691</v>
      </c>
    </row>
    <row r="127" spans="1:53" x14ac:dyDescent="0.15">
      <c r="C127" s="7">
        <v>6</v>
      </c>
      <c r="D127" s="8">
        <v>14.2881276676667</v>
      </c>
      <c r="E127" s="10">
        <f t="shared" si="139"/>
        <v>11.1482089332581</v>
      </c>
      <c r="F127" s="7" t="s">
        <v>83</v>
      </c>
      <c r="G127" s="1">
        <v>7</v>
      </c>
      <c r="H127" s="9">
        <f t="shared" si="119"/>
        <v>14.2881276676667</v>
      </c>
      <c r="I127" s="9">
        <f t="shared" si="120"/>
        <v>287.43812766766666</v>
      </c>
      <c r="J127" s="9">
        <f t="shared" si="121"/>
        <v>0.10250489422074287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0.84344725053529612</v>
      </c>
      <c r="P127" s="9">
        <f t="shared" si="124"/>
        <v>8.6457471196896937E-2</v>
      </c>
      <c r="Q127" s="12">
        <f t="shared" si="125"/>
        <v>2.8530965494975989E-2</v>
      </c>
      <c r="R127" s="9">
        <f t="shared" si="126"/>
        <v>9.3951000000000007E-2</v>
      </c>
      <c r="S127" s="13">
        <f t="shared" si="127"/>
        <v>0.30367921038600959</v>
      </c>
      <c r="T127" s="2">
        <f t="shared" si="128"/>
        <v>0.01</v>
      </c>
      <c r="U127" s="14">
        <f t="shared" si="129"/>
        <v>3.0367921038600958E-3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1.2986792103860095E-2</v>
      </c>
      <c r="AU127" s="9">
        <f t="shared" si="133"/>
        <v>28.47</v>
      </c>
      <c r="AV127" s="1">
        <f t="shared" si="134"/>
        <v>0.33</v>
      </c>
      <c r="AW127" s="1">
        <f t="shared" si="135"/>
        <v>575</v>
      </c>
      <c r="AX127" s="1">
        <f t="shared" si="136"/>
        <v>470052.04093189497</v>
      </c>
      <c r="AZ127" s="1">
        <f t="shared" si="137"/>
        <v>100</v>
      </c>
      <c r="BA127" s="1">
        <f t="shared" si="138"/>
        <v>81748.181031633896</v>
      </c>
    </row>
    <row r="128" spans="1:53" x14ac:dyDescent="0.15">
      <c r="C128" s="7">
        <v>7</v>
      </c>
      <c r="D128" s="8">
        <v>16.003192843548401</v>
      </c>
      <c r="E128" s="10">
        <f t="shared" si="139"/>
        <v>14.2881276676667</v>
      </c>
      <c r="F128" s="7" t="s">
        <v>83</v>
      </c>
      <c r="G128" s="1">
        <v>8</v>
      </c>
      <c r="H128" s="9">
        <f t="shared" si="119"/>
        <v>16.003192843548401</v>
      </c>
      <c r="I128" s="9">
        <f t="shared" si="120"/>
        <v>289.15319284354837</v>
      </c>
      <c r="J128" s="9">
        <f t="shared" si="121"/>
        <v>0.12531504695463946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1.0416897793383992</v>
      </c>
      <c r="P128" s="9">
        <f t="shared" si="124"/>
        <v>0.13053940360995953</v>
      </c>
      <c r="Q128" s="12">
        <f t="shared" si="125"/>
        <v>4.3078003191286643E-2</v>
      </c>
      <c r="R128" s="9">
        <f t="shared" si="126"/>
        <v>9.3951000000000007E-2</v>
      </c>
      <c r="S128" s="13">
        <f t="shared" si="127"/>
        <v>0.45851564316810506</v>
      </c>
      <c r="T128" s="2">
        <f t="shared" si="128"/>
        <v>0.01</v>
      </c>
      <c r="U128" s="14">
        <f t="shared" si="129"/>
        <v>4.5851564316810511E-3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1.4535156431681052E-2</v>
      </c>
      <c r="AU128" s="9">
        <f t="shared" si="133"/>
        <v>28.47</v>
      </c>
      <c r="AV128" s="1">
        <f t="shared" si="134"/>
        <v>0.33</v>
      </c>
      <c r="AW128" s="1">
        <f t="shared" si="135"/>
        <v>575</v>
      </c>
      <c r="AX128" s="1">
        <f t="shared" si="136"/>
        <v>526094.5036569318</v>
      </c>
      <c r="AZ128" s="1">
        <f t="shared" si="137"/>
        <v>100</v>
      </c>
      <c r="BA128" s="1">
        <f t="shared" si="138"/>
        <v>91494.696288162057</v>
      </c>
    </row>
    <row r="129" spans="1:54" x14ac:dyDescent="0.15">
      <c r="C129" s="7">
        <v>8</v>
      </c>
      <c r="D129" s="8">
        <v>13.816595498064499</v>
      </c>
      <c r="E129" s="10">
        <f t="shared" si="139"/>
        <v>16.003192843548401</v>
      </c>
      <c r="F129" s="7" t="s">
        <v>83</v>
      </c>
      <c r="G129" s="1">
        <v>9</v>
      </c>
      <c r="H129" s="9">
        <f t="shared" si="119"/>
        <v>13.816595498064499</v>
      </c>
      <c r="I129" s="9">
        <f t="shared" si="120"/>
        <v>286.96659549806446</v>
      </c>
      <c r="J129" s="9">
        <f t="shared" si="121"/>
        <v>9.6955246811275986E-2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1.1958503757284396</v>
      </c>
      <c r="P129" s="9">
        <f t="shared" si="124"/>
        <v>0.11594396832810798</v>
      </c>
      <c r="Q129" s="12">
        <f t="shared" si="125"/>
        <v>3.8261509548275632E-2</v>
      </c>
      <c r="R129" s="9">
        <f t="shared" si="126"/>
        <v>9.3951000000000007E-2</v>
      </c>
      <c r="S129" s="13">
        <f t="shared" si="127"/>
        <v>0.4072496253182577</v>
      </c>
      <c r="T129" s="2">
        <f t="shared" si="128"/>
        <v>0.01</v>
      </c>
      <c r="U129" s="14">
        <f t="shared" si="129"/>
        <v>4.0724962531825774E-3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1.4022496253182578E-2</v>
      </c>
      <c r="AU129" s="9">
        <f t="shared" si="133"/>
        <v>28.47</v>
      </c>
      <c r="AV129" s="1">
        <f t="shared" si="134"/>
        <v>0.33</v>
      </c>
      <c r="AW129" s="1">
        <f t="shared" si="135"/>
        <v>575</v>
      </c>
      <c r="AX129" s="1">
        <f t="shared" si="136"/>
        <v>507538.96189723187</v>
      </c>
      <c r="AZ129" s="1">
        <f t="shared" si="137"/>
        <v>100</v>
      </c>
      <c r="BA129" s="1">
        <f t="shared" si="138"/>
        <v>88267.645547344684</v>
      </c>
    </row>
    <row r="130" spans="1:54" x14ac:dyDescent="0.15">
      <c r="C130" s="7">
        <v>9</v>
      </c>
      <c r="D130" s="8">
        <v>14.0987129076667</v>
      </c>
      <c r="E130" s="10">
        <f t="shared" si="139"/>
        <v>13.816595498064499</v>
      </c>
      <c r="F130" s="7" t="s">
        <v>83</v>
      </c>
      <c r="G130" s="1">
        <v>10</v>
      </c>
      <c r="H130" s="9">
        <f t="shared" si="119"/>
        <v>14.0987129076667</v>
      </c>
      <c r="I130" s="9">
        <f t="shared" si="120"/>
        <v>287.24871290766669</v>
      </c>
      <c r="J130" s="9">
        <f t="shared" si="121"/>
        <v>0.10024061332074842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1.3646064074003315</v>
      </c>
      <c r="P130" s="9">
        <f t="shared" si="124"/>
        <v>0.1367889832192323</v>
      </c>
      <c r="Q130" s="12">
        <f t="shared" si="125"/>
        <v>4.5140364462346663E-2</v>
      </c>
      <c r="R130" s="9">
        <f t="shared" si="126"/>
        <v>9.3951000000000007E-2</v>
      </c>
      <c r="S130" s="13">
        <f t="shared" si="127"/>
        <v>0.48046709947043309</v>
      </c>
      <c r="T130" s="2">
        <f t="shared" si="128"/>
        <v>0.01</v>
      </c>
      <c r="U130" s="14">
        <f t="shared" si="129"/>
        <v>4.8046709947043307E-3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1.475467099470433E-2</v>
      </c>
      <c r="AU130" s="9">
        <f t="shared" si="133"/>
        <v>28.47</v>
      </c>
      <c r="AV130" s="1">
        <f t="shared" si="134"/>
        <v>0.33</v>
      </c>
      <c r="AW130" s="1">
        <f t="shared" si="135"/>
        <v>575</v>
      </c>
      <c r="AX130" s="1">
        <f t="shared" si="136"/>
        <v>534039.75045369053</v>
      </c>
      <c r="AZ130" s="1">
        <f t="shared" si="137"/>
        <v>100</v>
      </c>
      <c r="BA130" s="1">
        <f t="shared" si="138"/>
        <v>92876.478339772264</v>
      </c>
    </row>
    <row r="131" spans="1:54" x14ac:dyDescent="0.15">
      <c r="C131" s="7">
        <v>10</v>
      </c>
      <c r="D131" s="8">
        <v>11.140665804806501</v>
      </c>
      <c r="E131" s="10">
        <f t="shared" si="139"/>
        <v>14.0987129076667</v>
      </c>
      <c r="F131" s="7" t="s">
        <v>83</v>
      </c>
      <c r="G131" s="1">
        <v>11</v>
      </c>
      <c r="H131" s="9">
        <f t="shared" si="119"/>
        <v>11.140665804806501</v>
      </c>
      <c r="I131" s="9">
        <f t="shared" si="120"/>
        <v>284.29066580480645</v>
      </c>
      <c r="J131" s="9">
        <f t="shared" si="121"/>
        <v>7.0448203300031972E-2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1.1664265529720441</v>
      </c>
      <c r="O131" s="9">
        <f t="shared" si="140"/>
        <v>0.34609087120905491</v>
      </c>
      <c r="P131" s="9">
        <f t="shared" si="124"/>
        <v>2.4381480055220683E-2</v>
      </c>
      <c r="Q131" s="12">
        <f t="shared" si="125"/>
        <v>8.0458884182228255E-3</v>
      </c>
      <c r="R131" s="9">
        <f t="shared" si="126"/>
        <v>9.3951000000000007E-2</v>
      </c>
      <c r="S131" s="13">
        <f t="shared" si="127"/>
        <v>8.5639199350968323E-2</v>
      </c>
      <c r="T131" s="2">
        <f t="shared" si="128"/>
        <v>0.01</v>
      </c>
      <c r="U131" s="14">
        <f t="shared" si="129"/>
        <v>8.5639199350968323E-4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6.3463919935096832E-3</v>
      </c>
      <c r="AU131" s="9">
        <f t="shared" si="133"/>
        <v>28.47</v>
      </c>
      <c r="AV131" s="1">
        <f t="shared" si="134"/>
        <v>0.33</v>
      </c>
      <c r="AW131" s="1">
        <f t="shared" si="135"/>
        <v>575</v>
      </c>
      <c r="AX131" s="1">
        <f t="shared" si="136"/>
        <v>229705.26402870344</v>
      </c>
      <c r="AZ131" s="1">
        <f t="shared" si="137"/>
        <v>100</v>
      </c>
      <c r="BA131" s="1">
        <f t="shared" si="138"/>
        <v>39948.741570209291</v>
      </c>
    </row>
    <row r="132" spans="1:54" x14ac:dyDescent="0.15">
      <c r="C132" s="7">
        <v>11</v>
      </c>
      <c r="D132" s="8">
        <v>7.8606754590000003</v>
      </c>
      <c r="E132" s="10">
        <f t="shared" si="139"/>
        <v>11.140665804806501</v>
      </c>
      <c r="F132" s="7" t="s">
        <v>85</v>
      </c>
      <c r="G132" s="1">
        <v>12</v>
      </c>
      <c r="H132" s="9">
        <f t="shared" si="119"/>
        <v>7.8606754590000003</v>
      </c>
      <c r="I132" s="9">
        <f t="shared" si="120"/>
        <v>281.01067545899997</v>
      </c>
      <c r="J132" s="9">
        <f t="shared" si="121"/>
        <v>4.7234022326982789E-2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0.60640939115383419</v>
      </c>
      <c r="P132" s="9">
        <f t="shared" si="124"/>
        <v>2.8643154721052243E-2</v>
      </c>
      <c r="Q132" s="12">
        <f t="shared" si="125"/>
        <v>9.4522410579472409E-3</v>
      </c>
      <c r="R132" s="9">
        <f t="shared" si="126"/>
        <v>9.3951000000000007E-2</v>
      </c>
      <c r="S132" s="13">
        <f t="shared" si="127"/>
        <v>0.10060820063594043</v>
      </c>
      <c r="T132" s="2">
        <f t="shared" si="128"/>
        <v>0.01</v>
      </c>
      <c r="U132" s="14">
        <f t="shared" si="129"/>
        <v>1.0060820063594043E-3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6.4960820063594046E-3</v>
      </c>
      <c r="AU132" s="9">
        <f t="shared" si="133"/>
        <v>28.47</v>
      </c>
      <c r="AV132" s="1">
        <f t="shared" si="134"/>
        <v>0.33</v>
      </c>
      <c r="AW132" s="1">
        <f t="shared" si="135"/>
        <v>575</v>
      </c>
      <c r="AX132" s="1">
        <f t="shared" si="136"/>
        <v>235123.23757324176</v>
      </c>
      <c r="AY132" s="1">
        <f>SUM(AX121:AX132)</f>
        <v>3907793.6926620575</v>
      </c>
      <c r="AZ132" s="1">
        <f t="shared" si="137"/>
        <v>100</v>
      </c>
      <c r="BA132" s="1">
        <f t="shared" si="138"/>
        <v>40890.997838824653</v>
      </c>
      <c r="BB132" s="1">
        <f>SUM(BA121:BA132)</f>
        <v>679616.29437601008</v>
      </c>
    </row>
    <row r="133" spans="1:54" x14ac:dyDescent="0.15">
      <c r="C133" s="7">
        <v>12</v>
      </c>
      <c r="D133" s="8">
        <v>6.0538772652580599</v>
      </c>
      <c r="E133" s="10">
        <f t="shared" si="139"/>
        <v>7.8606754590000003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6.3581223665161302</v>
      </c>
      <c r="E136" s="7"/>
      <c r="F136" s="7"/>
      <c r="G136" s="1">
        <v>1</v>
      </c>
      <c r="H136" s="9">
        <f t="shared" ref="H136:H147" si="141">E137</f>
        <v>6.3581223665161302</v>
      </c>
      <c r="I136" s="9">
        <f t="shared" ref="I136:I147" si="142">H136+273.15</f>
        <v>279.50812236651609</v>
      </c>
      <c r="J136" s="9">
        <f t="shared" ref="J136:J147" si="143">EXP(($C$15*(I136-$C$13))/($C$16*I136*$C$13))</f>
        <v>3.9206819405272333E-2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2.9759854588698207E-2</v>
      </c>
      <c r="Q136" s="12">
        <f t="shared" ref="Q136:Q147" si="147">P136*$B$138</f>
        <v>7.7375621930615337E-3</v>
      </c>
      <c r="R136" s="9">
        <f t="shared" ref="R136:R147" si="148">L136*$B$138</f>
        <v>0.19735245833333334</v>
      </c>
      <c r="S136" s="13">
        <f t="shared" ref="S136:S147" si="149">Q136/R136</f>
        <v>3.9206819405272333E-2</v>
      </c>
      <c r="T136" s="2">
        <f t="shared" ref="T136:T147" si="150">$B$137/100</f>
        <v>0.01</v>
      </c>
      <c r="U136" s="14">
        <f t="shared" ref="U136:U147" si="151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5.8820681940527234E-3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5.7117130165806396</v>
      </c>
      <c r="E137" s="10">
        <f t="shared" ref="E137:E148" si="159">D136</f>
        <v>6.3581223665161302</v>
      </c>
      <c r="F137" s="7" t="s">
        <v>83</v>
      </c>
      <c r="G137" s="1">
        <v>2</v>
      </c>
      <c r="H137" s="9">
        <f t="shared" si="141"/>
        <v>5.7117130165806396</v>
      </c>
      <c r="I137" s="9">
        <f t="shared" si="142"/>
        <v>278.86171301658061</v>
      </c>
      <c r="J137" s="9">
        <f t="shared" si="143"/>
        <v>3.6165338262579734E-2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1.4883359787446353</v>
      </c>
      <c r="P137" s="9">
        <f t="shared" si="146"/>
        <v>5.3826174119667419E-2</v>
      </c>
      <c r="Q137" s="12">
        <f t="shared" si="147"/>
        <v>1.399480527111353E-2</v>
      </c>
      <c r="R137" s="9">
        <f t="shared" si="148"/>
        <v>0.19735245833333334</v>
      </c>
      <c r="S137" s="13">
        <f t="shared" si="149"/>
        <v>7.0912748639167938E-2</v>
      </c>
      <c r="T137" s="2">
        <f t="shared" si="150"/>
        <v>0.01</v>
      </c>
      <c r="U137" s="14">
        <f t="shared" si="151"/>
        <v>7.0912748639167936E-4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6.1991274863916791E-3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5.4901992544285703</v>
      </c>
      <c r="E138" s="10">
        <f t="shared" si="159"/>
        <v>5.7117130165806396</v>
      </c>
      <c r="F138" s="7" t="s">
        <v>83</v>
      </c>
      <c r="G138" s="1">
        <v>3</v>
      </c>
      <c r="H138" s="9">
        <f t="shared" si="141"/>
        <v>5.4901992544285703</v>
      </c>
      <c r="I138" s="9">
        <f t="shared" si="142"/>
        <v>278.64019925442852</v>
      </c>
      <c r="J138" s="9">
        <f t="shared" si="143"/>
        <v>3.5175275386964279E-2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2.1935577212916346</v>
      </c>
      <c r="P138" s="9">
        <f t="shared" si="146"/>
        <v>7.7158996923635079E-2</v>
      </c>
      <c r="Q138" s="12">
        <f t="shared" si="147"/>
        <v>2.006133920014512E-2</v>
      </c>
      <c r="R138" s="9">
        <f t="shared" si="148"/>
        <v>0.19735245833333334</v>
      </c>
      <c r="S138" s="13">
        <f t="shared" si="149"/>
        <v>0.1016523400294361</v>
      </c>
      <c r="T138" s="2">
        <f t="shared" si="150"/>
        <v>0.01</v>
      </c>
      <c r="U138" s="14">
        <f t="shared" si="151"/>
        <v>1.0165234002943611E-3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6.5065234002943612E-3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6.8420408941290303</v>
      </c>
      <c r="E139" s="10">
        <f t="shared" si="159"/>
        <v>5.4901992544285703</v>
      </c>
      <c r="F139" s="7" t="s">
        <v>83</v>
      </c>
      <c r="G139" s="1">
        <v>4</v>
      </c>
      <c r="H139" s="9">
        <f t="shared" si="141"/>
        <v>6.8420408941290303</v>
      </c>
      <c r="I139" s="9">
        <f t="shared" si="142"/>
        <v>279.99204089412899</v>
      </c>
      <c r="J139" s="9">
        <f t="shared" si="143"/>
        <v>4.1639857517224245E-2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2.8754466410346664</v>
      </c>
      <c r="P139" s="9">
        <f t="shared" si="146"/>
        <v>0.11973318843106456</v>
      </c>
      <c r="Q139" s="12">
        <f t="shared" si="147"/>
        <v>3.1130628992076789E-2</v>
      </c>
      <c r="R139" s="9">
        <f t="shared" si="148"/>
        <v>0.19735245833333334</v>
      </c>
      <c r="S139" s="13">
        <f t="shared" si="149"/>
        <v>0.1577412779905501</v>
      </c>
      <c r="T139" s="2">
        <f t="shared" si="150"/>
        <v>0.01</v>
      </c>
      <c r="U139" s="14">
        <f t="shared" si="151"/>
        <v>1.5774127799055011E-3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7.0674127799055008E-3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9.7170846345333306</v>
      </c>
      <c r="E140" s="10">
        <f t="shared" si="159"/>
        <v>6.8420408941290303</v>
      </c>
      <c r="F140" s="7" t="s">
        <v>83</v>
      </c>
      <c r="G140" s="1">
        <v>5</v>
      </c>
      <c r="H140" s="9">
        <f t="shared" si="141"/>
        <v>9.7170846345333306</v>
      </c>
      <c r="I140" s="9">
        <f t="shared" si="142"/>
        <v>282.86708463453328</v>
      </c>
      <c r="J140" s="9">
        <f t="shared" si="143"/>
        <v>5.9294181808901801E-2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3.5147613692702686</v>
      </c>
      <c r="P140" s="9">
        <f t="shared" si="146"/>
        <v>0.20840489964441594</v>
      </c>
      <c r="Q140" s="12">
        <f t="shared" si="147"/>
        <v>5.4185273907548147E-2</v>
      </c>
      <c r="R140" s="9">
        <f t="shared" si="148"/>
        <v>0.19735245833333334</v>
      </c>
      <c r="S140" s="13">
        <f t="shared" si="149"/>
        <v>0.27456092700921836</v>
      </c>
      <c r="T140" s="2">
        <f t="shared" si="150"/>
        <v>0.01</v>
      </c>
      <c r="U140" s="14">
        <f t="shared" si="151"/>
        <v>2.7456092700921838E-3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8.2356092700921826E-3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11.1482089332581</v>
      </c>
      <c r="E141" s="10">
        <f t="shared" si="159"/>
        <v>9.7170846345333306</v>
      </c>
      <c r="F141" s="7" t="s">
        <v>85</v>
      </c>
      <c r="G141" s="1">
        <v>6</v>
      </c>
      <c r="H141" s="9">
        <f t="shared" si="141"/>
        <v>11.1482089332581</v>
      </c>
      <c r="I141" s="9">
        <f t="shared" si="142"/>
        <v>284.29820893325808</v>
      </c>
      <c r="J141" s="9">
        <f t="shared" si="143"/>
        <v>7.0512250154666167E-2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4.0654043862925198</v>
      </c>
      <c r="P141" s="9">
        <f t="shared" si="146"/>
        <v>0.28666081106613522</v>
      </c>
      <c r="Q141" s="12">
        <f t="shared" si="147"/>
        <v>7.4531810877195168E-2</v>
      </c>
      <c r="R141" s="9">
        <f t="shared" si="148"/>
        <v>0.19735245833333334</v>
      </c>
      <c r="S141" s="13">
        <f t="shared" si="149"/>
        <v>0.37765838594880352</v>
      </c>
      <c r="T141" s="2">
        <f t="shared" si="150"/>
        <v>0.01</v>
      </c>
      <c r="U141" s="14">
        <f t="shared" si="151"/>
        <v>3.7765838594880355E-3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9.2665838594880347E-3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14.2881276676667</v>
      </c>
      <c r="E142" s="10">
        <f t="shared" si="159"/>
        <v>11.1482089332581</v>
      </c>
      <c r="F142" s="7" t="s">
        <v>83</v>
      </c>
      <c r="G142" s="1">
        <v>7</v>
      </c>
      <c r="H142" s="9">
        <f t="shared" si="141"/>
        <v>14.2881276676667</v>
      </c>
      <c r="I142" s="9">
        <f t="shared" si="142"/>
        <v>287.43812766766666</v>
      </c>
      <c r="J142" s="9">
        <f t="shared" si="143"/>
        <v>0.10250489422074287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4.5377914918930511</v>
      </c>
      <c r="P142" s="9">
        <f t="shared" si="146"/>
        <v>0.46514583687228417</v>
      </c>
      <c r="Q142" s="12">
        <f t="shared" si="147"/>
        <v>0.12093791758679388</v>
      </c>
      <c r="R142" s="9">
        <f t="shared" si="148"/>
        <v>0.19735245833333334</v>
      </c>
      <c r="S142" s="13">
        <f t="shared" si="149"/>
        <v>0.6128016778110088</v>
      </c>
      <c r="T142" s="2">
        <f t="shared" si="150"/>
        <v>0.01</v>
      </c>
      <c r="U142" s="14">
        <f t="shared" si="151"/>
        <v>6.1280167781100885E-3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1.6078016778110087E-2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16.003192843548401</v>
      </c>
      <c r="E143" s="10">
        <f t="shared" si="159"/>
        <v>14.2881276676667</v>
      </c>
      <c r="F143" s="7" t="s">
        <v>83</v>
      </c>
      <c r="G143" s="1">
        <v>8</v>
      </c>
      <c r="H143" s="9">
        <f t="shared" si="141"/>
        <v>16.003192843548401</v>
      </c>
      <c r="I143" s="9">
        <f t="shared" si="142"/>
        <v>289.15319284354837</v>
      </c>
      <c r="J143" s="9">
        <f t="shared" si="143"/>
        <v>0.12531504695463946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4.8316935716874339</v>
      </c>
      <c r="P143" s="9">
        <f t="shared" si="146"/>
        <v>0.60548390680644049</v>
      </c>
      <c r="Q143" s="12">
        <f t="shared" si="147"/>
        <v>0.15742581576967454</v>
      </c>
      <c r="R143" s="9">
        <f t="shared" si="148"/>
        <v>0.19735245833333334</v>
      </c>
      <c r="S143" s="13">
        <f t="shared" si="149"/>
        <v>0.79768864851826837</v>
      </c>
      <c r="T143" s="2">
        <f t="shared" si="150"/>
        <v>0.01</v>
      </c>
      <c r="U143" s="14">
        <f t="shared" si="151"/>
        <v>7.9768864851826847E-3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1.7926886485182685E-2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13.816595498064499</v>
      </c>
      <c r="E144" s="10">
        <f t="shared" si="159"/>
        <v>16.003192843548401</v>
      </c>
      <c r="F144" s="7" t="s">
        <v>83</v>
      </c>
      <c r="G144" s="1">
        <v>9</v>
      </c>
      <c r="H144" s="9">
        <f t="shared" si="141"/>
        <v>13.816595498064499</v>
      </c>
      <c r="I144" s="9">
        <f t="shared" si="142"/>
        <v>286.96659549806446</v>
      </c>
      <c r="J144" s="9">
        <f t="shared" si="143"/>
        <v>9.6955246811275986E-2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4.9852575815476605</v>
      </c>
      <c r="P144" s="9">
        <f t="shared" si="146"/>
        <v>0.48334687923673825</v>
      </c>
      <c r="Q144" s="12">
        <f t="shared" si="147"/>
        <v>0.12567018860155194</v>
      </c>
      <c r="R144" s="9">
        <f t="shared" si="148"/>
        <v>0.19735245833333334</v>
      </c>
      <c r="S144" s="13">
        <f t="shared" si="149"/>
        <v>0.63678045696948848</v>
      </c>
      <c r="T144" s="2">
        <f t="shared" si="150"/>
        <v>0.01</v>
      </c>
      <c r="U144" s="14">
        <f t="shared" si="151"/>
        <v>6.3678045696948854E-3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1.6317804569694887E-2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14.0987129076667</v>
      </c>
      <c r="E145" s="10">
        <f t="shared" si="159"/>
        <v>13.816595498064499</v>
      </c>
      <c r="F145" s="7" t="s">
        <v>83</v>
      </c>
      <c r="G145" s="1">
        <v>10</v>
      </c>
      <c r="H145" s="9">
        <f t="shared" si="141"/>
        <v>14.0987129076667</v>
      </c>
      <c r="I145" s="9">
        <f t="shared" si="142"/>
        <v>287.24871290766669</v>
      </c>
      <c r="J145" s="9">
        <f t="shared" si="143"/>
        <v>0.10024061332074842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5.2609586189775888</v>
      </c>
      <c r="P145" s="9">
        <f t="shared" si="146"/>
        <v>0.52736171862139114</v>
      </c>
      <c r="Q145" s="12">
        <f t="shared" si="147"/>
        <v>0.1371140468415617</v>
      </c>
      <c r="R145" s="9">
        <f t="shared" si="148"/>
        <v>0.19735245833333334</v>
      </c>
      <c r="S145" s="13">
        <f t="shared" si="149"/>
        <v>0.69476736190421595</v>
      </c>
      <c r="T145" s="2">
        <f t="shared" si="150"/>
        <v>0.01</v>
      </c>
      <c r="U145" s="14">
        <f t="shared" si="151"/>
        <v>6.9476736190421592E-3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1.689767361904216E-2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11.140665804806501</v>
      </c>
      <c r="E146" s="10">
        <f t="shared" si="159"/>
        <v>14.0987129076667</v>
      </c>
      <c r="F146" s="7" t="s">
        <v>83</v>
      </c>
      <c r="G146" s="1">
        <v>11</v>
      </c>
      <c r="H146" s="9">
        <f t="shared" si="141"/>
        <v>11.140665804806501</v>
      </c>
      <c r="I146" s="9">
        <f t="shared" si="142"/>
        <v>284.29066580480645</v>
      </c>
      <c r="J146" s="9">
        <f t="shared" si="143"/>
        <v>7.0448203300031972E-2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5.4926448170228648</v>
      </c>
      <c r="P146" s="9">
        <f t="shared" si="146"/>
        <v>0.38694695872449369</v>
      </c>
      <c r="Q146" s="12">
        <f t="shared" si="147"/>
        <v>0.10060620926836836</v>
      </c>
      <c r="R146" s="9">
        <f t="shared" si="148"/>
        <v>0.19735245833333334</v>
      </c>
      <c r="S146" s="13">
        <f t="shared" si="149"/>
        <v>0.5097793567812664</v>
      </c>
      <c r="T146" s="2">
        <f t="shared" si="150"/>
        <v>0.01</v>
      </c>
      <c r="U146" s="14">
        <f t="shared" si="151"/>
        <v>5.0977935678126638E-3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1.0587793567812663E-2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7.8606754590000003</v>
      </c>
      <c r="E147" s="10">
        <f t="shared" si="159"/>
        <v>11.140665804806501</v>
      </c>
      <c r="F147" s="7" t="s">
        <v>85</v>
      </c>
      <c r="G147" s="1">
        <v>12</v>
      </c>
      <c r="H147" s="9">
        <f t="shared" si="141"/>
        <v>7.8606754590000003</v>
      </c>
      <c r="I147" s="9">
        <f t="shared" si="142"/>
        <v>281.01067545899997</v>
      </c>
      <c r="J147" s="9">
        <f t="shared" si="143"/>
        <v>4.7234022326982789E-2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5.864745774965038</v>
      </c>
      <c r="P147" s="9">
        <f t="shared" si="146"/>
        <v>0.2770155328767766</v>
      </c>
      <c r="Q147" s="12">
        <f t="shared" si="147"/>
        <v>7.2024038547961924E-2</v>
      </c>
      <c r="R147" s="9">
        <f t="shared" si="148"/>
        <v>0.19735245833333334</v>
      </c>
      <c r="S147" s="13">
        <f t="shared" si="149"/>
        <v>0.36495131176076601</v>
      </c>
      <c r="T147" s="2">
        <f t="shared" si="150"/>
        <v>0.01</v>
      </c>
      <c r="U147" s="14">
        <f t="shared" si="151"/>
        <v>3.6495131176076602E-3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9.1395131176076616E-3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6.0538772652580599</v>
      </c>
      <c r="E148" s="10">
        <f t="shared" si="159"/>
        <v>7.8606754590000003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369352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5756072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937029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7166020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8676100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390886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24900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9000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25778100.018670842</v>
      </c>
      <c r="J13" s="6" t="s">
        <v>37</v>
      </c>
      <c r="K13" s="6">
        <f>I13/(10000*1000)</f>
        <v>2.5778100018670842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30779.333333333332</v>
      </c>
      <c r="AU26" s="1">
        <f t="shared" ref="AU26:AU37" si="17">AT26*10000*AS26*0.67*AR26*AQ26</f>
        <v>61942154.523241743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5.8113100139032197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5.8113100139032197</v>
      </c>
      <c r="I27" s="9">
        <f t="shared" si="1"/>
        <v>278.96131001390319</v>
      </c>
      <c r="J27" s="9">
        <f t="shared" si="2"/>
        <v>3.6618999276369794E-2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2.9148120355480844</v>
      </c>
      <c r="Q27" s="12">
        <f t="shared" si="6"/>
        <v>0.29148120355480844</v>
      </c>
      <c r="R27" s="9">
        <f t="shared" si="7"/>
        <v>4.0532094166666672</v>
      </c>
      <c r="S27" s="13">
        <f t="shared" si="8"/>
        <v>7.1913679652535853E-2</v>
      </c>
      <c r="T27" s="2">
        <f t="shared" si="9"/>
        <v>0.34</v>
      </c>
      <c r="U27" s="14">
        <f t="shared" si="10"/>
        <v>2.4450651081862191E-2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3.7350651081862189E-2</v>
      </c>
      <c r="AR27" s="9">
        <f t="shared" si="14"/>
        <v>119.21204166666666</v>
      </c>
      <c r="AS27" s="1">
        <f t="shared" si="15"/>
        <v>0.1</v>
      </c>
      <c r="AT27" s="1">
        <f t="shared" si="16"/>
        <v>30779.333333333332</v>
      </c>
      <c r="AU27" s="1">
        <f t="shared" si="17"/>
        <v>91823176.866261438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7.0511608178571397</v>
      </c>
      <c r="E28" s="10">
        <f t="shared" si="18"/>
        <v>5.8113100139032197</v>
      </c>
      <c r="F28" s="7" t="s">
        <v>83</v>
      </c>
      <c r="G28" s="1">
        <v>3</v>
      </c>
      <c r="H28" s="9">
        <f t="shared" si="0"/>
        <v>7.0511608178571397</v>
      </c>
      <c r="I28" s="9">
        <f t="shared" si="1"/>
        <v>280.2011608178571</v>
      </c>
      <c r="J28" s="9">
        <f t="shared" si="2"/>
        <v>4.2734702694633482E-2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117.21563525785217</v>
      </c>
      <c r="P28" s="9">
        <f t="shared" si="5"/>
        <v>5.0091753239069101</v>
      </c>
      <c r="Q28" s="12">
        <f t="shared" si="6"/>
        <v>0.50091753239069103</v>
      </c>
      <c r="R28" s="9">
        <f t="shared" si="7"/>
        <v>4.0532094166666672</v>
      </c>
      <c r="S28" s="13">
        <f t="shared" si="8"/>
        <v>0.12358540625385261</v>
      </c>
      <c r="T28" s="2">
        <f t="shared" si="9"/>
        <v>0.34</v>
      </c>
      <c r="U28" s="14">
        <f t="shared" si="10"/>
        <v>4.2019038126309895E-2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5.4919038126309896E-2</v>
      </c>
      <c r="AR28" s="9">
        <f t="shared" si="14"/>
        <v>119.21204166666666</v>
      </c>
      <c r="AS28" s="1">
        <f t="shared" si="15"/>
        <v>0.1</v>
      </c>
      <c r="AT28" s="1">
        <f t="shared" si="16"/>
        <v>30779.333333333332</v>
      </c>
      <c r="AU28" s="1">
        <f t="shared" si="17"/>
        <v>135013457.73450136</v>
      </c>
    </row>
    <row r="29" spans="1:47" x14ac:dyDescent="0.15">
      <c r="C29" s="7">
        <v>3</v>
      </c>
      <c r="D29" s="8">
        <v>8.3732895263871008</v>
      </c>
      <c r="E29" s="10">
        <f t="shared" si="18"/>
        <v>7.0511608178571397</v>
      </c>
      <c r="F29" s="7" t="s">
        <v>83</v>
      </c>
      <c r="G29" s="1">
        <v>4</v>
      </c>
      <c r="H29" s="9">
        <f t="shared" si="0"/>
        <v>8.3732895263871008</v>
      </c>
      <c r="I29" s="9">
        <f t="shared" si="1"/>
        <v>281.52328952638709</v>
      </c>
      <c r="J29" s="9">
        <f t="shared" si="2"/>
        <v>5.0310092128662415E-2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152.73855410061194</v>
      </c>
      <c r="P29" s="9">
        <f t="shared" si="5"/>
        <v>7.6842907284004749</v>
      </c>
      <c r="Q29" s="12">
        <f t="shared" si="6"/>
        <v>0.76842907284004758</v>
      </c>
      <c r="R29" s="9">
        <f t="shared" si="7"/>
        <v>4.0532094166666672</v>
      </c>
      <c r="S29" s="13">
        <f t="shared" si="8"/>
        <v>0.18958533691358059</v>
      </c>
      <c r="T29" s="2">
        <f t="shared" si="9"/>
        <v>0.34</v>
      </c>
      <c r="U29" s="14">
        <f t="shared" si="10"/>
        <v>6.4459014550617408E-2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7.7359014550617403E-2</v>
      </c>
      <c r="AR29" s="9">
        <f t="shared" si="14"/>
        <v>119.21204166666666</v>
      </c>
      <c r="AS29" s="1">
        <f t="shared" si="15"/>
        <v>0.1</v>
      </c>
      <c r="AT29" s="1">
        <f t="shared" si="16"/>
        <v>30779.333333333332</v>
      </c>
      <c r="AU29" s="1">
        <f t="shared" si="17"/>
        <v>190180097.79032966</v>
      </c>
    </row>
    <row r="30" spans="1:47" x14ac:dyDescent="0.15">
      <c r="C30" s="7">
        <v>4</v>
      </c>
      <c r="D30" s="8">
        <v>11.663441425166701</v>
      </c>
      <c r="E30" s="10">
        <f t="shared" si="18"/>
        <v>8.3732895263871008</v>
      </c>
      <c r="F30" s="7" t="s">
        <v>83</v>
      </c>
      <c r="G30" s="1">
        <v>5</v>
      </c>
      <c r="H30" s="9">
        <f t="shared" si="0"/>
        <v>11.663441425166701</v>
      </c>
      <c r="I30" s="9">
        <f t="shared" si="1"/>
        <v>284.81344142516667</v>
      </c>
      <c r="J30" s="9">
        <f t="shared" si="2"/>
        <v>7.5019089131702341E-2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137.8015502036009</v>
      </c>
      <c r="O30" s="9">
        <f t="shared" si="19"/>
        <v>47.784807335277236</v>
      </c>
      <c r="P30" s="9">
        <f t="shared" si="5"/>
        <v>3.5847727206263866</v>
      </c>
      <c r="Q30" s="12">
        <f t="shared" si="6"/>
        <v>0.35847727206263869</v>
      </c>
      <c r="R30" s="9">
        <f t="shared" si="7"/>
        <v>4.0532094166666672</v>
      </c>
      <c r="S30" s="13">
        <f t="shared" si="8"/>
        <v>8.8442820296575755E-2</v>
      </c>
      <c r="T30" s="2">
        <f t="shared" si="9"/>
        <v>0.34</v>
      </c>
      <c r="U30" s="14">
        <f t="shared" si="10"/>
        <v>3.0070558900835757E-2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4.2970558900835759E-2</v>
      </c>
      <c r="AR30" s="9">
        <f t="shared" si="14"/>
        <v>119.21204166666666</v>
      </c>
      <c r="AS30" s="1">
        <f t="shared" si="15"/>
        <v>0.1</v>
      </c>
      <c r="AT30" s="1">
        <f t="shared" si="16"/>
        <v>30779.333333333332</v>
      </c>
      <c r="AU30" s="1">
        <f t="shared" si="17"/>
        <v>105639208.84125124</v>
      </c>
    </row>
    <row r="31" spans="1:47" x14ac:dyDescent="0.15">
      <c r="C31" s="7">
        <v>5</v>
      </c>
      <c r="D31" s="8">
        <v>14.3908153980645</v>
      </c>
      <c r="E31" s="10">
        <f t="shared" si="18"/>
        <v>11.663441425166701</v>
      </c>
      <c r="F31" s="7" t="s">
        <v>85</v>
      </c>
      <c r="G31" s="1">
        <v>6</v>
      </c>
      <c r="H31" s="9">
        <f t="shared" si="0"/>
        <v>14.3908153980645</v>
      </c>
      <c r="I31" s="9">
        <f t="shared" si="1"/>
        <v>287.54081539806447</v>
      </c>
      <c r="J31" s="9">
        <f t="shared" si="2"/>
        <v>0.10375246329881832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84.732128781317513</v>
      </c>
      <c r="P31" s="9">
        <f t="shared" si="5"/>
        <v>8.7911670816143932</v>
      </c>
      <c r="Q31" s="12">
        <f t="shared" si="6"/>
        <v>0.87911670816143939</v>
      </c>
      <c r="R31" s="9">
        <f t="shared" si="7"/>
        <v>4.0532094166666672</v>
      </c>
      <c r="S31" s="13">
        <f t="shared" si="8"/>
        <v>0.21689397654770554</v>
      </c>
      <c r="T31" s="2">
        <f t="shared" si="9"/>
        <v>0.34</v>
      </c>
      <c r="U31" s="14">
        <f t="shared" si="10"/>
        <v>7.3743952026219889E-2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8.6643952026219884E-2</v>
      </c>
      <c r="AR31" s="9">
        <f t="shared" si="14"/>
        <v>119.21204166666666</v>
      </c>
      <c r="AS31" s="1">
        <f t="shared" si="15"/>
        <v>0.1</v>
      </c>
      <c r="AT31" s="1">
        <f t="shared" si="16"/>
        <v>30779.333333333332</v>
      </c>
      <c r="AU31" s="1">
        <f t="shared" si="17"/>
        <v>213006271.66734791</v>
      </c>
    </row>
    <row r="32" spans="1:47" x14ac:dyDescent="0.15">
      <c r="C32" s="7">
        <v>6</v>
      </c>
      <c r="D32" s="8">
        <v>19.497162776</v>
      </c>
      <c r="E32" s="10">
        <f t="shared" si="18"/>
        <v>14.3908153980645</v>
      </c>
      <c r="F32" s="7" t="s">
        <v>83</v>
      </c>
      <c r="G32" s="1">
        <v>7</v>
      </c>
      <c r="H32" s="9">
        <f t="shared" si="0"/>
        <v>19.497162776</v>
      </c>
      <c r="I32" s="9">
        <f t="shared" si="1"/>
        <v>292.64716277599996</v>
      </c>
      <c r="J32" s="9">
        <f t="shared" si="2"/>
        <v>0.18732869276682076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116.47305586636979</v>
      </c>
      <c r="P32" s="9">
        <f t="shared" si="5"/>
        <v>21.818745298003936</v>
      </c>
      <c r="Q32" s="12">
        <f t="shared" si="6"/>
        <v>2.1818745298003939</v>
      </c>
      <c r="R32" s="9">
        <f t="shared" si="7"/>
        <v>4.0532094166666672</v>
      </c>
      <c r="S32" s="13">
        <f t="shared" si="8"/>
        <v>0.53830787050592444</v>
      </c>
      <c r="T32" s="2">
        <f t="shared" si="9"/>
        <v>0.34</v>
      </c>
      <c r="U32" s="14">
        <f t="shared" si="10"/>
        <v>0.18302467597201433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0.20867467597201433</v>
      </c>
      <c r="AR32" s="9">
        <f t="shared" si="14"/>
        <v>119.21204166666666</v>
      </c>
      <c r="AS32" s="1">
        <f t="shared" si="15"/>
        <v>0.1</v>
      </c>
      <c r="AT32" s="1">
        <f t="shared" si="16"/>
        <v>30779.333333333332</v>
      </c>
      <c r="AU32" s="1">
        <f t="shared" si="17"/>
        <v>513007701.98870522</v>
      </c>
    </row>
    <row r="33" spans="1:48" x14ac:dyDescent="0.15">
      <c r="C33" s="7">
        <v>7</v>
      </c>
      <c r="D33" s="8">
        <v>20.4164695664516</v>
      </c>
      <c r="E33" s="10">
        <f t="shared" si="18"/>
        <v>19.497162776</v>
      </c>
      <c r="F33" s="7" t="s">
        <v>83</v>
      </c>
      <c r="G33" s="1">
        <v>8</v>
      </c>
      <c r="H33" s="9">
        <f t="shared" si="0"/>
        <v>20.4164695664516</v>
      </c>
      <c r="I33" s="9">
        <f t="shared" si="1"/>
        <v>293.56646956645159</v>
      </c>
      <c r="J33" s="9">
        <f t="shared" si="2"/>
        <v>0.20789947126371724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135.18640473503251</v>
      </c>
      <c r="P33" s="9">
        <f t="shared" si="5"/>
        <v>28.105182066456141</v>
      </c>
      <c r="Q33" s="12">
        <f t="shared" si="6"/>
        <v>2.8105182066456145</v>
      </c>
      <c r="R33" s="9">
        <f t="shared" si="7"/>
        <v>4.0532094166666672</v>
      </c>
      <c r="S33" s="13">
        <f t="shared" si="8"/>
        <v>0.69340562446362963</v>
      </c>
      <c r="T33" s="2">
        <f t="shared" si="9"/>
        <v>0.34</v>
      </c>
      <c r="U33" s="14">
        <f t="shared" si="10"/>
        <v>0.2357579123176341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0.26140791231763411</v>
      </c>
      <c r="AR33" s="9">
        <f t="shared" si="14"/>
        <v>119.21204166666666</v>
      </c>
      <c r="AS33" s="1">
        <f t="shared" si="15"/>
        <v>0.1</v>
      </c>
      <c r="AT33" s="1">
        <f t="shared" si="16"/>
        <v>30779.333333333332</v>
      </c>
      <c r="AU33" s="1">
        <f t="shared" si="17"/>
        <v>642647564.94803107</v>
      </c>
    </row>
    <row r="34" spans="1:48" x14ac:dyDescent="0.15">
      <c r="C34" s="7">
        <v>8</v>
      </c>
      <c r="D34" s="8">
        <v>20.799595368709699</v>
      </c>
      <c r="E34" s="10">
        <f t="shared" si="18"/>
        <v>20.4164695664516</v>
      </c>
      <c r="F34" s="7" t="s">
        <v>83</v>
      </c>
      <c r="G34" s="1">
        <v>9</v>
      </c>
      <c r="H34" s="9">
        <f t="shared" si="0"/>
        <v>20.799595368709699</v>
      </c>
      <c r="I34" s="9">
        <f t="shared" si="1"/>
        <v>293.94959536870965</v>
      </c>
      <c r="J34" s="9">
        <f t="shared" si="2"/>
        <v>0.21708390035344444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147.61331683524304</v>
      </c>
      <c r="P34" s="9">
        <f t="shared" si="5"/>
        <v>32.044474562703321</v>
      </c>
      <c r="Q34" s="12">
        <f t="shared" si="6"/>
        <v>3.2044474562703322</v>
      </c>
      <c r="R34" s="9">
        <f t="shared" si="7"/>
        <v>4.0532094166666672</v>
      </c>
      <c r="S34" s="13">
        <f t="shared" si="8"/>
        <v>0.79059508820189428</v>
      </c>
      <c r="T34" s="2">
        <f t="shared" si="9"/>
        <v>0.34</v>
      </c>
      <c r="U34" s="14">
        <f t="shared" si="10"/>
        <v>0.26880232998864406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0.29445232998864407</v>
      </c>
      <c r="AR34" s="9">
        <f t="shared" si="14"/>
        <v>119.21204166666666</v>
      </c>
      <c r="AS34" s="1">
        <f t="shared" si="15"/>
        <v>0.1</v>
      </c>
      <c r="AT34" s="1">
        <f t="shared" si="16"/>
        <v>30779.333333333332</v>
      </c>
      <c r="AU34" s="1">
        <f t="shared" si="17"/>
        <v>723884258.83048975</v>
      </c>
    </row>
    <row r="35" spans="1:48" x14ac:dyDescent="0.15">
      <c r="C35" s="7">
        <v>9</v>
      </c>
      <c r="D35" s="8">
        <v>18.065644652333301</v>
      </c>
      <c r="E35" s="10">
        <f t="shared" si="18"/>
        <v>20.799595368709699</v>
      </c>
      <c r="F35" s="7" t="s">
        <v>83</v>
      </c>
      <c r="G35" s="1">
        <v>10</v>
      </c>
      <c r="H35" s="9">
        <f t="shared" si="0"/>
        <v>18.065644652333301</v>
      </c>
      <c r="I35" s="9">
        <f t="shared" si="1"/>
        <v>291.21564465233325</v>
      </c>
      <c r="J35" s="9">
        <f t="shared" si="2"/>
        <v>0.15906511424428771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156.10093643920638</v>
      </c>
      <c r="P35" s="9">
        <f t="shared" si="5"/>
        <v>24.830213288342655</v>
      </c>
      <c r="Q35" s="12">
        <f t="shared" si="6"/>
        <v>2.4830213288342655</v>
      </c>
      <c r="R35" s="9">
        <f t="shared" si="7"/>
        <v>4.0532094166666672</v>
      </c>
      <c r="S35" s="13">
        <f t="shared" si="8"/>
        <v>0.61260622720951974</v>
      </c>
      <c r="T35" s="2">
        <f t="shared" si="9"/>
        <v>0.34</v>
      </c>
      <c r="U35" s="14">
        <f t="shared" si="10"/>
        <v>0.20828611725123672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0.23393611725123672</v>
      </c>
      <c r="AR35" s="9">
        <f t="shared" si="14"/>
        <v>119.21204166666666</v>
      </c>
      <c r="AS35" s="1">
        <f t="shared" si="15"/>
        <v>0.1</v>
      </c>
      <c r="AT35" s="1">
        <f t="shared" si="16"/>
        <v>30779.333333333332</v>
      </c>
      <c r="AU35" s="1">
        <f t="shared" si="17"/>
        <v>575110656.64389527</v>
      </c>
    </row>
    <row r="36" spans="1:48" x14ac:dyDescent="0.15">
      <c r="C36" s="7">
        <v>10</v>
      </c>
      <c r="D36" s="8">
        <v>15.039552355516101</v>
      </c>
      <c r="E36" s="10">
        <f t="shared" si="18"/>
        <v>18.065644652333301</v>
      </c>
      <c r="F36" s="7" t="s">
        <v>83</v>
      </c>
      <c r="G36" s="1">
        <v>11</v>
      </c>
      <c r="H36" s="9">
        <f t="shared" si="0"/>
        <v>15.039552355516101</v>
      </c>
      <c r="I36" s="9">
        <f t="shared" si="1"/>
        <v>288.18955235551607</v>
      </c>
      <c r="J36" s="9">
        <f t="shared" si="2"/>
        <v>0.11197039690686747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124.70718699332053</v>
      </c>
      <c r="O36" s="9">
        <f t="shared" si="19"/>
        <v>47.09563032420985</v>
      </c>
      <c r="P36" s="9">
        <f t="shared" si="5"/>
        <v>5.2733164199808806</v>
      </c>
      <c r="Q36" s="12">
        <f t="shared" si="6"/>
        <v>0.52733164199808813</v>
      </c>
      <c r="R36" s="9">
        <f t="shared" si="7"/>
        <v>4.0532094166666672</v>
      </c>
      <c r="S36" s="13">
        <f t="shared" si="8"/>
        <v>0.13010224436707299</v>
      </c>
      <c r="T36" s="2">
        <f t="shared" si="9"/>
        <v>0.34</v>
      </c>
      <c r="U36" s="14">
        <f t="shared" si="10"/>
        <v>4.4234763084804819E-2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5.7134763084804821E-2</v>
      </c>
      <c r="AR36" s="9">
        <f t="shared" si="14"/>
        <v>119.21204166666666</v>
      </c>
      <c r="AS36" s="1">
        <f t="shared" si="15"/>
        <v>0.1</v>
      </c>
      <c r="AT36" s="1">
        <f t="shared" si="16"/>
        <v>30779.333333333332</v>
      </c>
      <c r="AU36" s="1">
        <f t="shared" si="17"/>
        <v>140460615.91937351</v>
      </c>
    </row>
    <row r="37" spans="1:48" x14ac:dyDescent="0.15">
      <c r="C37" s="7">
        <v>11</v>
      </c>
      <c r="D37" s="8">
        <v>11.1505653629</v>
      </c>
      <c r="E37" s="10">
        <f t="shared" si="18"/>
        <v>15.039552355516101</v>
      </c>
      <c r="F37" s="7" t="s">
        <v>85</v>
      </c>
      <c r="G37" s="1">
        <v>12</v>
      </c>
      <c r="H37" s="9">
        <f t="shared" si="0"/>
        <v>11.1505653629</v>
      </c>
      <c r="I37" s="9">
        <f t="shared" si="1"/>
        <v>284.30056536289999</v>
      </c>
      <c r="J37" s="9">
        <f t="shared" si="2"/>
        <v>7.0532269257548422E-2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82.35440807089563</v>
      </c>
      <c r="P37" s="9">
        <f t="shared" si="5"/>
        <v>5.8086432846024296</v>
      </c>
      <c r="Q37" s="12">
        <f t="shared" si="6"/>
        <v>0.58086432846024294</v>
      </c>
      <c r="R37" s="9">
        <f t="shared" si="7"/>
        <v>4.0532094166666672</v>
      </c>
      <c r="S37" s="13">
        <f t="shared" si="8"/>
        <v>0.14330972539236375</v>
      </c>
      <c r="T37" s="2">
        <f t="shared" si="9"/>
        <v>0.34</v>
      </c>
      <c r="U37" s="14">
        <f t="shared" si="10"/>
        <v>4.872530663340368E-2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6.1625306633403681E-2</v>
      </c>
      <c r="AR37" s="9">
        <f t="shared" si="14"/>
        <v>119.21204166666666</v>
      </c>
      <c r="AS37" s="1">
        <f t="shared" si="15"/>
        <v>0.1</v>
      </c>
      <c r="AT37" s="1">
        <f t="shared" si="16"/>
        <v>30779.333333333332</v>
      </c>
      <c r="AU37" s="1">
        <f t="shared" si="17"/>
        <v>151500208.60505167</v>
      </c>
      <c r="AV37" s="1">
        <f>SUM(AU26:AU37)</f>
        <v>3544215374.3584795</v>
      </c>
    </row>
    <row r="38" spans="1:48" x14ac:dyDescent="0.15">
      <c r="C38" s="7">
        <v>12</v>
      </c>
      <c r="D38" s="8">
        <v>6.1598741764838696</v>
      </c>
      <c r="E38" s="10">
        <f t="shared" si="18"/>
        <v>11.1505653629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479672.66666666669</v>
      </c>
      <c r="AU42" s="1">
        <f t="shared" ref="AU42:AU53" si="38">AT42*10000*AS42*0.67*AR42*AQ42</f>
        <v>2530689485.3458719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5.8113100139032197</v>
      </c>
      <c r="E43" s="10">
        <f t="shared" ref="E43:E54" si="39">D42</f>
        <v>5.7115948426774201</v>
      </c>
      <c r="F43" s="7" t="s">
        <v>83</v>
      </c>
      <c r="G43" s="1">
        <v>2</v>
      </c>
      <c r="H43" s="9">
        <f t="shared" si="20"/>
        <v>5.8113100139032197</v>
      </c>
      <c r="I43" s="9">
        <f t="shared" si="21"/>
        <v>278.96131001390319</v>
      </c>
      <c r="J43" s="9">
        <f t="shared" si="22"/>
        <v>3.6618999276369794E-2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115.583975304886</v>
      </c>
      <c r="P43" s="9">
        <f t="shared" si="25"/>
        <v>4.2325695080495649</v>
      </c>
      <c r="Q43" s="12">
        <f t="shared" si="26"/>
        <v>1.0158166819318954</v>
      </c>
      <c r="R43" s="9">
        <f t="shared" si="27"/>
        <v>14.125500000000001</v>
      </c>
      <c r="S43" s="13">
        <f t="shared" si="28"/>
        <v>7.1913679652535867E-2</v>
      </c>
      <c r="T43" s="2">
        <f t="shared" si="29"/>
        <v>0.43</v>
      </c>
      <c r="U43" s="14">
        <f t="shared" si="30"/>
        <v>3.0922882250590422E-2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3.9342882250590419E-2</v>
      </c>
      <c r="AR43" s="9">
        <f t="shared" si="35"/>
        <v>136.875</v>
      </c>
      <c r="AS43" s="1">
        <f t="shared" si="36"/>
        <v>0.24</v>
      </c>
      <c r="AT43" s="1">
        <f t="shared" si="37"/>
        <v>479672.66666666669</v>
      </c>
      <c r="AU43" s="1">
        <f t="shared" si="38"/>
        <v>4153567965.5666742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7.0511608178571397</v>
      </c>
      <c r="E44" s="10">
        <f t="shared" si="39"/>
        <v>5.8113100139032197</v>
      </c>
      <c r="F44" s="7" t="s">
        <v>83</v>
      </c>
      <c r="G44" s="1">
        <v>3</v>
      </c>
      <c r="H44" s="9">
        <f t="shared" si="20"/>
        <v>7.0511608178571397</v>
      </c>
      <c r="I44" s="9">
        <f t="shared" si="21"/>
        <v>280.2011608178571</v>
      </c>
      <c r="J44" s="9">
        <f t="shared" si="22"/>
        <v>4.2734702694633482E-2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170.20765579683643</v>
      </c>
      <c r="P44" s="9">
        <f t="shared" si="25"/>
        <v>7.2737735668283143</v>
      </c>
      <c r="Q44" s="12">
        <f t="shared" si="26"/>
        <v>1.7457056560387954</v>
      </c>
      <c r="R44" s="9">
        <f t="shared" si="27"/>
        <v>14.125500000000001</v>
      </c>
      <c r="S44" s="13">
        <f t="shared" si="28"/>
        <v>0.12358540625385263</v>
      </c>
      <c r="T44" s="2">
        <f t="shared" si="29"/>
        <v>0.43</v>
      </c>
      <c r="U44" s="14">
        <f t="shared" si="30"/>
        <v>5.3141724689156629E-2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6.1561724689156626E-2</v>
      </c>
      <c r="AR44" s="9">
        <f t="shared" si="35"/>
        <v>136.875</v>
      </c>
      <c r="AS44" s="1">
        <f t="shared" si="36"/>
        <v>0.24</v>
      </c>
      <c r="AT44" s="1">
        <f t="shared" si="37"/>
        <v>479672.66666666669</v>
      </c>
      <c r="AU44" s="1">
        <f t="shared" si="38"/>
        <v>6499290162.455718</v>
      </c>
    </row>
    <row r="45" spans="1:48" x14ac:dyDescent="0.15">
      <c r="C45" s="7">
        <v>3</v>
      </c>
      <c r="D45" s="8">
        <v>8.3732895263871008</v>
      </c>
      <c r="E45" s="10">
        <f t="shared" si="39"/>
        <v>7.0511608178571397</v>
      </c>
      <c r="F45" s="7" t="s">
        <v>83</v>
      </c>
      <c r="G45" s="1">
        <v>4</v>
      </c>
      <c r="H45" s="9">
        <f t="shared" si="20"/>
        <v>8.3732895263871008</v>
      </c>
      <c r="I45" s="9">
        <f t="shared" si="21"/>
        <v>281.52328952638709</v>
      </c>
      <c r="J45" s="9">
        <f t="shared" si="22"/>
        <v>5.0310092128662415E-2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221.79013223000811</v>
      </c>
      <c r="P45" s="9">
        <f t="shared" si="25"/>
        <v>11.158281985719928</v>
      </c>
      <c r="Q45" s="12">
        <f t="shared" si="26"/>
        <v>2.6779876765727826</v>
      </c>
      <c r="R45" s="9">
        <f t="shared" si="27"/>
        <v>14.125500000000001</v>
      </c>
      <c r="S45" s="13">
        <f t="shared" si="28"/>
        <v>0.18958533691358057</v>
      </c>
      <c r="T45" s="2">
        <f t="shared" si="29"/>
        <v>0.43</v>
      </c>
      <c r="U45" s="14">
        <f t="shared" si="30"/>
        <v>8.152169487283964E-2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8.994169487283965E-2</v>
      </c>
      <c r="AR45" s="9">
        <f t="shared" si="35"/>
        <v>136.875</v>
      </c>
      <c r="AS45" s="1">
        <f t="shared" si="36"/>
        <v>0.24</v>
      </c>
      <c r="AT45" s="1">
        <f t="shared" si="37"/>
        <v>479672.66666666669</v>
      </c>
      <c r="AU45" s="1">
        <f t="shared" si="38"/>
        <v>9495464521.71772</v>
      </c>
    </row>
    <row r="46" spans="1:48" x14ac:dyDescent="0.15">
      <c r="C46" s="7">
        <v>4</v>
      </c>
      <c r="D46" s="8">
        <v>11.663441425166701</v>
      </c>
      <c r="E46" s="10">
        <f t="shared" si="39"/>
        <v>8.3732895263871008</v>
      </c>
      <c r="F46" s="7" t="s">
        <v>83</v>
      </c>
      <c r="G46" s="1">
        <v>5</v>
      </c>
      <c r="H46" s="9">
        <f t="shared" si="20"/>
        <v>11.663441425166701</v>
      </c>
      <c r="I46" s="9">
        <f t="shared" si="21"/>
        <v>284.81344142516667</v>
      </c>
      <c r="J46" s="9">
        <f t="shared" si="22"/>
        <v>7.5019089131702341E-2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200.10025773207377</v>
      </c>
      <c r="O46" s="9">
        <f t="shared" si="40"/>
        <v>69.387842512214377</v>
      </c>
      <c r="P46" s="9">
        <f t="shared" si="25"/>
        <v>5.2054127420803349</v>
      </c>
      <c r="Q46" s="12">
        <f t="shared" si="26"/>
        <v>1.2492990580992804</v>
      </c>
      <c r="R46" s="9">
        <f t="shared" si="27"/>
        <v>14.125500000000001</v>
      </c>
      <c r="S46" s="13">
        <f t="shared" si="28"/>
        <v>8.8442820296575728E-2</v>
      </c>
      <c r="T46" s="2">
        <f t="shared" si="29"/>
        <v>0.43</v>
      </c>
      <c r="U46" s="14">
        <f t="shared" si="30"/>
        <v>3.8030412727527566E-2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4.6450412727527562E-2</v>
      </c>
      <c r="AR46" s="9">
        <f t="shared" si="35"/>
        <v>136.875</v>
      </c>
      <c r="AS46" s="1">
        <f t="shared" si="36"/>
        <v>0.24</v>
      </c>
      <c r="AT46" s="1">
        <f t="shared" si="37"/>
        <v>479672.66666666669</v>
      </c>
      <c r="AU46" s="1">
        <f t="shared" si="38"/>
        <v>4903935229.3390665</v>
      </c>
    </row>
    <row r="47" spans="1:48" x14ac:dyDescent="0.15">
      <c r="C47" s="7">
        <v>5</v>
      </c>
      <c r="D47" s="8">
        <v>14.3908153980645</v>
      </c>
      <c r="E47" s="10">
        <f t="shared" si="39"/>
        <v>11.663441425166701</v>
      </c>
      <c r="F47" s="7" t="s">
        <v>85</v>
      </c>
      <c r="G47" s="1">
        <v>6</v>
      </c>
      <c r="H47" s="9">
        <f t="shared" si="20"/>
        <v>14.3908153980645</v>
      </c>
      <c r="I47" s="9">
        <f t="shared" si="21"/>
        <v>287.54081539806447</v>
      </c>
      <c r="J47" s="9">
        <f t="shared" si="22"/>
        <v>0.10375246329881832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123.03867977013402</v>
      </c>
      <c r="P47" s="9">
        <f t="shared" si="25"/>
        <v>12.76556610718589</v>
      </c>
      <c r="Q47" s="12">
        <f t="shared" si="26"/>
        <v>3.0637358657246136</v>
      </c>
      <c r="R47" s="9">
        <f t="shared" si="27"/>
        <v>14.125500000000001</v>
      </c>
      <c r="S47" s="13">
        <f t="shared" si="28"/>
        <v>0.21689397654770545</v>
      </c>
      <c r="T47" s="2">
        <f t="shared" si="29"/>
        <v>0.43</v>
      </c>
      <c r="U47" s="14">
        <f t="shared" si="30"/>
        <v>9.3264409915513338E-2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0.10168440991551335</v>
      </c>
      <c r="AR47" s="9">
        <f t="shared" si="35"/>
        <v>136.875</v>
      </c>
      <c r="AS47" s="1">
        <f t="shared" si="36"/>
        <v>0.24</v>
      </c>
      <c r="AT47" s="1">
        <f t="shared" si="37"/>
        <v>479672.66666666669</v>
      </c>
      <c r="AU47" s="1">
        <f t="shared" si="38"/>
        <v>10735184700.818108</v>
      </c>
    </row>
    <row r="48" spans="1:48" x14ac:dyDescent="0.15">
      <c r="C48" s="7">
        <v>6</v>
      </c>
      <c r="D48" s="8">
        <v>19.497162776</v>
      </c>
      <c r="E48" s="10">
        <f t="shared" si="39"/>
        <v>14.3908153980645</v>
      </c>
      <c r="F48" s="7" t="s">
        <v>83</v>
      </c>
      <c r="G48" s="1">
        <v>7</v>
      </c>
      <c r="H48" s="9">
        <f t="shared" si="20"/>
        <v>19.497162776</v>
      </c>
      <c r="I48" s="9">
        <f t="shared" si="21"/>
        <v>292.64716277599996</v>
      </c>
      <c r="J48" s="9">
        <f t="shared" si="22"/>
        <v>0.18732869276682076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169.12936366294812</v>
      </c>
      <c r="P48" s="9">
        <f t="shared" si="25"/>
        <v>31.682782603464307</v>
      </c>
      <c r="Q48" s="12">
        <f t="shared" si="26"/>
        <v>7.6038678248314335</v>
      </c>
      <c r="R48" s="9">
        <f t="shared" si="27"/>
        <v>14.125500000000001</v>
      </c>
      <c r="S48" s="13">
        <f t="shared" si="28"/>
        <v>0.53830787050592421</v>
      </c>
      <c r="T48" s="2">
        <f t="shared" si="29"/>
        <v>0.43</v>
      </c>
      <c r="U48" s="14">
        <f t="shared" si="30"/>
        <v>0.23147238431754741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0.24707238431754741</v>
      </c>
      <c r="AR48" s="9">
        <f t="shared" si="35"/>
        <v>136.875</v>
      </c>
      <c r="AS48" s="1">
        <f t="shared" si="36"/>
        <v>0.24</v>
      </c>
      <c r="AT48" s="1">
        <f t="shared" si="37"/>
        <v>479672.66666666669</v>
      </c>
      <c r="AU48" s="1">
        <f t="shared" si="38"/>
        <v>26084310095.560989</v>
      </c>
    </row>
    <row r="49" spans="1:48" x14ac:dyDescent="0.15">
      <c r="C49" s="7">
        <v>7</v>
      </c>
      <c r="D49" s="8">
        <v>20.4164695664516</v>
      </c>
      <c r="E49" s="10">
        <f t="shared" si="39"/>
        <v>19.497162776</v>
      </c>
      <c r="F49" s="7" t="s">
        <v>83</v>
      </c>
      <c r="G49" s="1">
        <v>8</v>
      </c>
      <c r="H49" s="9">
        <f t="shared" si="20"/>
        <v>20.4164695664516</v>
      </c>
      <c r="I49" s="9">
        <f t="shared" si="21"/>
        <v>293.56646956645159</v>
      </c>
      <c r="J49" s="9">
        <f t="shared" si="22"/>
        <v>0.20789947126371724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196.30283105948382</v>
      </c>
      <c r="P49" s="9">
        <f t="shared" si="25"/>
        <v>40.811254784837494</v>
      </c>
      <c r="Q49" s="12">
        <f t="shared" si="26"/>
        <v>9.794701148360998</v>
      </c>
      <c r="R49" s="9">
        <f t="shared" si="27"/>
        <v>14.125500000000001</v>
      </c>
      <c r="S49" s="13">
        <f t="shared" si="28"/>
        <v>0.69340562446362941</v>
      </c>
      <c r="T49" s="2">
        <f t="shared" si="29"/>
        <v>0.43</v>
      </c>
      <c r="U49" s="14">
        <f t="shared" si="30"/>
        <v>0.29816441851936065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0.31376441851936065</v>
      </c>
      <c r="AR49" s="9">
        <f t="shared" si="35"/>
        <v>136.875</v>
      </c>
      <c r="AS49" s="1">
        <f t="shared" si="36"/>
        <v>0.24</v>
      </c>
      <c r="AT49" s="1">
        <f t="shared" si="37"/>
        <v>479672.66666666669</v>
      </c>
      <c r="AU49" s="1">
        <f t="shared" si="38"/>
        <v>33125225274.442459</v>
      </c>
    </row>
    <row r="50" spans="1:48" x14ac:dyDescent="0.15">
      <c r="C50" s="7">
        <v>8</v>
      </c>
      <c r="D50" s="8">
        <v>20.799595368709699</v>
      </c>
      <c r="E50" s="10">
        <f t="shared" si="39"/>
        <v>20.4164695664516</v>
      </c>
      <c r="F50" s="7" t="s">
        <v>83</v>
      </c>
      <c r="G50" s="1">
        <v>9</v>
      </c>
      <c r="H50" s="9">
        <f t="shared" si="20"/>
        <v>20.799595368709699</v>
      </c>
      <c r="I50" s="9">
        <f t="shared" si="21"/>
        <v>293.94959536870965</v>
      </c>
      <c r="J50" s="9">
        <f t="shared" si="22"/>
        <v>0.21708390035344444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214.34782627464631</v>
      </c>
      <c r="P50" s="9">
        <f t="shared" si="25"/>
        <v>46.531462159982738</v>
      </c>
      <c r="Q50" s="12">
        <f t="shared" si="26"/>
        <v>11.167550918395857</v>
      </c>
      <c r="R50" s="9">
        <f t="shared" si="27"/>
        <v>14.125500000000001</v>
      </c>
      <c r="S50" s="13">
        <f t="shared" si="28"/>
        <v>0.79059508820189428</v>
      </c>
      <c r="T50" s="2">
        <f t="shared" si="29"/>
        <v>0.43</v>
      </c>
      <c r="U50" s="14">
        <f t="shared" si="30"/>
        <v>0.33995588792681453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0.35555588792681453</v>
      </c>
      <c r="AR50" s="9">
        <f t="shared" si="35"/>
        <v>136.875</v>
      </c>
      <c r="AS50" s="1">
        <f t="shared" si="36"/>
        <v>0.24</v>
      </c>
      <c r="AT50" s="1">
        <f t="shared" si="37"/>
        <v>479672.66666666669</v>
      </c>
      <c r="AU50" s="1">
        <f t="shared" si="38"/>
        <v>37537299292.282249</v>
      </c>
    </row>
    <row r="51" spans="1:48" x14ac:dyDescent="0.15">
      <c r="C51" s="7">
        <v>9</v>
      </c>
      <c r="D51" s="8">
        <v>18.065644652333301</v>
      </c>
      <c r="E51" s="10">
        <f t="shared" si="39"/>
        <v>20.799595368709699</v>
      </c>
      <c r="F51" s="7" t="s">
        <v>83</v>
      </c>
      <c r="G51" s="1">
        <v>10</v>
      </c>
      <c r="H51" s="9">
        <f t="shared" si="20"/>
        <v>18.065644652333301</v>
      </c>
      <c r="I51" s="9">
        <f t="shared" si="21"/>
        <v>291.21564465233325</v>
      </c>
      <c r="J51" s="9">
        <f t="shared" si="22"/>
        <v>0.15906511424428771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226.67261411466356</v>
      </c>
      <c r="P51" s="9">
        <f t="shared" si="25"/>
        <v>36.055705260200298</v>
      </c>
      <c r="Q51" s="12">
        <f t="shared" si="26"/>
        <v>8.6533692624480718</v>
      </c>
      <c r="R51" s="9">
        <f t="shared" si="27"/>
        <v>14.125500000000001</v>
      </c>
      <c r="S51" s="13">
        <f t="shared" si="28"/>
        <v>0.61260622720951974</v>
      </c>
      <c r="T51" s="2">
        <f t="shared" si="29"/>
        <v>0.43</v>
      </c>
      <c r="U51" s="14">
        <f t="shared" si="30"/>
        <v>0.26342067770009348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0.27902067770009348</v>
      </c>
      <c r="AR51" s="9">
        <f t="shared" si="35"/>
        <v>136.875</v>
      </c>
      <c r="AS51" s="1">
        <f t="shared" si="36"/>
        <v>0.24</v>
      </c>
      <c r="AT51" s="1">
        <f t="shared" si="37"/>
        <v>479672.66666666669</v>
      </c>
      <c r="AU51" s="1">
        <f t="shared" si="38"/>
        <v>29457205022.34988</v>
      </c>
    </row>
    <row r="52" spans="1:48" x14ac:dyDescent="0.15">
      <c r="C52" s="7">
        <v>10</v>
      </c>
      <c r="D52" s="8">
        <v>15.039552355516101</v>
      </c>
      <c r="E52" s="10">
        <f t="shared" si="39"/>
        <v>18.065644652333301</v>
      </c>
      <c r="F52" s="7" t="s">
        <v>83</v>
      </c>
      <c r="G52" s="1">
        <v>11</v>
      </c>
      <c r="H52" s="9">
        <f t="shared" si="20"/>
        <v>15.039552355516101</v>
      </c>
      <c r="I52" s="9">
        <f t="shared" si="21"/>
        <v>288.18955235551607</v>
      </c>
      <c r="J52" s="9">
        <f t="shared" si="22"/>
        <v>0.11197039690686747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181.08606341174007</v>
      </c>
      <c r="O52" s="9">
        <f t="shared" si="40"/>
        <v>68.387095442723222</v>
      </c>
      <c r="P52" s="9">
        <f t="shared" si="25"/>
        <v>7.6573302200295466</v>
      </c>
      <c r="Q52" s="12">
        <f t="shared" si="26"/>
        <v>1.8377592528070912</v>
      </c>
      <c r="R52" s="9">
        <f t="shared" si="27"/>
        <v>14.125500000000001</v>
      </c>
      <c r="S52" s="13">
        <f t="shared" si="28"/>
        <v>0.1301022443670731</v>
      </c>
      <c r="T52" s="2">
        <f t="shared" si="29"/>
        <v>0.43</v>
      </c>
      <c r="U52" s="14">
        <f t="shared" si="30"/>
        <v>5.5943965077841433E-2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6.4363965077841437E-2</v>
      </c>
      <c r="AR52" s="9">
        <f t="shared" si="35"/>
        <v>136.875</v>
      </c>
      <c r="AS52" s="1">
        <f t="shared" si="36"/>
        <v>0.24</v>
      </c>
      <c r="AT52" s="1">
        <f t="shared" si="37"/>
        <v>479672.66666666669</v>
      </c>
      <c r="AU52" s="1">
        <f t="shared" si="38"/>
        <v>6795132643.8510323</v>
      </c>
    </row>
    <row r="53" spans="1:48" x14ac:dyDescent="0.15">
      <c r="C53" s="7">
        <v>11</v>
      </c>
      <c r="D53" s="8">
        <v>11.1505653629</v>
      </c>
      <c r="E53" s="10">
        <f t="shared" si="39"/>
        <v>15.039552355516101</v>
      </c>
      <c r="F53" s="7" t="s">
        <v>85</v>
      </c>
      <c r="G53" s="1">
        <v>12</v>
      </c>
      <c r="H53" s="9">
        <f t="shared" si="20"/>
        <v>11.1505653629</v>
      </c>
      <c r="I53" s="9">
        <f t="shared" si="21"/>
        <v>284.30056536289999</v>
      </c>
      <c r="J53" s="9">
        <f t="shared" si="22"/>
        <v>7.0532269257548422E-2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119.58601522269367</v>
      </c>
      <c r="P53" s="9">
        <f t="shared" si="25"/>
        <v>8.4346730251243152</v>
      </c>
      <c r="Q53" s="12">
        <f t="shared" si="26"/>
        <v>2.0243215260298357</v>
      </c>
      <c r="R53" s="9">
        <f t="shared" si="27"/>
        <v>14.125500000000001</v>
      </c>
      <c r="S53" s="13">
        <f t="shared" si="28"/>
        <v>0.14330972539236386</v>
      </c>
      <c r="T53" s="2">
        <f t="shared" si="29"/>
        <v>0.43</v>
      </c>
      <c r="U53" s="14">
        <f t="shared" si="30"/>
        <v>6.1623181918716463E-2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7.0043181918716474E-2</v>
      </c>
      <c r="AR53" s="9">
        <f t="shared" si="35"/>
        <v>136.875</v>
      </c>
      <c r="AS53" s="1">
        <f t="shared" si="36"/>
        <v>0.24</v>
      </c>
      <c r="AT53" s="1">
        <f t="shared" si="37"/>
        <v>479672.66666666669</v>
      </c>
      <c r="AU53" s="1">
        <f t="shared" si="38"/>
        <v>7394707758.595233</v>
      </c>
      <c r="AV53" s="1">
        <f>SUM(AU42:AU53)</f>
        <v>178712012152.32504</v>
      </c>
    </row>
    <row r="54" spans="1:48" x14ac:dyDescent="0.15">
      <c r="C54" s="7">
        <v>12</v>
      </c>
      <c r="D54" s="8">
        <v>6.1598741764838696</v>
      </c>
      <c r="E54" s="10">
        <f t="shared" si="39"/>
        <v>11.1505653629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5.7115948426774201</v>
      </c>
      <c r="E58" s="7"/>
      <c r="F58" s="7"/>
      <c r="G58" s="1">
        <v>1</v>
      </c>
      <c r="H58" s="9">
        <f t="shared" ref="H58:H69" si="41">E59</f>
        <v>5.7115948426774201</v>
      </c>
      <c r="I58" s="9">
        <f t="shared" ref="I58:I69" si="42">H58+273.15</f>
        <v>278.86159484267739</v>
      </c>
      <c r="J58" s="9">
        <f t="shared" ref="J58:J69" si="43">EXP(($C$15*(I58-$C$13))/($C$16*I58*$C$13))</f>
        <v>3.6164803145188607E-2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3.6080418604516502E-3</v>
      </c>
      <c r="Q58" s="12">
        <f t="shared" ref="Q58:Q69" si="47">P58*$B$60</f>
        <v>6.8552795348581354E-4</v>
      </c>
      <c r="R58" s="9">
        <f t="shared" ref="R58:R69" si="48">L58*$B$60</f>
        <v>1.8955666666666669E-2</v>
      </c>
      <c r="S58" s="13">
        <f t="shared" ref="S58:S69" si="49">Q58/R58</f>
        <v>3.6164803145188607E-2</v>
      </c>
      <c r="T58" s="2">
        <f t="shared" ref="T58:T69" si="50">$B$59/100</f>
        <v>0.01</v>
      </c>
      <c r="U58" s="14">
        <f t="shared" ref="U58:U69" si="51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1.2361648031451886E-2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597168.33333333337</v>
      </c>
      <c r="AU58" s="1">
        <f t="shared" ref="AU58:AU69" si="58">AT58*10000*AS58*0.67*AR58*AQ58</f>
        <v>93753396.341691464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5.8113100139032197</v>
      </c>
      <c r="E59" s="10">
        <f t="shared" ref="E59:E70" si="59">D58</f>
        <v>5.7115948426774201</v>
      </c>
      <c r="F59" s="7" t="s">
        <v>83</v>
      </c>
      <c r="G59" s="1">
        <v>2</v>
      </c>
      <c r="H59" s="9">
        <f t="shared" si="41"/>
        <v>5.8113100139032197</v>
      </c>
      <c r="I59" s="9">
        <f t="shared" si="42"/>
        <v>278.96131001390319</v>
      </c>
      <c r="J59" s="9">
        <f t="shared" si="43"/>
        <v>3.6618999276369794E-2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0.19592529147288168</v>
      </c>
      <c r="P59" s="9">
        <f t="shared" si="46"/>
        <v>7.1745881066679956E-3</v>
      </c>
      <c r="Q59" s="12">
        <f t="shared" si="47"/>
        <v>1.3631717402669192E-3</v>
      </c>
      <c r="R59" s="9">
        <f t="shared" si="48"/>
        <v>1.8955666666666669E-2</v>
      </c>
      <c r="S59" s="13">
        <f t="shared" si="49"/>
        <v>7.1913679652535867E-2</v>
      </c>
      <c r="T59" s="2">
        <f t="shared" si="50"/>
        <v>0.01</v>
      </c>
      <c r="U59" s="14">
        <f t="shared" si="51"/>
        <v>7.1913679652535869E-4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1.2719136796525359E-2</v>
      </c>
      <c r="AR59" s="9">
        <f t="shared" si="55"/>
        <v>9.9766666666666666</v>
      </c>
      <c r="AS59" s="1">
        <f t="shared" si="56"/>
        <v>0.19</v>
      </c>
      <c r="AT59" s="1">
        <f t="shared" si="57"/>
        <v>597168.33333333337</v>
      </c>
      <c r="AU59" s="1">
        <f t="shared" si="58"/>
        <v>96464667.993688062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7.0511608178571397</v>
      </c>
      <c r="E60" s="10">
        <f t="shared" si="59"/>
        <v>5.8113100139032197</v>
      </c>
      <c r="F60" s="7" t="s">
        <v>83</v>
      </c>
      <c r="G60" s="1">
        <v>3</v>
      </c>
      <c r="H60" s="9">
        <f t="shared" si="41"/>
        <v>7.0511608178571397</v>
      </c>
      <c r="I60" s="9">
        <f t="shared" si="42"/>
        <v>280.2011608178571</v>
      </c>
      <c r="J60" s="9">
        <f t="shared" si="43"/>
        <v>4.2734702694633482E-2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0.28851737003288036</v>
      </c>
      <c r="P60" s="9">
        <f t="shared" si="46"/>
        <v>1.2329704030592697E-2</v>
      </c>
      <c r="Q60" s="12">
        <f t="shared" si="47"/>
        <v>2.3426437658126127E-3</v>
      </c>
      <c r="R60" s="9">
        <f t="shared" si="48"/>
        <v>1.8955666666666669E-2</v>
      </c>
      <c r="S60" s="13">
        <f t="shared" si="49"/>
        <v>0.12358540625385263</v>
      </c>
      <c r="T60" s="2">
        <f t="shared" si="50"/>
        <v>0.01</v>
      </c>
      <c r="U60" s="14">
        <f t="shared" si="51"/>
        <v>1.2358540625385262E-3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1.3235854062538526E-2</v>
      </c>
      <c r="AR60" s="9">
        <f t="shared" si="55"/>
        <v>9.9766666666666666</v>
      </c>
      <c r="AS60" s="1">
        <f t="shared" si="56"/>
        <v>0.19</v>
      </c>
      <c r="AT60" s="1">
        <f t="shared" si="57"/>
        <v>597168.33333333337</v>
      </c>
      <c r="AU60" s="1">
        <f t="shared" si="58"/>
        <v>100383562.82986777</v>
      </c>
    </row>
    <row r="61" spans="1:48" x14ac:dyDescent="0.15">
      <c r="C61" s="7">
        <v>3</v>
      </c>
      <c r="D61" s="8">
        <v>8.3732895263871008</v>
      </c>
      <c r="E61" s="10">
        <f t="shared" si="59"/>
        <v>7.0511608178571397</v>
      </c>
      <c r="F61" s="7" t="s">
        <v>83</v>
      </c>
      <c r="G61" s="1">
        <v>4</v>
      </c>
      <c r="H61" s="9">
        <f t="shared" si="41"/>
        <v>8.3732895263871008</v>
      </c>
      <c r="I61" s="9">
        <f t="shared" si="42"/>
        <v>281.52328952638709</v>
      </c>
      <c r="J61" s="9">
        <f t="shared" si="43"/>
        <v>5.0310092128662415E-2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0.37595433266895434</v>
      </c>
      <c r="P61" s="9">
        <f t="shared" si="46"/>
        <v>1.891429711274489E-2</v>
      </c>
      <c r="Q61" s="12">
        <f t="shared" si="47"/>
        <v>3.5937164514215289E-3</v>
      </c>
      <c r="R61" s="9">
        <f t="shared" si="48"/>
        <v>1.8955666666666669E-2</v>
      </c>
      <c r="S61" s="13">
        <f t="shared" si="49"/>
        <v>0.18958533691358054</v>
      </c>
      <c r="T61" s="2">
        <f t="shared" si="50"/>
        <v>0.01</v>
      </c>
      <c r="U61" s="14">
        <f t="shared" si="51"/>
        <v>1.8958533691358053E-3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1.3895853369135805E-2</v>
      </c>
      <c r="AR61" s="9">
        <f t="shared" si="55"/>
        <v>9.9766666666666666</v>
      </c>
      <c r="AS61" s="1">
        <f t="shared" si="56"/>
        <v>0.19</v>
      </c>
      <c r="AT61" s="1">
        <f t="shared" si="57"/>
        <v>597168.33333333337</v>
      </c>
      <c r="AU61" s="1">
        <f t="shared" si="58"/>
        <v>105389139.46651211</v>
      </c>
    </row>
    <row r="62" spans="1:48" x14ac:dyDescent="0.15">
      <c r="C62" s="7">
        <v>4</v>
      </c>
      <c r="D62" s="8">
        <v>11.663441425166701</v>
      </c>
      <c r="E62" s="10">
        <f t="shared" si="59"/>
        <v>8.3732895263871008</v>
      </c>
      <c r="F62" s="7" t="s">
        <v>83</v>
      </c>
      <c r="G62" s="1">
        <v>5</v>
      </c>
      <c r="H62" s="9">
        <f t="shared" si="41"/>
        <v>11.663441425166701</v>
      </c>
      <c r="I62" s="9">
        <f t="shared" si="42"/>
        <v>284.81344142516667</v>
      </c>
      <c r="J62" s="9">
        <f t="shared" si="43"/>
        <v>7.5019089131702341E-2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0.33918803377839901</v>
      </c>
      <c r="O62" s="9">
        <f t="shared" si="60"/>
        <v>0.1176186684444771</v>
      </c>
      <c r="P62" s="9">
        <f t="shared" si="46"/>
        <v>8.8236453715883727E-3</v>
      </c>
      <c r="Q62" s="12">
        <f t="shared" si="47"/>
        <v>1.6764926206017908E-3</v>
      </c>
      <c r="R62" s="9">
        <f t="shared" si="48"/>
        <v>1.8955666666666669E-2</v>
      </c>
      <c r="S62" s="13">
        <f t="shared" si="49"/>
        <v>8.8442820296575728E-2</v>
      </c>
      <c r="T62" s="2">
        <f t="shared" si="50"/>
        <v>0.01</v>
      </c>
      <c r="U62" s="14">
        <f t="shared" si="51"/>
        <v>8.844282029657573E-4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1.2884428202965757E-2</v>
      </c>
      <c r="AR62" s="9">
        <f t="shared" si="55"/>
        <v>9.9766666666666666</v>
      </c>
      <c r="AS62" s="1">
        <f t="shared" si="56"/>
        <v>0.19</v>
      </c>
      <c r="AT62" s="1">
        <f t="shared" si="57"/>
        <v>597168.33333333337</v>
      </c>
      <c r="AU62" s="1">
        <f t="shared" si="58"/>
        <v>97718273.556672379</v>
      </c>
    </row>
    <row r="63" spans="1:48" x14ac:dyDescent="0.15">
      <c r="C63" s="7">
        <v>5</v>
      </c>
      <c r="D63" s="8">
        <v>14.3908153980645</v>
      </c>
      <c r="E63" s="10">
        <f t="shared" si="59"/>
        <v>11.663441425166701</v>
      </c>
      <c r="F63" s="7" t="s">
        <v>85</v>
      </c>
      <c r="G63" s="1">
        <v>6</v>
      </c>
      <c r="H63" s="9">
        <f t="shared" si="41"/>
        <v>14.3908153980645</v>
      </c>
      <c r="I63" s="9">
        <f t="shared" si="42"/>
        <v>287.54081539806447</v>
      </c>
      <c r="J63" s="9">
        <f t="shared" si="43"/>
        <v>0.10375246329881832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0.20856168973955541</v>
      </c>
      <c r="P63" s="9">
        <f t="shared" si="46"/>
        <v>2.1638789060242757E-2</v>
      </c>
      <c r="Q63" s="12">
        <f t="shared" si="47"/>
        <v>4.1113699214461235E-3</v>
      </c>
      <c r="R63" s="9">
        <f t="shared" si="48"/>
        <v>1.8955666666666669E-2</v>
      </c>
      <c r="S63" s="13">
        <f t="shared" si="49"/>
        <v>0.21689397654770551</v>
      </c>
      <c r="T63" s="2">
        <f t="shared" si="50"/>
        <v>0.01</v>
      </c>
      <c r="U63" s="14">
        <f t="shared" si="51"/>
        <v>2.1689397654770549E-3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1.4168939765477055E-2</v>
      </c>
      <c r="AR63" s="9">
        <f t="shared" si="55"/>
        <v>9.9766666666666666</v>
      </c>
      <c r="AS63" s="1">
        <f t="shared" si="56"/>
        <v>0.19</v>
      </c>
      <c r="AT63" s="1">
        <f t="shared" si="57"/>
        <v>597168.33333333337</v>
      </c>
      <c r="AU63" s="1">
        <f t="shared" si="58"/>
        <v>107460285.40810211</v>
      </c>
    </row>
    <row r="64" spans="1:48" x14ac:dyDescent="0.15">
      <c r="C64" s="7">
        <v>6</v>
      </c>
      <c r="D64" s="8">
        <v>19.497162776</v>
      </c>
      <c r="E64" s="10">
        <f t="shared" si="59"/>
        <v>14.3908153980645</v>
      </c>
      <c r="F64" s="7" t="s">
        <v>83</v>
      </c>
      <c r="G64" s="1">
        <v>7</v>
      </c>
      <c r="H64" s="9">
        <f t="shared" si="41"/>
        <v>19.497162776</v>
      </c>
      <c r="I64" s="9">
        <f t="shared" si="42"/>
        <v>292.64716277599996</v>
      </c>
      <c r="J64" s="9">
        <f t="shared" si="43"/>
        <v>0.18732869276682076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0.28668956734597933</v>
      </c>
      <c r="P64" s="9">
        <f t="shared" si="46"/>
        <v>5.3705181880807737E-2</v>
      </c>
      <c r="Q64" s="12">
        <f t="shared" si="47"/>
        <v>1.020398455735347E-2</v>
      </c>
      <c r="R64" s="9">
        <f t="shared" si="48"/>
        <v>1.8955666666666669E-2</v>
      </c>
      <c r="S64" s="13">
        <f t="shared" si="49"/>
        <v>0.53830787050592444</v>
      </c>
      <c r="T64" s="2">
        <f t="shared" si="50"/>
        <v>0.01</v>
      </c>
      <c r="U64" s="14">
        <f t="shared" si="51"/>
        <v>5.3830787050592448E-3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2.5483078705059246E-2</v>
      </c>
      <c r="AR64" s="9">
        <f t="shared" si="55"/>
        <v>9.9766666666666666</v>
      </c>
      <c r="AS64" s="1">
        <f t="shared" si="56"/>
        <v>0.19</v>
      </c>
      <c r="AT64" s="1">
        <f t="shared" si="57"/>
        <v>597168.33333333337</v>
      </c>
      <c r="AU64" s="1">
        <f t="shared" si="58"/>
        <v>193269147.58964646</v>
      </c>
    </row>
    <row r="65" spans="1:48" x14ac:dyDescent="0.15">
      <c r="C65" s="7">
        <v>7</v>
      </c>
      <c r="D65" s="8">
        <v>20.4164695664516</v>
      </c>
      <c r="E65" s="10">
        <f t="shared" si="59"/>
        <v>19.497162776</v>
      </c>
      <c r="F65" s="7" t="s">
        <v>83</v>
      </c>
      <c r="G65" s="1">
        <v>8</v>
      </c>
      <c r="H65" s="9">
        <f t="shared" si="41"/>
        <v>20.4164695664516</v>
      </c>
      <c r="I65" s="9">
        <f t="shared" si="42"/>
        <v>293.56646956645159</v>
      </c>
      <c r="J65" s="9">
        <f t="shared" si="43"/>
        <v>0.20789947126371724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0.33275105213183825</v>
      </c>
      <c r="P65" s="9">
        <f t="shared" si="46"/>
        <v>6.9178767800654781E-2</v>
      </c>
      <c r="Q65" s="12">
        <f t="shared" si="47"/>
        <v>1.3143965882124409E-2</v>
      </c>
      <c r="R65" s="9">
        <f t="shared" si="48"/>
        <v>1.8955666666666669E-2</v>
      </c>
      <c r="S65" s="13">
        <f t="shared" si="49"/>
        <v>0.69340562446362952</v>
      </c>
      <c r="T65" s="2">
        <f t="shared" si="50"/>
        <v>0.01</v>
      </c>
      <c r="U65" s="14">
        <f t="shared" si="51"/>
        <v>6.9340562446362957E-3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2.7034056244636295E-2</v>
      </c>
      <c r="AR65" s="9">
        <f t="shared" si="55"/>
        <v>9.9766666666666666</v>
      </c>
      <c r="AS65" s="1">
        <f t="shared" si="56"/>
        <v>0.19</v>
      </c>
      <c r="AT65" s="1">
        <f t="shared" si="57"/>
        <v>597168.33333333337</v>
      </c>
      <c r="AU65" s="1">
        <f t="shared" si="58"/>
        <v>205032094.69953516</v>
      </c>
    </row>
    <row r="66" spans="1:48" x14ac:dyDescent="0.15">
      <c r="C66" s="7">
        <v>8</v>
      </c>
      <c r="D66" s="8">
        <v>20.799595368709699</v>
      </c>
      <c r="E66" s="10">
        <f t="shared" si="59"/>
        <v>20.4164695664516</v>
      </c>
      <c r="F66" s="7" t="s">
        <v>83</v>
      </c>
      <c r="G66" s="1">
        <v>9</v>
      </c>
      <c r="H66" s="9">
        <f t="shared" si="41"/>
        <v>20.799595368709699</v>
      </c>
      <c r="I66" s="9">
        <f t="shared" si="42"/>
        <v>293.94959536870965</v>
      </c>
      <c r="J66" s="9">
        <f t="shared" si="43"/>
        <v>0.21708390035344444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0.36333895099785013</v>
      </c>
      <c r="P66" s="9">
        <f t="shared" si="46"/>
        <v>7.8875036632942333E-2</v>
      </c>
      <c r="Q66" s="12">
        <f t="shared" si="47"/>
        <v>1.4986256960259044E-2</v>
      </c>
      <c r="R66" s="9">
        <f t="shared" si="48"/>
        <v>1.8955666666666669E-2</v>
      </c>
      <c r="S66" s="13">
        <f t="shared" si="49"/>
        <v>0.79059508820189439</v>
      </c>
      <c r="T66" s="2">
        <f t="shared" si="50"/>
        <v>0.01</v>
      </c>
      <c r="U66" s="14">
        <f t="shared" si="51"/>
        <v>7.9059508820189441E-3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2.8005950882018946E-2</v>
      </c>
      <c r="AR66" s="9">
        <f t="shared" si="55"/>
        <v>9.9766666666666666</v>
      </c>
      <c r="AS66" s="1">
        <f t="shared" si="56"/>
        <v>0.19</v>
      </c>
      <c r="AT66" s="1">
        <f t="shared" si="57"/>
        <v>597168.33333333337</v>
      </c>
      <c r="AU66" s="1">
        <f t="shared" si="58"/>
        <v>212403152.58025354</v>
      </c>
    </row>
    <row r="67" spans="1:48" x14ac:dyDescent="0.15">
      <c r="C67" s="7">
        <v>9</v>
      </c>
      <c r="D67" s="8">
        <v>18.065644652333301</v>
      </c>
      <c r="E67" s="10">
        <f t="shared" si="59"/>
        <v>20.799595368709699</v>
      </c>
      <c r="F67" s="7" t="s">
        <v>83</v>
      </c>
      <c r="G67" s="1">
        <v>10</v>
      </c>
      <c r="H67" s="9">
        <f t="shared" si="41"/>
        <v>18.065644652333301</v>
      </c>
      <c r="I67" s="9">
        <f t="shared" si="42"/>
        <v>291.21564465233325</v>
      </c>
      <c r="J67" s="9">
        <f t="shared" si="43"/>
        <v>0.15906511424428771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0.38423058103157448</v>
      </c>
      <c r="P67" s="9">
        <f t="shared" si="46"/>
        <v>6.1117681267936444E-2</v>
      </c>
      <c r="Q67" s="12">
        <f t="shared" si="47"/>
        <v>1.1612359440907924E-2</v>
      </c>
      <c r="R67" s="9">
        <f t="shared" si="48"/>
        <v>1.8955666666666669E-2</v>
      </c>
      <c r="S67" s="13">
        <f t="shared" si="49"/>
        <v>0.61260622720951985</v>
      </c>
      <c r="T67" s="2">
        <f t="shared" si="50"/>
        <v>0.01</v>
      </c>
      <c r="U67" s="14">
        <f t="shared" si="51"/>
        <v>6.1260622720951986E-3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2.6226062272095198E-2</v>
      </c>
      <c r="AR67" s="9">
        <f t="shared" si="55"/>
        <v>9.9766666666666666</v>
      </c>
      <c r="AS67" s="1">
        <f t="shared" si="56"/>
        <v>0.19</v>
      </c>
      <c r="AT67" s="1">
        <f t="shared" si="57"/>
        <v>597168.33333333337</v>
      </c>
      <c r="AU67" s="1">
        <f t="shared" si="58"/>
        <v>198904094.69851539</v>
      </c>
    </row>
    <row r="68" spans="1:48" x14ac:dyDescent="0.15">
      <c r="C68" s="7">
        <v>10</v>
      </c>
      <c r="D68" s="8">
        <v>15.039552355516101</v>
      </c>
      <c r="E68" s="10">
        <f t="shared" si="59"/>
        <v>18.065644652333301</v>
      </c>
      <c r="F68" s="7" t="s">
        <v>83</v>
      </c>
      <c r="G68" s="1">
        <v>11</v>
      </c>
      <c r="H68" s="9">
        <f t="shared" si="41"/>
        <v>15.039552355516101</v>
      </c>
      <c r="I68" s="9">
        <f t="shared" si="42"/>
        <v>288.18955235551607</v>
      </c>
      <c r="J68" s="9">
        <f t="shared" si="43"/>
        <v>0.11197039690686747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0.30695725477545616</v>
      </c>
      <c r="O68" s="9">
        <f t="shared" si="60"/>
        <v>0.11592231165484856</v>
      </c>
      <c r="P68" s="9">
        <f t="shared" si="46"/>
        <v>1.2979867246354982E-2</v>
      </c>
      <c r="Q68" s="12">
        <f t="shared" si="47"/>
        <v>2.4661747768074467E-3</v>
      </c>
      <c r="R68" s="9">
        <f t="shared" si="48"/>
        <v>1.8955666666666669E-2</v>
      </c>
      <c r="S68" s="13">
        <f t="shared" si="49"/>
        <v>0.13010224436707299</v>
      </c>
      <c r="T68" s="2">
        <f t="shared" si="50"/>
        <v>0.01</v>
      </c>
      <c r="U68" s="14">
        <f t="shared" si="51"/>
        <v>1.3010224436707299E-3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1.330102244367073E-2</v>
      </c>
      <c r="AR68" s="9">
        <f t="shared" si="55"/>
        <v>9.9766666666666666</v>
      </c>
      <c r="AS68" s="1">
        <f t="shared" si="56"/>
        <v>0.19</v>
      </c>
      <c r="AT68" s="1">
        <f t="shared" si="57"/>
        <v>597168.33333333337</v>
      </c>
      <c r="AU68" s="1">
        <f t="shared" si="58"/>
        <v>100877813.84313789</v>
      </c>
    </row>
    <row r="69" spans="1:48" x14ac:dyDescent="0.15">
      <c r="C69" s="7">
        <v>11</v>
      </c>
      <c r="D69" s="8">
        <v>11.1505653629</v>
      </c>
      <c r="E69" s="10">
        <f t="shared" si="59"/>
        <v>15.039552355516101</v>
      </c>
      <c r="F69" s="7" t="s">
        <v>85</v>
      </c>
      <c r="G69" s="1">
        <v>12</v>
      </c>
      <c r="H69" s="9">
        <f t="shared" si="41"/>
        <v>11.1505653629</v>
      </c>
      <c r="I69" s="9">
        <f t="shared" si="42"/>
        <v>284.30056536289999</v>
      </c>
      <c r="J69" s="9">
        <f t="shared" si="43"/>
        <v>7.0532269257548422E-2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0.20270911107516026</v>
      </c>
      <c r="P69" s="9">
        <f t="shared" si="46"/>
        <v>1.4297533603311494E-2</v>
      </c>
      <c r="Q69" s="12">
        <f t="shared" si="47"/>
        <v>2.7165313846291839E-3</v>
      </c>
      <c r="R69" s="9">
        <f t="shared" si="48"/>
        <v>1.8955666666666669E-2</v>
      </c>
      <c r="S69" s="13">
        <f t="shared" si="49"/>
        <v>0.14330972539236378</v>
      </c>
      <c r="T69" s="2">
        <f t="shared" si="50"/>
        <v>0.01</v>
      </c>
      <c r="U69" s="14">
        <f t="shared" si="51"/>
        <v>1.4330972539236379E-3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1.3433097253923639E-2</v>
      </c>
      <c r="AR69" s="9">
        <f t="shared" si="55"/>
        <v>9.9766666666666666</v>
      </c>
      <c r="AS69" s="1">
        <f t="shared" si="56"/>
        <v>0.19</v>
      </c>
      <c r="AT69" s="1">
        <f t="shared" si="57"/>
        <v>597168.33333333337</v>
      </c>
      <c r="AU69" s="1">
        <f t="shared" si="58"/>
        <v>101879497.59929159</v>
      </c>
      <c r="AV69" s="1">
        <f>SUM(AU58:AU69)</f>
        <v>1613535126.606914</v>
      </c>
    </row>
    <row r="70" spans="1:48" x14ac:dyDescent="0.15">
      <c r="C70" s="7">
        <v>12</v>
      </c>
      <c r="D70" s="8">
        <v>6.1598741764838696</v>
      </c>
      <c r="E70" s="10">
        <f t="shared" si="59"/>
        <v>11.1505653629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5.7115948426774201</v>
      </c>
      <c r="E73" s="7"/>
      <c r="F73" s="7"/>
      <c r="G73" s="1">
        <v>1</v>
      </c>
      <c r="H73" s="9">
        <f t="shared" ref="H73:H84" si="61">E74</f>
        <v>5.7115948426774201</v>
      </c>
      <c r="I73" s="9">
        <f t="shared" ref="I73:I84" si="62">H73+273.15</f>
        <v>278.86159484267739</v>
      </c>
      <c r="J73" s="9">
        <f t="shared" ref="J73:J84" si="63">EXP(($C$15*(I73-$C$13))/($C$16*I73*$C$13))</f>
        <v>3.6164803145188607E-2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3.9600459443981531E-3</v>
      </c>
      <c r="Q73" s="12">
        <f t="shared" ref="Q73:Q84" si="67">P73*$B$75</f>
        <v>7.1280826999166758E-4</v>
      </c>
      <c r="R73" s="9">
        <f t="shared" ref="R73:R84" si="68">L73*$B$75</f>
        <v>1.9710000000000002E-2</v>
      </c>
      <c r="S73" s="13">
        <f t="shared" ref="S73:S84" si="69">Q73/R73</f>
        <v>3.6164803145188613E-2</v>
      </c>
      <c r="T73" s="2">
        <f t="shared" ref="T73:T84" si="70">$B$74/100</f>
        <v>0.01</v>
      </c>
      <c r="U73" s="14">
        <f t="shared" ref="U73:U84" si="71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1.2961648031451885E-2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78085.75</v>
      </c>
      <c r="AU73" s="1">
        <f t="shared" ref="AU73:AU84" si="78">AT73*10000*AS73*0.67*AR73*AQ73</f>
        <v>13365753.186633963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5.8113100139032197</v>
      </c>
      <c r="E74" s="10">
        <f t="shared" ref="E74:E85" si="79">D73</f>
        <v>5.7115948426774201</v>
      </c>
      <c r="F74" s="7" t="s">
        <v>83</v>
      </c>
      <c r="G74" s="1">
        <v>2</v>
      </c>
      <c r="H74" s="9">
        <f t="shared" si="61"/>
        <v>5.8113100139032197</v>
      </c>
      <c r="I74" s="9">
        <f t="shared" si="62"/>
        <v>278.96131001390319</v>
      </c>
      <c r="J74" s="9">
        <f t="shared" si="63"/>
        <v>3.6618999276369794E-2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0.21503995405560186</v>
      </c>
      <c r="P74" s="9">
        <f t="shared" si="66"/>
        <v>7.8745479219526782E-3</v>
      </c>
      <c r="Q74" s="12">
        <f t="shared" si="67"/>
        <v>1.417418625951482E-3</v>
      </c>
      <c r="R74" s="9">
        <f t="shared" si="68"/>
        <v>1.9710000000000002E-2</v>
      </c>
      <c r="S74" s="13">
        <f t="shared" si="69"/>
        <v>7.1913679652535867E-2</v>
      </c>
      <c r="T74" s="2">
        <f t="shared" si="70"/>
        <v>0.01</v>
      </c>
      <c r="U74" s="14">
        <f t="shared" si="71"/>
        <v>7.1913679652535869E-4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1.3319136796525358E-2</v>
      </c>
      <c r="AR74" s="9">
        <f t="shared" si="75"/>
        <v>10.950000000000001</v>
      </c>
      <c r="AS74" s="1">
        <f t="shared" si="76"/>
        <v>0.18</v>
      </c>
      <c r="AT74" s="1">
        <f t="shared" si="77"/>
        <v>78085.75</v>
      </c>
      <c r="AU74" s="1">
        <f t="shared" si="78"/>
        <v>13734387.37492332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7.0511608178571397</v>
      </c>
      <c r="E75" s="10">
        <f t="shared" si="79"/>
        <v>5.8113100139032197</v>
      </c>
      <c r="F75" s="7" t="s">
        <v>83</v>
      </c>
      <c r="G75" s="1">
        <v>3</v>
      </c>
      <c r="H75" s="9">
        <f t="shared" si="61"/>
        <v>7.0511608178571397</v>
      </c>
      <c r="I75" s="9">
        <f t="shared" si="62"/>
        <v>280.2011608178571</v>
      </c>
      <c r="J75" s="9">
        <f t="shared" si="63"/>
        <v>4.2734702694633482E-2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0.31666540613364919</v>
      </c>
      <c r="P75" s="9">
        <f t="shared" si="66"/>
        <v>1.3532601984796864E-2</v>
      </c>
      <c r="Q75" s="12">
        <f t="shared" si="67"/>
        <v>2.4358683572634353E-3</v>
      </c>
      <c r="R75" s="9">
        <f t="shared" si="68"/>
        <v>1.9710000000000002E-2</v>
      </c>
      <c r="S75" s="13">
        <f t="shared" si="69"/>
        <v>0.12358540625385261</v>
      </c>
      <c r="T75" s="2">
        <f t="shared" si="70"/>
        <v>0.01</v>
      </c>
      <c r="U75" s="14">
        <f t="shared" si="71"/>
        <v>1.2358540625385262E-3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1.3835854062538526E-2</v>
      </c>
      <c r="AR75" s="9">
        <f t="shared" si="75"/>
        <v>10.950000000000001</v>
      </c>
      <c r="AS75" s="1">
        <f t="shared" si="76"/>
        <v>0.18</v>
      </c>
      <c r="AT75" s="1">
        <f t="shared" si="77"/>
        <v>78085.75</v>
      </c>
      <c r="AU75" s="1">
        <f t="shared" si="78"/>
        <v>14267214.32933883</v>
      </c>
    </row>
    <row r="76" spans="1:48" x14ac:dyDescent="0.15">
      <c r="C76" s="7">
        <v>3</v>
      </c>
      <c r="D76" s="8">
        <v>8.3732895263871008</v>
      </c>
      <c r="E76" s="10">
        <f t="shared" si="79"/>
        <v>7.0511608178571397</v>
      </c>
      <c r="F76" s="7" t="s">
        <v>83</v>
      </c>
      <c r="G76" s="1">
        <v>4</v>
      </c>
      <c r="H76" s="9">
        <f t="shared" si="61"/>
        <v>8.3732895263871008</v>
      </c>
      <c r="I76" s="9">
        <f t="shared" si="62"/>
        <v>281.52328952638709</v>
      </c>
      <c r="J76" s="9">
        <f t="shared" si="63"/>
        <v>5.0310092128662415E-2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0.41263280414885228</v>
      </c>
      <c r="P76" s="9">
        <f t="shared" si="66"/>
        <v>2.0759594392037072E-2</v>
      </c>
      <c r="Q76" s="12">
        <f t="shared" si="67"/>
        <v>3.7367269905666731E-3</v>
      </c>
      <c r="R76" s="9">
        <f t="shared" si="68"/>
        <v>1.9710000000000002E-2</v>
      </c>
      <c r="S76" s="13">
        <f t="shared" si="69"/>
        <v>0.18958533691358057</v>
      </c>
      <c r="T76" s="2">
        <f t="shared" si="70"/>
        <v>0.01</v>
      </c>
      <c r="U76" s="14">
        <f t="shared" si="71"/>
        <v>1.8958533691358058E-3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1.4495853369135807E-2</v>
      </c>
      <c r="AR76" s="9">
        <f t="shared" si="75"/>
        <v>10.950000000000001</v>
      </c>
      <c r="AS76" s="1">
        <f t="shared" si="76"/>
        <v>0.18</v>
      </c>
      <c r="AT76" s="1">
        <f t="shared" si="77"/>
        <v>78085.75</v>
      </c>
      <c r="AU76" s="1">
        <f t="shared" si="78"/>
        <v>14947790.4269094</v>
      </c>
    </row>
    <row r="77" spans="1:48" x14ac:dyDescent="0.15">
      <c r="C77" s="7">
        <v>4</v>
      </c>
      <c r="D77" s="8">
        <v>11.663441425166701</v>
      </c>
      <c r="E77" s="10">
        <f t="shared" si="79"/>
        <v>8.3732895263871008</v>
      </c>
      <c r="F77" s="7" t="s">
        <v>83</v>
      </c>
      <c r="G77" s="1">
        <v>5</v>
      </c>
      <c r="H77" s="9">
        <f t="shared" si="61"/>
        <v>11.663441425166701</v>
      </c>
      <c r="I77" s="9">
        <f t="shared" si="62"/>
        <v>284.81344142516667</v>
      </c>
      <c r="J77" s="9">
        <f t="shared" si="63"/>
        <v>7.5019089131702341E-2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0.37227954926897444</v>
      </c>
      <c r="O77" s="9">
        <f t="shared" si="80"/>
        <v>0.12909366048784077</v>
      </c>
      <c r="P77" s="9">
        <f t="shared" si="66"/>
        <v>9.6844888224750479E-3</v>
      </c>
      <c r="Q77" s="12">
        <f t="shared" si="67"/>
        <v>1.7432079880455086E-3</v>
      </c>
      <c r="R77" s="9">
        <f t="shared" si="68"/>
        <v>1.9710000000000002E-2</v>
      </c>
      <c r="S77" s="13">
        <f t="shared" si="69"/>
        <v>8.8442820296575769E-2</v>
      </c>
      <c r="T77" s="2">
        <f t="shared" si="70"/>
        <v>0.01</v>
      </c>
      <c r="U77" s="14">
        <f t="shared" si="71"/>
        <v>8.8442820296575774E-4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1.3484428202965758E-2</v>
      </c>
      <c r="AR77" s="9">
        <f t="shared" si="75"/>
        <v>10.950000000000001</v>
      </c>
      <c r="AS77" s="1">
        <f t="shared" si="76"/>
        <v>0.18</v>
      </c>
      <c r="AT77" s="1">
        <f t="shared" si="77"/>
        <v>78085.75</v>
      </c>
      <c r="AU77" s="1">
        <f t="shared" si="78"/>
        <v>13904832.069686916</v>
      </c>
    </row>
    <row r="78" spans="1:48" x14ac:dyDescent="0.15">
      <c r="C78" s="7">
        <v>5</v>
      </c>
      <c r="D78" s="8">
        <v>14.3908153980645</v>
      </c>
      <c r="E78" s="10">
        <f t="shared" si="79"/>
        <v>11.663441425166701</v>
      </c>
      <c r="F78" s="7" t="s">
        <v>85</v>
      </c>
      <c r="G78" s="1">
        <v>6</v>
      </c>
      <c r="H78" s="9">
        <f t="shared" si="61"/>
        <v>14.3908153980645</v>
      </c>
      <c r="I78" s="9">
        <f t="shared" si="62"/>
        <v>287.54081539806447</v>
      </c>
      <c r="J78" s="9">
        <f t="shared" si="63"/>
        <v>0.10375246329881832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0.22890917166536573</v>
      </c>
      <c r="P78" s="9">
        <f t="shared" si="66"/>
        <v>2.3749890431973762E-2</v>
      </c>
      <c r="Q78" s="12">
        <f t="shared" si="67"/>
        <v>4.2749802777552765E-3</v>
      </c>
      <c r="R78" s="9">
        <f t="shared" si="68"/>
        <v>1.9710000000000002E-2</v>
      </c>
      <c r="S78" s="13">
        <f t="shared" si="69"/>
        <v>0.21689397654770554</v>
      </c>
      <c r="T78" s="2">
        <f t="shared" si="70"/>
        <v>0.01</v>
      </c>
      <c r="U78" s="14">
        <f t="shared" si="71"/>
        <v>2.1689397654770554E-3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1.4768939765477055E-2</v>
      </c>
      <c r="AR78" s="9">
        <f t="shared" si="75"/>
        <v>10.950000000000001</v>
      </c>
      <c r="AS78" s="1">
        <f t="shared" si="76"/>
        <v>0.18</v>
      </c>
      <c r="AT78" s="1">
        <f t="shared" si="77"/>
        <v>78085.75</v>
      </c>
      <c r="AU78" s="1">
        <f t="shared" si="78"/>
        <v>15229390.834763985</v>
      </c>
    </row>
    <row r="79" spans="1:48" x14ac:dyDescent="0.15">
      <c r="C79" s="7">
        <v>6</v>
      </c>
      <c r="D79" s="8">
        <v>19.497162776</v>
      </c>
      <c r="E79" s="10">
        <f t="shared" si="79"/>
        <v>14.3908153980645</v>
      </c>
      <c r="F79" s="7" t="s">
        <v>83</v>
      </c>
      <c r="G79" s="1">
        <v>7</v>
      </c>
      <c r="H79" s="9">
        <f t="shared" si="61"/>
        <v>19.497162776</v>
      </c>
      <c r="I79" s="9">
        <f t="shared" si="62"/>
        <v>292.64716277599996</v>
      </c>
      <c r="J79" s="9">
        <f t="shared" si="63"/>
        <v>0.18732869276682076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0.31465928123339199</v>
      </c>
      <c r="P79" s="9">
        <f t="shared" si="66"/>
        <v>5.8944711820398739E-2</v>
      </c>
      <c r="Q79" s="12">
        <f t="shared" si="67"/>
        <v>1.0610048127671773E-2</v>
      </c>
      <c r="R79" s="9">
        <f t="shared" si="68"/>
        <v>1.9710000000000002E-2</v>
      </c>
      <c r="S79" s="13">
        <f t="shared" si="69"/>
        <v>0.53830787050592455</v>
      </c>
      <c r="T79" s="2">
        <f t="shared" si="70"/>
        <v>0.01</v>
      </c>
      <c r="U79" s="14">
        <f t="shared" si="71"/>
        <v>5.3830787050592457E-3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2.6983078705059248E-2</v>
      </c>
      <c r="AR79" s="9">
        <f t="shared" si="75"/>
        <v>10.950000000000001</v>
      </c>
      <c r="AS79" s="1">
        <f t="shared" si="76"/>
        <v>0.18</v>
      </c>
      <c r="AT79" s="1">
        <f t="shared" si="77"/>
        <v>78085.75</v>
      </c>
      <c r="AU79" s="1">
        <f t="shared" si="78"/>
        <v>27824329.846961822</v>
      </c>
    </row>
    <row r="80" spans="1:48" x14ac:dyDescent="0.15">
      <c r="C80" s="7">
        <v>7</v>
      </c>
      <c r="D80" s="8">
        <v>20.4164695664516</v>
      </c>
      <c r="E80" s="10">
        <f t="shared" si="79"/>
        <v>19.497162776</v>
      </c>
      <c r="F80" s="7" t="s">
        <v>83</v>
      </c>
      <c r="G80" s="1">
        <v>8</v>
      </c>
      <c r="H80" s="9">
        <f t="shared" si="61"/>
        <v>20.4164695664516</v>
      </c>
      <c r="I80" s="9">
        <f t="shared" si="62"/>
        <v>293.56646956645159</v>
      </c>
      <c r="J80" s="9">
        <f t="shared" si="63"/>
        <v>0.20789947126371724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0.36521456941299324</v>
      </c>
      <c r="P80" s="9">
        <f t="shared" si="66"/>
        <v>7.592791587876746E-2</v>
      </c>
      <c r="Q80" s="12">
        <f t="shared" si="67"/>
        <v>1.3667024858178143E-2</v>
      </c>
      <c r="R80" s="9">
        <f t="shared" si="68"/>
        <v>1.9710000000000002E-2</v>
      </c>
      <c r="S80" s="13">
        <f t="shared" si="69"/>
        <v>0.69340562446362974</v>
      </c>
      <c r="T80" s="2">
        <f t="shared" si="70"/>
        <v>0.01</v>
      </c>
      <c r="U80" s="14">
        <f t="shared" si="71"/>
        <v>6.9340562446362974E-3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2.8534056244636299E-2</v>
      </c>
      <c r="AR80" s="9">
        <f t="shared" si="75"/>
        <v>10.950000000000001</v>
      </c>
      <c r="AS80" s="1">
        <f t="shared" si="76"/>
        <v>0.18</v>
      </c>
      <c r="AT80" s="1">
        <f t="shared" si="77"/>
        <v>78085.75</v>
      </c>
      <c r="AU80" s="1">
        <f t="shared" si="78"/>
        <v>29423662.195880547</v>
      </c>
    </row>
    <row r="81" spans="1:48" x14ac:dyDescent="0.15">
      <c r="C81" s="7">
        <v>8</v>
      </c>
      <c r="D81" s="8">
        <v>20.799595368709699</v>
      </c>
      <c r="E81" s="10">
        <f t="shared" si="79"/>
        <v>20.4164695664516</v>
      </c>
      <c r="F81" s="7" t="s">
        <v>83</v>
      </c>
      <c r="G81" s="1">
        <v>9</v>
      </c>
      <c r="H81" s="9">
        <f t="shared" si="61"/>
        <v>20.799595368709699</v>
      </c>
      <c r="I81" s="9">
        <f t="shared" si="62"/>
        <v>293.94959536870965</v>
      </c>
      <c r="J81" s="9">
        <f t="shared" si="63"/>
        <v>0.21708390035344444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0.39878665353422582</v>
      </c>
      <c r="P81" s="9">
        <f t="shared" si="66"/>
        <v>8.657016215810745E-2</v>
      </c>
      <c r="Q81" s="12">
        <f t="shared" si="67"/>
        <v>1.5582629188459341E-2</v>
      </c>
      <c r="R81" s="9">
        <f t="shared" si="68"/>
        <v>1.9710000000000002E-2</v>
      </c>
      <c r="S81" s="13">
        <f t="shared" si="69"/>
        <v>0.79059508820189439</v>
      </c>
      <c r="T81" s="2">
        <f t="shared" si="70"/>
        <v>0.01</v>
      </c>
      <c r="U81" s="14">
        <f t="shared" si="71"/>
        <v>7.9059508820189441E-3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2.9505950882018947E-2</v>
      </c>
      <c r="AR81" s="9">
        <f t="shared" si="75"/>
        <v>10.950000000000001</v>
      </c>
      <c r="AS81" s="1">
        <f t="shared" si="76"/>
        <v>0.18</v>
      </c>
      <c r="AT81" s="1">
        <f t="shared" si="77"/>
        <v>78085.75</v>
      </c>
      <c r="AU81" s="1">
        <f t="shared" si="78"/>
        <v>30425857.581463356</v>
      </c>
    </row>
    <row r="82" spans="1:48" x14ac:dyDescent="0.15">
      <c r="C82" s="7">
        <v>9</v>
      </c>
      <c r="D82" s="8">
        <v>18.065644652333301</v>
      </c>
      <c r="E82" s="10">
        <f t="shared" si="79"/>
        <v>20.799595368709699</v>
      </c>
      <c r="F82" s="7" t="s">
        <v>83</v>
      </c>
      <c r="G82" s="1">
        <v>10</v>
      </c>
      <c r="H82" s="9">
        <f t="shared" si="61"/>
        <v>18.065644652333301</v>
      </c>
      <c r="I82" s="9">
        <f t="shared" si="62"/>
        <v>291.21564465233325</v>
      </c>
      <c r="J82" s="9">
        <f t="shared" si="63"/>
        <v>0.15906511424428771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0.42171649137611844</v>
      </c>
      <c r="P82" s="9">
        <f t="shared" si="66"/>
        <v>6.7080381879442458E-2</v>
      </c>
      <c r="Q82" s="12">
        <f t="shared" si="67"/>
        <v>1.2074468738299642E-2</v>
      </c>
      <c r="R82" s="9">
        <f t="shared" si="68"/>
        <v>1.9710000000000002E-2</v>
      </c>
      <c r="S82" s="13">
        <f t="shared" si="69"/>
        <v>0.61260622720952007</v>
      </c>
      <c r="T82" s="2">
        <f t="shared" si="70"/>
        <v>0.01</v>
      </c>
      <c r="U82" s="14">
        <f t="shared" si="71"/>
        <v>6.1260622720952012E-3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2.7726062272095203E-2</v>
      </c>
      <c r="AR82" s="9">
        <f t="shared" si="75"/>
        <v>10.950000000000001</v>
      </c>
      <c r="AS82" s="1">
        <f t="shared" si="76"/>
        <v>0.18</v>
      </c>
      <c r="AT82" s="1">
        <f t="shared" si="77"/>
        <v>78085.75</v>
      </c>
      <c r="AU82" s="1">
        <f t="shared" si="78"/>
        <v>28590477.40432727</v>
      </c>
    </row>
    <row r="83" spans="1:48" x14ac:dyDescent="0.15">
      <c r="C83" s="7">
        <v>10</v>
      </c>
      <c r="D83" s="8">
        <v>15.039552355516101</v>
      </c>
      <c r="E83" s="10">
        <f t="shared" si="79"/>
        <v>18.065644652333301</v>
      </c>
      <c r="F83" s="7" t="s">
        <v>83</v>
      </c>
      <c r="G83" s="1">
        <v>11</v>
      </c>
      <c r="H83" s="9">
        <f t="shared" si="61"/>
        <v>15.039552355516101</v>
      </c>
      <c r="I83" s="9">
        <f t="shared" si="62"/>
        <v>288.18955235551607</v>
      </c>
      <c r="J83" s="9">
        <f t="shared" si="63"/>
        <v>0.11197039690686747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0.33690430402184218</v>
      </c>
      <c r="O83" s="9">
        <f t="shared" si="80"/>
        <v>0.12723180547483387</v>
      </c>
      <c r="P83" s="9">
        <f t="shared" si="66"/>
        <v>1.4246195758194502E-2</v>
      </c>
      <c r="Q83" s="12">
        <f t="shared" si="67"/>
        <v>2.5643152364750103E-3</v>
      </c>
      <c r="R83" s="9">
        <f t="shared" si="68"/>
        <v>1.9710000000000002E-2</v>
      </c>
      <c r="S83" s="13">
        <f t="shared" si="69"/>
        <v>0.13010224436707307</v>
      </c>
      <c r="T83" s="2">
        <f t="shared" si="70"/>
        <v>0.01</v>
      </c>
      <c r="U83" s="14">
        <f t="shared" si="71"/>
        <v>1.3010224436707308E-3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1.3901022443670731E-2</v>
      </c>
      <c r="AR83" s="9">
        <f t="shared" si="75"/>
        <v>10.950000000000001</v>
      </c>
      <c r="AS83" s="1">
        <f t="shared" si="76"/>
        <v>0.18</v>
      </c>
      <c r="AT83" s="1">
        <f t="shared" si="77"/>
        <v>78085.75</v>
      </c>
      <c r="AU83" s="1">
        <f t="shared" si="78"/>
        <v>14334414.464358078</v>
      </c>
    </row>
    <row r="84" spans="1:48" x14ac:dyDescent="0.15">
      <c r="C84" s="7">
        <v>11</v>
      </c>
      <c r="D84" s="8">
        <v>11.1505653629</v>
      </c>
      <c r="E84" s="10">
        <f t="shared" si="79"/>
        <v>15.039552355516101</v>
      </c>
      <c r="F84" s="7" t="s">
        <v>85</v>
      </c>
      <c r="G84" s="1">
        <v>12</v>
      </c>
      <c r="H84" s="9">
        <f t="shared" si="61"/>
        <v>11.1505653629</v>
      </c>
      <c r="I84" s="9">
        <f t="shared" si="62"/>
        <v>284.30056536289999</v>
      </c>
      <c r="J84" s="9">
        <f t="shared" si="63"/>
        <v>7.0532269257548422E-2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0.22248560971663939</v>
      </c>
      <c r="P84" s="9">
        <f t="shared" si="66"/>
        <v>1.569241493046384E-2</v>
      </c>
      <c r="Q84" s="12">
        <f t="shared" si="67"/>
        <v>2.8246346874834911E-3</v>
      </c>
      <c r="R84" s="9">
        <f t="shared" si="68"/>
        <v>1.9710000000000002E-2</v>
      </c>
      <c r="S84" s="13">
        <f t="shared" si="69"/>
        <v>0.14330972539236381</v>
      </c>
      <c r="T84" s="2">
        <f t="shared" si="70"/>
        <v>0.01</v>
      </c>
      <c r="U84" s="14">
        <f t="shared" si="71"/>
        <v>1.4330972539236381E-3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1.4033097253923639E-2</v>
      </c>
      <c r="AR84" s="9">
        <f t="shared" si="75"/>
        <v>10.950000000000001</v>
      </c>
      <c r="AS84" s="1">
        <f t="shared" si="76"/>
        <v>0.18</v>
      </c>
      <c r="AT84" s="1">
        <f t="shared" si="77"/>
        <v>78085.75</v>
      </c>
      <c r="AU84" s="1">
        <f t="shared" si="78"/>
        <v>14470606.969487701</v>
      </c>
      <c r="AV84" s="1">
        <f>SUM(AU73:AU84)</f>
        <v>230518716.68473524</v>
      </c>
    </row>
    <row r="85" spans="1:48" x14ac:dyDescent="0.15">
      <c r="C85" s="7">
        <v>12</v>
      </c>
      <c r="D85" s="8">
        <v>6.1598741764838696</v>
      </c>
      <c r="E85" s="10">
        <f t="shared" si="79"/>
        <v>11.1505653629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5.7115948426774201</v>
      </c>
      <c r="E89" s="7"/>
      <c r="F89" s="7"/>
      <c r="G89" s="1">
        <v>1</v>
      </c>
      <c r="H89" s="9">
        <f t="shared" ref="H89:H100" si="81">E90</f>
        <v>5.7115948426774201</v>
      </c>
      <c r="I89" s="9">
        <f t="shared" ref="I89:I100" si="82">H89+273.15</f>
        <v>278.86159484267739</v>
      </c>
      <c r="J89" s="9">
        <f t="shared" ref="J89:J100" si="83">EXP(($C$15*(I89-$C$13))/($C$16*I89*$C$13))</f>
        <v>3.6164803145188607E-2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0.19186422600609049</v>
      </c>
      <c r="Q89" s="12">
        <f t="shared" ref="Q89:Q100" si="87">P89*$B$91</f>
        <v>8.6338901702740722E-2</v>
      </c>
      <c r="R89" s="9">
        <f t="shared" ref="R89:R100" si="88">L89*$B$91</f>
        <v>2.3873737500000001</v>
      </c>
      <c r="S89" s="13">
        <f t="shared" ref="S89:S100" si="89">Q89/R89</f>
        <v>3.6164803145188607E-2</v>
      </c>
      <c r="T89" s="2">
        <f t="shared" ref="T89:T100" si="90">$B$90/100</f>
        <v>0.51</v>
      </c>
      <c r="U89" s="14">
        <f t="shared" ref="U89:U100" si="91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3.5897880955619924E-2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723008.33333333337</v>
      </c>
      <c r="AN89" s="1">
        <f t="shared" ref="AN89:AN100" si="96">AM89*10000*AK89*AJ89</f>
        <v>2699913437.9887996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5.8113100139032197</v>
      </c>
      <c r="E90" s="10">
        <f t="shared" ref="E90:E101" si="97">D89</f>
        <v>5.7115948426774201</v>
      </c>
      <c r="F90" s="7" t="s">
        <v>83</v>
      </c>
      <c r="G90" s="1">
        <v>2</v>
      </c>
      <c r="H90" s="9">
        <f t="shared" si="81"/>
        <v>5.8113100139032197</v>
      </c>
      <c r="I90" s="9">
        <f t="shared" si="82"/>
        <v>278.96131001390319</v>
      </c>
      <c r="J90" s="9">
        <f t="shared" si="83"/>
        <v>3.6618999276369794E-2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10.418685773993909</v>
      </c>
      <c r="P90" s="9">
        <f t="shared" si="86"/>
        <v>0.38152184681860724</v>
      </c>
      <c r="Q90" s="12">
        <f t="shared" si="87"/>
        <v>0.17168483106837326</v>
      </c>
      <c r="R90" s="9">
        <f t="shared" si="88"/>
        <v>2.3873737500000001</v>
      </c>
      <c r="S90" s="13">
        <f t="shared" si="89"/>
        <v>7.1913679652535867E-2</v>
      </c>
      <c r="T90" s="2">
        <f t="shared" si="90"/>
        <v>0.51</v>
      </c>
      <c r="U90" s="14">
        <f t="shared" si="91"/>
        <v>3.6675976622793295E-2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4.1394806951772181E-2</v>
      </c>
      <c r="AK90" s="9">
        <f t="shared" si="93"/>
        <v>10.4025</v>
      </c>
      <c r="AL90" s="1">
        <f t="shared" si="94"/>
        <v>0.45</v>
      </c>
      <c r="AM90" s="17">
        <f t="shared" si="95"/>
        <v>723008.33333333337</v>
      </c>
      <c r="AN90" s="1">
        <f t="shared" si="96"/>
        <v>3113342419.5765834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7.0511608178571397</v>
      </c>
      <c r="E91" s="10">
        <f t="shared" si="97"/>
        <v>5.8113100139032197</v>
      </c>
      <c r="F91" s="7" t="s">
        <v>83</v>
      </c>
      <c r="G91" s="1">
        <v>3</v>
      </c>
      <c r="H91" s="9">
        <f t="shared" si="81"/>
        <v>7.0511608178571397</v>
      </c>
      <c r="I91" s="9">
        <f t="shared" si="82"/>
        <v>280.2011608178571</v>
      </c>
      <c r="J91" s="9">
        <f t="shared" si="83"/>
        <v>4.2734702694633482E-2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15.342438927175301</v>
      </c>
      <c r="P91" s="9">
        <f t="shared" si="86"/>
        <v>0.655654566163408</v>
      </c>
      <c r="Q91" s="12">
        <f t="shared" si="87"/>
        <v>0.29504455477353358</v>
      </c>
      <c r="R91" s="9">
        <f t="shared" si="88"/>
        <v>2.3873737500000001</v>
      </c>
      <c r="S91" s="13">
        <f t="shared" si="89"/>
        <v>0.12358540625385261</v>
      </c>
      <c r="T91" s="2">
        <f t="shared" si="90"/>
        <v>0.51</v>
      </c>
      <c r="U91" s="14">
        <f t="shared" si="91"/>
        <v>6.3028557189464832E-2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4.9340109992623643E-2</v>
      </c>
      <c r="AK91" s="9">
        <f t="shared" si="93"/>
        <v>10.4025</v>
      </c>
      <c r="AL91" s="1">
        <f t="shared" si="94"/>
        <v>0.45</v>
      </c>
      <c r="AM91" s="17">
        <f t="shared" si="95"/>
        <v>723008.33333333337</v>
      </c>
      <c r="AN91" s="1">
        <f t="shared" si="96"/>
        <v>3710916144.7613235</v>
      </c>
    </row>
    <row r="92" spans="1:48" x14ac:dyDescent="0.15">
      <c r="C92" s="7">
        <v>3</v>
      </c>
      <c r="D92" s="8">
        <v>8.3732895263871008</v>
      </c>
      <c r="E92" s="10">
        <f t="shared" si="97"/>
        <v>7.0511608178571397</v>
      </c>
      <c r="F92" s="7" t="s">
        <v>83</v>
      </c>
      <c r="G92" s="1">
        <v>4</v>
      </c>
      <c r="H92" s="9">
        <f t="shared" si="81"/>
        <v>8.3732895263871008</v>
      </c>
      <c r="I92" s="9">
        <f t="shared" si="82"/>
        <v>281.52328952638709</v>
      </c>
      <c r="J92" s="9">
        <f t="shared" si="83"/>
        <v>5.0310092128662415E-2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19.992059361011894</v>
      </c>
      <c r="P92" s="9">
        <f t="shared" si="86"/>
        <v>1.0058023482941962</v>
      </c>
      <c r="Q92" s="12">
        <f t="shared" si="87"/>
        <v>0.45261105673238833</v>
      </c>
      <c r="R92" s="9">
        <f t="shared" si="88"/>
        <v>2.3873737500000001</v>
      </c>
      <c r="S92" s="13">
        <f t="shared" si="89"/>
        <v>0.18958533691358059</v>
      </c>
      <c r="T92" s="2">
        <f t="shared" si="90"/>
        <v>0.51</v>
      </c>
      <c r="U92" s="14">
        <f t="shared" si="91"/>
        <v>9.6688521825926105E-2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5.948858933051672E-2</v>
      </c>
      <c r="AK92" s="9">
        <f t="shared" si="93"/>
        <v>10.4025</v>
      </c>
      <c r="AL92" s="1">
        <f t="shared" si="94"/>
        <v>0.45</v>
      </c>
      <c r="AM92" s="17">
        <f t="shared" si="95"/>
        <v>723008.33333333337</v>
      </c>
      <c r="AN92" s="1">
        <f t="shared" si="96"/>
        <v>4474192834.3632383</v>
      </c>
    </row>
    <row r="93" spans="1:48" x14ac:dyDescent="0.15">
      <c r="C93" s="7">
        <v>4</v>
      </c>
      <c r="D93" s="8">
        <v>11.663441425166701</v>
      </c>
      <c r="E93" s="10">
        <f t="shared" si="97"/>
        <v>8.3732895263871008</v>
      </c>
      <c r="F93" s="7" t="s">
        <v>83</v>
      </c>
      <c r="G93" s="1">
        <v>5</v>
      </c>
      <c r="H93" s="9">
        <f t="shared" si="81"/>
        <v>11.663441425166701</v>
      </c>
      <c r="I93" s="9">
        <f t="shared" si="82"/>
        <v>284.81344142516667</v>
      </c>
      <c r="J93" s="9">
        <f t="shared" si="83"/>
        <v>7.5019089131702341E-2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18.036944162081813</v>
      </c>
      <c r="O93" s="9">
        <f t="shared" si="98"/>
        <v>6.2545878506358825</v>
      </c>
      <c r="P93" s="9">
        <f t="shared" si="86"/>
        <v>0.46921348344891584</v>
      </c>
      <c r="Q93" s="12">
        <f t="shared" si="87"/>
        <v>0.21114606755201212</v>
      </c>
      <c r="R93" s="9">
        <f t="shared" si="88"/>
        <v>2.3873737500000001</v>
      </c>
      <c r="S93" s="13">
        <f t="shared" si="89"/>
        <v>8.8442820296575728E-2</v>
      </c>
      <c r="T93" s="2">
        <f t="shared" si="90"/>
        <v>0.51</v>
      </c>
      <c r="U93" s="14">
        <f t="shared" si="91"/>
        <v>4.5105838351253619E-2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3.651041026290297E-2</v>
      </c>
      <c r="AK93" s="9">
        <f t="shared" si="93"/>
        <v>10.4025</v>
      </c>
      <c r="AL93" s="1">
        <f t="shared" si="94"/>
        <v>0.45</v>
      </c>
      <c r="AM93" s="17">
        <f t="shared" si="95"/>
        <v>723008.33333333337</v>
      </c>
      <c r="AN93" s="1">
        <f t="shared" si="96"/>
        <v>2745982344.1155987</v>
      </c>
    </row>
    <row r="94" spans="1:48" x14ac:dyDescent="0.15">
      <c r="C94" s="7">
        <v>5</v>
      </c>
      <c r="D94" s="8">
        <v>14.3908153980645</v>
      </c>
      <c r="E94" s="10">
        <f t="shared" si="97"/>
        <v>11.663441425166701</v>
      </c>
      <c r="F94" s="7" t="s">
        <v>85</v>
      </c>
      <c r="G94" s="1">
        <v>6</v>
      </c>
      <c r="H94" s="9">
        <f t="shared" si="81"/>
        <v>14.3908153980645</v>
      </c>
      <c r="I94" s="9">
        <f t="shared" si="82"/>
        <v>287.54081539806447</v>
      </c>
      <c r="J94" s="9">
        <f t="shared" si="83"/>
        <v>0.10375246329881832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11.090649367186966</v>
      </c>
      <c r="P94" s="9">
        <f t="shared" si="86"/>
        <v>1.1506821914291283</v>
      </c>
      <c r="Q94" s="12">
        <f t="shared" si="87"/>
        <v>0.51780698614310772</v>
      </c>
      <c r="R94" s="9">
        <f t="shared" si="88"/>
        <v>2.3873737500000001</v>
      </c>
      <c r="S94" s="13">
        <f t="shared" si="89"/>
        <v>0.21689397654770548</v>
      </c>
      <c r="T94" s="2">
        <f t="shared" si="90"/>
        <v>0.51</v>
      </c>
      <c r="U94" s="14">
        <f t="shared" si="91"/>
        <v>0.11061592803932979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5.9479702303857934E-2</v>
      </c>
      <c r="AK94" s="9">
        <f t="shared" si="93"/>
        <v>10.4025</v>
      </c>
      <c r="AL94" s="1">
        <f t="shared" si="94"/>
        <v>0.45</v>
      </c>
      <c r="AM94" s="17">
        <f t="shared" si="95"/>
        <v>723008.33333333337</v>
      </c>
      <c r="AN94" s="1">
        <f t="shared" si="96"/>
        <v>4473524432.7177629</v>
      </c>
    </row>
    <row r="95" spans="1:48" x14ac:dyDescent="0.15">
      <c r="C95" s="7">
        <v>6</v>
      </c>
      <c r="D95" s="8">
        <v>19.497162776</v>
      </c>
      <c r="E95" s="10">
        <f t="shared" si="97"/>
        <v>14.3908153980645</v>
      </c>
      <c r="F95" s="7" t="s">
        <v>83</v>
      </c>
      <c r="G95" s="1">
        <v>7</v>
      </c>
      <c r="H95" s="9">
        <f t="shared" si="81"/>
        <v>19.497162776</v>
      </c>
      <c r="I95" s="9">
        <f t="shared" si="82"/>
        <v>292.64716277599996</v>
      </c>
      <c r="J95" s="9">
        <f t="shared" si="83"/>
        <v>0.18732869276682076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15.245242175757836</v>
      </c>
      <c r="P95" s="9">
        <f t="shared" si="86"/>
        <v>2.8558712876983177</v>
      </c>
      <c r="Q95" s="12">
        <f t="shared" si="87"/>
        <v>1.285142079464243</v>
      </c>
      <c r="R95" s="9">
        <f t="shared" si="88"/>
        <v>2.3873737500000001</v>
      </c>
      <c r="S95" s="13">
        <f t="shared" si="89"/>
        <v>0.53830787050592432</v>
      </c>
      <c r="T95" s="2">
        <f t="shared" si="90"/>
        <v>0.51</v>
      </c>
      <c r="U95" s="14">
        <f t="shared" si="91"/>
        <v>0.27453701395802144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0.12922790970834347</v>
      </c>
      <c r="AK95" s="9">
        <f t="shared" si="93"/>
        <v>10.4025</v>
      </c>
      <c r="AL95" s="1">
        <f t="shared" si="94"/>
        <v>0.45</v>
      </c>
      <c r="AM95" s="17">
        <f t="shared" si="95"/>
        <v>723008.33333333337</v>
      </c>
      <c r="AN95" s="1">
        <f t="shared" si="96"/>
        <v>9719352805.7019691</v>
      </c>
    </row>
    <row r="96" spans="1:48" x14ac:dyDescent="0.15">
      <c r="C96" s="7">
        <v>7</v>
      </c>
      <c r="D96" s="8">
        <v>20.4164695664516</v>
      </c>
      <c r="E96" s="10">
        <f t="shared" si="97"/>
        <v>19.497162776</v>
      </c>
      <c r="F96" s="7" t="s">
        <v>83</v>
      </c>
      <c r="G96" s="1">
        <v>8</v>
      </c>
      <c r="H96" s="9">
        <f t="shared" si="81"/>
        <v>20.4164695664516</v>
      </c>
      <c r="I96" s="9">
        <f t="shared" si="82"/>
        <v>293.56646956645159</v>
      </c>
      <c r="J96" s="9">
        <f t="shared" si="83"/>
        <v>0.20789947126371724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17.694645888059519</v>
      </c>
      <c r="P96" s="9">
        <f t="shared" si="86"/>
        <v>3.6787075243262826</v>
      </c>
      <c r="Q96" s="12">
        <f t="shared" si="87"/>
        <v>1.6554183859468272</v>
      </c>
      <c r="R96" s="9">
        <f t="shared" si="88"/>
        <v>2.3873737500000001</v>
      </c>
      <c r="S96" s="13">
        <f t="shared" si="89"/>
        <v>0.69340562446362963</v>
      </c>
      <c r="T96" s="2">
        <f t="shared" si="90"/>
        <v>0.51</v>
      </c>
      <c r="U96" s="14">
        <f t="shared" si="91"/>
        <v>0.35363686847645109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0.15307651584565002</v>
      </c>
      <c r="AK96" s="9">
        <f t="shared" si="93"/>
        <v>10.4025</v>
      </c>
      <c r="AL96" s="1">
        <f t="shared" si="94"/>
        <v>0.45</v>
      </c>
      <c r="AM96" s="17">
        <f t="shared" si="95"/>
        <v>723008.33333333337</v>
      </c>
      <c r="AN96" s="1">
        <f t="shared" si="96"/>
        <v>11513028935.6947</v>
      </c>
    </row>
    <row r="97" spans="1:50" x14ac:dyDescent="0.15">
      <c r="C97" s="7">
        <v>8</v>
      </c>
      <c r="D97" s="8">
        <v>20.799595368709699</v>
      </c>
      <c r="E97" s="10">
        <f t="shared" si="97"/>
        <v>20.4164695664516</v>
      </c>
      <c r="F97" s="7" t="s">
        <v>83</v>
      </c>
      <c r="G97" s="1">
        <v>9</v>
      </c>
      <c r="H97" s="9">
        <f t="shared" si="81"/>
        <v>20.799595368709699</v>
      </c>
      <c r="I97" s="9">
        <f t="shared" si="82"/>
        <v>293.94959536870965</v>
      </c>
      <c r="J97" s="9">
        <f t="shared" si="83"/>
        <v>0.21708390035344444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19.321213363733239</v>
      </c>
      <c r="P97" s="9">
        <f t="shared" si="86"/>
        <v>4.1943243565603057</v>
      </c>
      <c r="Q97" s="12">
        <f t="shared" si="87"/>
        <v>1.8874459604521376</v>
      </c>
      <c r="R97" s="9">
        <f t="shared" si="88"/>
        <v>2.3873737500000001</v>
      </c>
      <c r="S97" s="13">
        <f t="shared" si="89"/>
        <v>0.7905950882018945</v>
      </c>
      <c r="T97" s="2">
        <f t="shared" si="90"/>
        <v>0.51</v>
      </c>
      <c r="U97" s="14">
        <f t="shared" si="91"/>
        <v>0.4032034949829662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0.16802085373736431</v>
      </c>
      <c r="AK97" s="9">
        <f t="shared" si="93"/>
        <v>10.4025</v>
      </c>
      <c r="AL97" s="1">
        <f t="shared" si="94"/>
        <v>0.45</v>
      </c>
      <c r="AM97" s="17">
        <f t="shared" si="95"/>
        <v>723008.33333333337</v>
      </c>
      <c r="AN97" s="1">
        <f t="shared" si="96"/>
        <v>12637006664.228783</v>
      </c>
    </row>
    <row r="98" spans="1:50" x14ac:dyDescent="0.15">
      <c r="C98" s="7">
        <v>9</v>
      </c>
      <c r="D98" s="8">
        <v>18.065644652333301</v>
      </c>
      <c r="E98" s="10">
        <f t="shared" si="97"/>
        <v>20.799595368709699</v>
      </c>
      <c r="F98" s="7" t="s">
        <v>83</v>
      </c>
      <c r="G98" s="1">
        <v>10</v>
      </c>
      <c r="H98" s="9">
        <f t="shared" si="81"/>
        <v>18.065644652333301</v>
      </c>
      <c r="I98" s="9">
        <f t="shared" si="82"/>
        <v>291.21564465233325</v>
      </c>
      <c r="J98" s="9">
        <f t="shared" si="83"/>
        <v>0.15906511424428771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20.432164007172933</v>
      </c>
      <c r="P98" s="9">
        <f t="shared" si="86"/>
        <v>3.2500445020589859</v>
      </c>
      <c r="Q98" s="12">
        <f t="shared" si="87"/>
        <v>1.4625200259265436</v>
      </c>
      <c r="R98" s="9">
        <f t="shared" si="88"/>
        <v>2.3873737500000001</v>
      </c>
      <c r="S98" s="13">
        <f t="shared" si="89"/>
        <v>0.61260622720951996</v>
      </c>
      <c r="T98" s="2">
        <f t="shared" si="90"/>
        <v>0.51</v>
      </c>
      <c r="U98" s="14">
        <f t="shared" si="91"/>
        <v>0.3124291758768552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0.13744639652687185</v>
      </c>
      <c r="AK98" s="9">
        <f t="shared" si="93"/>
        <v>10.4025</v>
      </c>
      <c r="AL98" s="1">
        <f t="shared" si="94"/>
        <v>0.45</v>
      </c>
      <c r="AM98" s="17">
        <f t="shared" si="95"/>
        <v>723008.33333333337</v>
      </c>
      <c r="AN98" s="1">
        <f t="shared" si="96"/>
        <v>10337472940.11076</v>
      </c>
    </row>
    <row r="99" spans="1:50" x14ac:dyDescent="0.15">
      <c r="C99" s="7">
        <v>10</v>
      </c>
      <c r="D99" s="8">
        <v>15.039552355516101</v>
      </c>
      <c r="E99" s="10">
        <f t="shared" si="97"/>
        <v>18.065644652333301</v>
      </c>
      <c r="F99" s="7" t="s">
        <v>83</v>
      </c>
      <c r="G99" s="1">
        <v>11</v>
      </c>
      <c r="H99" s="9">
        <f t="shared" si="81"/>
        <v>15.039552355516101</v>
      </c>
      <c r="I99" s="9">
        <f t="shared" si="82"/>
        <v>288.18955235551607</v>
      </c>
      <c r="J99" s="9">
        <f t="shared" si="83"/>
        <v>0.11197039690686747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16.323013529858247</v>
      </c>
      <c r="O99" s="9">
        <f t="shared" si="98"/>
        <v>6.1643809752556962</v>
      </c>
      <c r="P99" s="9">
        <f t="shared" si="86"/>
        <v>0.69022818448452306</v>
      </c>
      <c r="Q99" s="12">
        <f t="shared" si="87"/>
        <v>0.3106026830180354</v>
      </c>
      <c r="R99" s="9">
        <f t="shared" si="88"/>
        <v>2.3873737500000001</v>
      </c>
      <c r="S99" s="13">
        <f t="shared" si="89"/>
        <v>0.13010224436707299</v>
      </c>
      <c r="T99" s="2">
        <f t="shared" si="90"/>
        <v>0.51</v>
      </c>
      <c r="U99" s="14">
        <f t="shared" si="91"/>
        <v>6.6352144627207232E-2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5.0342171605102987E-2</v>
      </c>
      <c r="AK99" s="9">
        <f t="shared" si="93"/>
        <v>10.4025</v>
      </c>
      <c r="AL99" s="1">
        <f t="shared" si="94"/>
        <v>0.45</v>
      </c>
      <c r="AM99" s="17">
        <f t="shared" si="95"/>
        <v>723008.33333333337</v>
      </c>
      <c r="AN99" s="1">
        <f t="shared" si="96"/>
        <v>3786282142.4526763</v>
      </c>
    </row>
    <row r="100" spans="1:50" x14ac:dyDescent="0.15">
      <c r="C100" s="7">
        <v>11</v>
      </c>
      <c r="D100" s="8">
        <v>11.1505653629</v>
      </c>
      <c r="E100" s="10">
        <f t="shared" si="97"/>
        <v>15.039552355516101</v>
      </c>
      <c r="F100" s="7" t="s">
        <v>85</v>
      </c>
      <c r="G100" s="1">
        <v>12</v>
      </c>
      <c r="H100" s="9">
        <f t="shared" si="81"/>
        <v>11.1505653629</v>
      </c>
      <c r="I100" s="9">
        <f t="shared" si="82"/>
        <v>284.30056536289999</v>
      </c>
      <c r="J100" s="9">
        <f t="shared" si="83"/>
        <v>7.0532269257548422E-2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10.779427790771173</v>
      </c>
      <c r="P100" s="9">
        <f t="shared" si="86"/>
        <v>0.76029750338097268</v>
      </c>
      <c r="Q100" s="12">
        <f t="shared" si="87"/>
        <v>0.34213387652143773</v>
      </c>
      <c r="R100" s="9">
        <f t="shared" si="88"/>
        <v>2.3873737500000001</v>
      </c>
      <c r="S100" s="13">
        <f t="shared" si="89"/>
        <v>0.14330972539236378</v>
      </c>
      <c r="T100" s="2">
        <f t="shared" si="90"/>
        <v>0.51</v>
      </c>
      <c r="U100" s="14">
        <f t="shared" si="91"/>
        <v>7.308795995010553E-2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5.2373019924956819E-2</v>
      </c>
      <c r="AK100" s="9">
        <f t="shared" si="93"/>
        <v>10.4025</v>
      </c>
      <c r="AL100" s="1">
        <f t="shared" si="94"/>
        <v>0.45</v>
      </c>
      <c r="AM100" s="17">
        <f t="shared" si="95"/>
        <v>723008.33333333337</v>
      </c>
      <c r="AN100" s="1">
        <f t="shared" si="96"/>
        <v>3939024157.3941441</v>
      </c>
      <c r="AO100" s="1">
        <f>SUM(AN89:AN100)</f>
        <v>73150039259.106354</v>
      </c>
    </row>
    <row r="101" spans="1:50" x14ac:dyDescent="0.15">
      <c r="C101" s="7">
        <v>12</v>
      </c>
      <c r="D101" s="8">
        <v>6.1598741764838696</v>
      </c>
      <c r="E101" s="10">
        <f t="shared" si="97"/>
        <v>11.1505653629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5.7115948426774201</v>
      </c>
      <c r="E105" s="7"/>
      <c r="F105" s="7"/>
      <c r="G105" s="1">
        <v>1</v>
      </c>
      <c r="H105" s="9">
        <f t="shared" ref="H105:H116" si="99">E106</f>
        <v>5.7115948426774201</v>
      </c>
      <c r="I105" s="9">
        <f t="shared" ref="I105:I116" si="100">H105+273.15</f>
        <v>278.86159484267739</v>
      </c>
      <c r="J105" s="9">
        <f t="shared" ref="J105:J116" si="101">EXP(($C$15*(I105-$C$13))/($C$16*I105*$C$13))</f>
        <v>3.6164803145188607E-2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2.3430821844070238E-2</v>
      </c>
      <c r="Q105" s="12">
        <f t="shared" ref="Q105:Q116" si="105">P105*$B$107</f>
        <v>7.0292465532210708E-3</v>
      </c>
      <c r="R105" s="9">
        <f t="shared" ref="R105:R116" si="106">L105*$B$107</f>
        <v>0.19436706250000002</v>
      </c>
      <c r="S105" s="13">
        <f t="shared" ref="S105:S116" si="107">Q105/R105</f>
        <v>3.6164803145188607E-2</v>
      </c>
      <c r="T105" s="2">
        <f t="shared" ref="T105:T116" si="108">$B$106/100</f>
        <v>0.01</v>
      </c>
      <c r="U105" s="14">
        <f t="shared" ref="U105:U116" si="109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5.8516480314518863E-3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32573.833333333332</v>
      </c>
      <c r="AX105" s="1">
        <f t="shared" ref="AX105:AX116" si="116">AW105*10000*AV105*0.67*AU105*AT105</f>
        <v>24822444.013232406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5.8113100139032197</v>
      </c>
      <c r="E106" s="10">
        <f t="shared" ref="E106:E117" si="117">D105</f>
        <v>5.7115948426774201</v>
      </c>
      <c r="F106" s="7" t="s">
        <v>83</v>
      </c>
      <c r="G106" s="1">
        <v>2</v>
      </c>
      <c r="H106" s="9">
        <f t="shared" si="99"/>
        <v>5.8113100139032197</v>
      </c>
      <c r="I106" s="9">
        <f t="shared" si="100"/>
        <v>278.96131001390319</v>
      </c>
      <c r="J106" s="9">
        <f t="shared" si="101"/>
        <v>3.6618999276369794E-2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1.2723495948225967</v>
      </c>
      <c r="P106" s="9">
        <f t="shared" si="104"/>
        <v>4.6592168892098072E-2</v>
      </c>
      <c r="Q106" s="12">
        <f t="shared" si="105"/>
        <v>1.3977650667629422E-2</v>
      </c>
      <c r="R106" s="9">
        <f t="shared" si="106"/>
        <v>0.19436706250000002</v>
      </c>
      <c r="S106" s="13">
        <f t="shared" si="107"/>
        <v>7.1913679652535881E-2</v>
      </c>
      <c r="T106" s="2">
        <f t="shared" si="108"/>
        <v>0.01</v>
      </c>
      <c r="U106" s="14">
        <f t="shared" si="109"/>
        <v>7.1913679652535879E-4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6.2091367965253592E-3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32573.833333333332</v>
      </c>
      <c r="AX106" s="1">
        <f t="shared" si="116"/>
        <v>26338896.268853486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7.0511608178571397</v>
      </c>
      <c r="E107" s="10">
        <f t="shared" si="117"/>
        <v>5.8113100139032197</v>
      </c>
      <c r="F107" s="7" t="s">
        <v>83</v>
      </c>
      <c r="G107" s="1">
        <v>3</v>
      </c>
      <c r="H107" s="9">
        <f t="shared" si="99"/>
        <v>7.0511608178571397</v>
      </c>
      <c r="I107" s="9">
        <f t="shared" si="100"/>
        <v>280.2011608178571</v>
      </c>
      <c r="J107" s="9">
        <f t="shared" si="101"/>
        <v>4.2734702694633482E-2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1.8736476342638322</v>
      </c>
      <c r="P107" s="9">
        <f t="shared" si="104"/>
        <v>8.0069774604768232E-2</v>
      </c>
      <c r="Q107" s="12">
        <f t="shared" si="105"/>
        <v>2.4020932381430469E-2</v>
      </c>
      <c r="R107" s="9">
        <f t="shared" si="106"/>
        <v>0.19436706250000002</v>
      </c>
      <c r="S107" s="13">
        <f t="shared" si="107"/>
        <v>0.12358540625385264</v>
      </c>
      <c r="T107" s="2">
        <f t="shared" si="108"/>
        <v>0.01</v>
      </c>
      <c r="U107" s="14">
        <f t="shared" si="109"/>
        <v>1.2358540625385264E-3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6.7258540625385263E-3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32573.833333333332</v>
      </c>
      <c r="AX107" s="1">
        <f t="shared" si="116"/>
        <v>28530789.106109452</v>
      </c>
    </row>
    <row r="108" spans="1:50" x14ac:dyDescent="0.15">
      <c r="C108" s="7">
        <v>3</v>
      </c>
      <c r="D108" s="8">
        <v>8.3732895263871008</v>
      </c>
      <c r="E108" s="10">
        <f t="shared" si="117"/>
        <v>7.0511608178571397</v>
      </c>
      <c r="F108" s="7" t="s">
        <v>83</v>
      </c>
      <c r="G108" s="1">
        <v>4</v>
      </c>
      <c r="H108" s="9">
        <f t="shared" si="99"/>
        <v>8.3732895263871008</v>
      </c>
      <c r="I108" s="9">
        <f t="shared" si="100"/>
        <v>281.52328952638709</v>
      </c>
      <c r="J108" s="9">
        <f t="shared" si="101"/>
        <v>5.0310092128662415E-2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2.4414680679923975</v>
      </c>
      <c r="P108" s="9">
        <f t="shared" si="104"/>
        <v>0.12283048342988495</v>
      </c>
      <c r="Q108" s="12">
        <f t="shared" si="105"/>
        <v>3.6849145028965483E-2</v>
      </c>
      <c r="R108" s="9">
        <f t="shared" si="106"/>
        <v>0.19436706250000002</v>
      </c>
      <c r="S108" s="13">
        <f t="shared" si="107"/>
        <v>0.18958533691358059</v>
      </c>
      <c r="T108" s="2">
        <f t="shared" si="108"/>
        <v>0.01</v>
      </c>
      <c r="U108" s="14">
        <f t="shared" si="109"/>
        <v>1.895853369135806E-3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7.3858533691358056E-3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32573.833333333332</v>
      </c>
      <c r="AX108" s="1">
        <f t="shared" si="116"/>
        <v>31330478.313103389</v>
      </c>
    </row>
    <row r="109" spans="1:50" x14ac:dyDescent="0.15">
      <c r="C109" s="7">
        <v>4</v>
      </c>
      <c r="D109" s="8">
        <v>11.663441425166701</v>
      </c>
      <c r="E109" s="10">
        <f t="shared" si="117"/>
        <v>8.3732895263871008</v>
      </c>
      <c r="F109" s="7" t="s">
        <v>83</v>
      </c>
      <c r="G109" s="1">
        <v>5</v>
      </c>
      <c r="H109" s="9">
        <f t="shared" si="99"/>
        <v>11.663441425166701</v>
      </c>
      <c r="I109" s="9">
        <f t="shared" si="100"/>
        <v>284.81344142516667</v>
      </c>
      <c r="J109" s="9">
        <f t="shared" si="101"/>
        <v>7.5019089131702341E-2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2.2027057053343868</v>
      </c>
      <c r="O109" s="9">
        <f t="shared" si="118"/>
        <v>0.7638220875614592</v>
      </c>
      <c r="P109" s="9">
        <f t="shared" si="104"/>
        <v>5.7301237267536054E-2</v>
      </c>
      <c r="Q109" s="12">
        <f t="shared" si="105"/>
        <v>1.7190371180260816E-2</v>
      </c>
      <c r="R109" s="9">
        <f t="shared" si="106"/>
        <v>0.19436706250000002</v>
      </c>
      <c r="S109" s="13">
        <f t="shared" si="107"/>
        <v>8.8442820296575783E-2</v>
      </c>
      <c r="T109" s="2">
        <f t="shared" si="108"/>
        <v>0.01</v>
      </c>
      <c r="U109" s="14">
        <f t="shared" si="109"/>
        <v>8.8442820296575784E-4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6.3744282029657576E-3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32573.833333333332</v>
      </c>
      <c r="AX109" s="1">
        <f t="shared" si="116"/>
        <v>27040055.439771228</v>
      </c>
    </row>
    <row r="110" spans="1:50" x14ac:dyDescent="0.15">
      <c r="C110" s="7">
        <v>5</v>
      </c>
      <c r="D110" s="8">
        <v>14.3908153980645</v>
      </c>
      <c r="E110" s="10">
        <f t="shared" si="117"/>
        <v>11.663441425166701</v>
      </c>
      <c r="F110" s="7" t="s">
        <v>85</v>
      </c>
      <c r="G110" s="1">
        <v>6</v>
      </c>
      <c r="H110" s="9">
        <f t="shared" si="99"/>
        <v>14.3908153980645</v>
      </c>
      <c r="I110" s="9">
        <f t="shared" si="100"/>
        <v>287.54081539806447</v>
      </c>
      <c r="J110" s="9">
        <f t="shared" si="101"/>
        <v>0.10375246329881832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1.3544110586272566</v>
      </c>
      <c r="P110" s="9">
        <f t="shared" si="104"/>
        <v>0.14052348365173811</v>
      </c>
      <c r="Q110" s="12">
        <f t="shared" si="105"/>
        <v>4.2157045095521435E-2</v>
      </c>
      <c r="R110" s="9">
        <f t="shared" si="106"/>
        <v>0.19436706250000002</v>
      </c>
      <c r="S110" s="13">
        <f t="shared" si="107"/>
        <v>0.21689397654770562</v>
      </c>
      <c r="T110" s="2">
        <f t="shared" si="108"/>
        <v>0.01</v>
      </c>
      <c r="U110" s="14">
        <f t="shared" si="109"/>
        <v>2.1689397654770562E-3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7.6589397654770559E-3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32573.833333333332</v>
      </c>
      <c r="AX110" s="1">
        <f t="shared" si="116"/>
        <v>32488899.282293871</v>
      </c>
    </row>
    <row r="111" spans="1:50" x14ac:dyDescent="0.15">
      <c r="C111" s="7">
        <v>6</v>
      </c>
      <c r="D111" s="8">
        <v>19.497162776</v>
      </c>
      <c r="E111" s="10">
        <f t="shared" si="117"/>
        <v>14.3908153980645</v>
      </c>
      <c r="F111" s="7" t="s">
        <v>83</v>
      </c>
      <c r="G111" s="1">
        <v>7</v>
      </c>
      <c r="H111" s="9">
        <f t="shared" si="99"/>
        <v>19.497162776</v>
      </c>
      <c r="I111" s="9">
        <f t="shared" si="100"/>
        <v>292.64716277599996</v>
      </c>
      <c r="J111" s="9">
        <f t="shared" si="101"/>
        <v>0.18732869276682076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1.861777783308852</v>
      </c>
      <c r="P111" s="9">
        <f t="shared" si="104"/>
        <v>0.34876439836955653</v>
      </c>
      <c r="Q111" s="12">
        <f t="shared" si="105"/>
        <v>0.10462931951086696</v>
      </c>
      <c r="R111" s="9">
        <f t="shared" si="106"/>
        <v>0.19436706250000002</v>
      </c>
      <c r="S111" s="13">
        <f t="shared" si="107"/>
        <v>0.53830787050592455</v>
      </c>
      <c r="T111" s="2">
        <f t="shared" si="108"/>
        <v>0.01</v>
      </c>
      <c r="U111" s="14">
        <f t="shared" si="109"/>
        <v>5.3830787050592457E-3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1.5333078705059247E-2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32573.833333333332</v>
      </c>
      <c r="AX111" s="1">
        <f t="shared" si="116"/>
        <v>65042272.81974531</v>
      </c>
    </row>
    <row r="112" spans="1:50" x14ac:dyDescent="0.15">
      <c r="C112" s="7">
        <v>7</v>
      </c>
      <c r="D112" s="8">
        <v>20.4164695664516</v>
      </c>
      <c r="E112" s="10">
        <f t="shared" si="117"/>
        <v>19.497162776</v>
      </c>
      <c r="F112" s="7" t="s">
        <v>83</v>
      </c>
      <c r="G112" s="1">
        <v>8</v>
      </c>
      <c r="H112" s="9">
        <f t="shared" si="99"/>
        <v>20.4164695664516</v>
      </c>
      <c r="I112" s="9">
        <f t="shared" si="100"/>
        <v>293.56646956645159</v>
      </c>
      <c r="J112" s="9">
        <f t="shared" si="101"/>
        <v>0.20789947126371724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2.160903593272629</v>
      </c>
      <c r="P112" s="9">
        <f t="shared" si="104"/>
        <v>0.44925071449324627</v>
      </c>
      <c r="Q112" s="12">
        <f t="shared" si="105"/>
        <v>0.13477521434797388</v>
      </c>
      <c r="R112" s="9">
        <f t="shared" si="106"/>
        <v>0.19436706250000002</v>
      </c>
      <c r="S112" s="13">
        <f t="shared" si="107"/>
        <v>0.69340562446362974</v>
      </c>
      <c r="T112" s="2">
        <f t="shared" si="108"/>
        <v>0.01</v>
      </c>
      <c r="U112" s="14">
        <f t="shared" si="109"/>
        <v>6.9340562446362974E-3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1.6884056244636299E-2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32573.833333333332</v>
      </c>
      <c r="AX112" s="1">
        <f t="shared" si="116"/>
        <v>71621454.092269674</v>
      </c>
    </row>
    <row r="113" spans="1:53" x14ac:dyDescent="0.15">
      <c r="C113" s="7">
        <v>8</v>
      </c>
      <c r="D113" s="8">
        <v>20.799595368709699</v>
      </c>
      <c r="E113" s="10">
        <f t="shared" si="117"/>
        <v>20.4164695664516</v>
      </c>
      <c r="F113" s="7" t="s">
        <v>83</v>
      </c>
      <c r="G113" s="1">
        <v>9</v>
      </c>
      <c r="H113" s="9">
        <f t="shared" si="99"/>
        <v>20.799595368709699</v>
      </c>
      <c r="I113" s="9">
        <f t="shared" si="100"/>
        <v>293.94959536870965</v>
      </c>
      <c r="J113" s="9">
        <f t="shared" si="101"/>
        <v>0.21708390035344444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2.3595430871127165</v>
      </c>
      <c r="P113" s="9">
        <f t="shared" si="104"/>
        <v>0.51221881640243561</v>
      </c>
      <c r="Q113" s="12">
        <f t="shared" si="105"/>
        <v>0.15366564492073068</v>
      </c>
      <c r="R113" s="9">
        <f t="shared" si="106"/>
        <v>0.19436706250000002</v>
      </c>
      <c r="S113" s="13">
        <f t="shared" si="107"/>
        <v>0.79059508820189461</v>
      </c>
      <c r="T113" s="2">
        <f t="shared" si="108"/>
        <v>0.01</v>
      </c>
      <c r="U113" s="14">
        <f t="shared" si="109"/>
        <v>7.9059508820189459E-3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1.7855950882018946E-2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32573.833333333332</v>
      </c>
      <c r="AX113" s="1">
        <f t="shared" si="116"/>
        <v>75744190.130651295</v>
      </c>
    </row>
    <row r="114" spans="1:53" x14ac:dyDescent="0.15">
      <c r="C114" s="7">
        <v>9</v>
      </c>
      <c r="D114" s="8">
        <v>18.065644652333301</v>
      </c>
      <c r="E114" s="10">
        <f t="shared" si="117"/>
        <v>20.799595368709699</v>
      </c>
      <c r="F114" s="7" t="s">
        <v>83</v>
      </c>
      <c r="G114" s="1">
        <v>10</v>
      </c>
      <c r="H114" s="9">
        <f t="shared" si="99"/>
        <v>18.065644652333301</v>
      </c>
      <c r="I114" s="9">
        <f t="shared" si="100"/>
        <v>291.21564465233325</v>
      </c>
      <c r="J114" s="9">
        <f t="shared" si="101"/>
        <v>0.15906511424428771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2.4952144790436144</v>
      </c>
      <c r="P114" s="9">
        <f t="shared" si="104"/>
        <v>0.39690157617307337</v>
      </c>
      <c r="Q114" s="12">
        <f t="shared" si="105"/>
        <v>0.119070472851922</v>
      </c>
      <c r="R114" s="9">
        <f t="shared" si="106"/>
        <v>0.19436706250000002</v>
      </c>
      <c r="S114" s="13">
        <f t="shared" si="107"/>
        <v>0.61260622720952007</v>
      </c>
      <c r="T114" s="2">
        <f t="shared" si="108"/>
        <v>0.01</v>
      </c>
      <c r="U114" s="14">
        <f t="shared" si="109"/>
        <v>6.1260622720952012E-3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1.6076062272095203E-2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32573.833333333332</v>
      </c>
      <c r="AX114" s="1">
        <f t="shared" si="116"/>
        <v>68193977.757631972</v>
      </c>
    </row>
    <row r="115" spans="1:53" x14ac:dyDescent="0.15">
      <c r="C115" s="7">
        <v>10</v>
      </c>
      <c r="D115" s="8">
        <v>15.039552355516101</v>
      </c>
      <c r="E115" s="10">
        <f t="shared" si="117"/>
        <v>18.065644652333301</v>
      </c>
      <c r="F115" s="7" t="s">
        <v>83</v>
      </c>
      <c r="G115" s="1">
        <v>11</v>
      </c>
      <c r="H115" s="9">
        <f t="shared" si="99"/>
        <v>15.039552355516101</v>
      </c>
      <c r="I115" s="9">
        <f t="shared" si="100"/>
        <v>288.18955235551607</v>
      </c>
      <c r="J115" s="9">
        <f t="shared" si="101"/>
        <v>0.11197039690686747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1.993397257727014</v>
      </c>
      <c r="O115" s="9">
        <f t="shared" si="118"/>
        <v>0.75280585347686046</v>
      </c>
      <c r="P115" s="9">
        <f t="shared" si="104"/>
        <v>8.4291970207617181E-2</v>
      </c>
      <c r="Q115" s="12">
        <f t="shared" si="105"/>
        <v>2.5287591062285154E-2</v>
      </c>
      <c r="R115" s="9">
        <f t="shared" si="106"/>
        <v>0.19436706250000002</v>
      </c>
      <c r="S115" s="13">
        <f t="shared" si="107"/>
        <v>0.13010224436707302</v>
      </c>
      <c r="T115" s="2">
        <f t="shared" si="108"/>
        <v>0.01</v>
      </c>
      <c r="U115" s="14">
        <f t="shared" si="109"/>
        <v>1.3010224436707301E-3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6.7910224436707302E-3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32573.833333333332</v>
      </c>
      <c r="AX115" s="1">
        <f t="shared" si="116"/>
        <v>28807230.628803998</v>
      </c>
    </row>
    <row r="116" spans="1:53" x14ac:dyDescent="0.15">
      <c r="C116" s="7">
        <v>11</v>
      </c>
      <c r="D116" s="8">
        <v>11.1505653629</v>
      </c>
      <c r="E116" s="10">
        <f t="shared" si="117"/>
        <v>15.039552355516101</v>
      </c>
      <c r="F116" s="7" t="s">
        <v>85</v>
      </c>
      <c r="G116" s="1">
        <v>12</v>
      </c>
      <c r="H116" s="9">
        <f t="shared" si="99"/>
        <v>11.1505653629</v>
      </c>
      <c r="I116" s="9">
        <f t="shared" si="100"/>
        <v>284.30056536289999</v>
      </c>
      <c r="J116" s="9">
        <f t="shared" si="101"/>
        <v>7.0532269257548422E-2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1.3164040916025765</v>
      </c>
      <c r="P116" s="9">
        <f t="shared" si="104"/>
        <v>9.2848967840651372E-2</v>
      </c>
      <c r="Q116" s="12">
        <f t="shared" si="105"/>
        <v>2.785469035219541E-2</v>
      </c>
      <c r="R116" s="9">
        <f t="shared" si="106"/>
        <v>0.19436706250000002</v>
      </c>
      <c r="S116" s="13">
        <f t="shared" si="107"/>
        <v>0.14330972539236378</v>
      </c>
      <c r="T116" s="2">
        <f t="shared" si="108"/>
        <v>0.01</v>
      </c>
      <c r="U116" s="14">
        <f t="shared" si="109"/>
        <v>1.4330972539236379E-3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6.9230972539236378E-3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32573.833333333332</v>
      </c>
      <c r="AX116" s="1">
        <f t="shared" si="116"/>
        <v>29367486.400415689</v>
      </c>
      <c r="AY116" s="1">
        <f>SUM(AX105:AX116)</f>
        <v>509328174.25288177</v>
      </c>
    </row>
    <row r="117" spans="1:53" x14ac:dyDescent="0.15">
      <c r="C117" s="7">
        <v>12</v>
      </c>
      <c r="D117" s="8">
        <v>6.1598741764838696</v>
      </c>
      <c r="E117" s="10">
        <f t="shared" si="117"/>
        <v>11.1505653629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5.7115948426774201</v>
      </c>
      <c r="E121" s="7"/>
      <c r="F121" s="7"/>
      <c r="G121" s="1">
        <v>1</v>
      </c>
      <c r="H121" s="9">
        <f t="shared" ref="H121:H132" si="119">E122</f>
        <v>5.7115948426774201</v>
      </c>
      <c r="I121" s="9">
        <f t="shared" ref="I121:I132" si="120">H121+273.15</f>
        <v>278.86159484267739</v>
      </c>
      <c r="J121" s="9">
        <f t="shared" ref="J121:J132" si="121">EXP(($C$15*(I121-$C$13))/($C$16*I121*$C$13))</f>
        <v>3.6164803145188607E-2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1.0296119455435196E-2</v>
      </c>
      <c r="Q121" s="12">
        <f t="shared" ref="Q121:Q132" si="125">P121*$B$123</f>
        <v>3.397719420293615E-3</v>
      </c>
      <c r="R121" s="9">
        <f t="shared" ref="R121:R132" si="126">L121*$B$123</f>
        <v>9.3951000000000007E-2</v>
      </c>
      <c r="S121" s="13">
        <f t="shared" ref="S121:S132" si="127">Q121/R121</f>
        <v>3.6164803145188607E-2</v>
      </c>
      <c r="T121" s="2">
        <f t="shared" ref="T121:T132" si="128">$B$122/100</f>
        <v>0.01</v>
      </c>
      <c r="U121" s="14">
        <f t="shared" ref="U121:U132" si="129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5.8516480314518863E-3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2075</v>
      </c>
      <c r="AX121" s="1">
        <f t="shared" ref="AX121:AX132" si="136">AW121*10000*AV121*0.67*AU121*AT121</f>
        <v>764315.21808813198</v>
      </c>
      <c r="AZ121" s="1">
        <f t="shared" ref="AZ121:AZ132" si="137">$E$9/12</f>
        <v>750</v>
      </c>
      <c r="BA121" s="1">
        <f t="shared" ref="BA121:BA132" si="138">AZ121*10000*AV121*0.67*AU121*AT121</f>
        <v>276258.51256197545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5.8113100139032197</v>
      </c>
      <c r="E122" s="10">
        <f t="shared" ref="E122:E133" si="139">D121</f>
        <v>5.7115948426774201</v>
      </c>
      <c r="F122" s="7" t="s">
        <v>83</v>
      </c>
      <c r="G122" s="1">
        <v>2</v>
      </c>
      <c r="H122" s="9">
        <f t="shared" si="119"/>
        <v>5.8113100139032197</v>
      </c>
      <c r="I122" s="9">
        <f t="shared" si="120"/>
        <v>278.96131001390319</v>
      </c>
      <c r="J122" s="9">
        <f t="shared" si="121"/>
        <v>3.6618999276369794E-2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0.55910388054456484</v>
      </c>
      <c r="P122" s="9">
        <f t="shared" si="124"/>
        <v>2.0473824597076962E-2</v>
      </c>
      <c r="Q122" s="12">
        <f t="shared" si="125"/>
        <v>6.756362117035398E-3</v>
      </c>
      <c r="R122" s="9">
        <f t="shared" si="126"/>
        <v>9.3951000000000007E-2</v>
      </c>
      <c r="S122" s="13">
        <f t="shared" si="127"/>
        <v>7.1913679652535867E-2</v>
      </c>
      <c r="T122" s="2">
        <f t="shared" si="128"/>
        <v>0.01</v>
      </c>
      <c r="U122" s="14">
        <f t="shared" si="129"/>
        <v>7.1913679652535869E-4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6.2091367965253592E-3</v>
      </c>
      <c r="AU122" s="9">
        <f t="shared" si="133"/>
        <v>28.47</v>
      </c>
      <c r="AV122" s="1">
        <f t="shared" si="134"/>
        <v>0.33</v>
      </c>
      <c r="AW122" s="1">
        <f t="shared" si="135"/>
        <v>2075</v>
      </c>
      <c r="AX122" s="1">
        <f t="shared" si="136"/>
        <v>811008.74817958463</v>
      </c>
      <c r="AZ122" s="1">
        <f t="shared" si="137"/>
        <v>750</v>
      </c>
      <c r="BA122" s="1">
        <f t="shared" si="138"/>
        <v>293135.69211310288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7.0511608178571397</v>
      </c>
      <c r="E123" s="10">
        <f t="shared" si="139"/>
        <v>5.8113100139032197</v>
      </c>
      <c r="F123" s="7" t="s">
        <v>83</v>
      </c>
      <c r="G123" s="1">
        <v>3</v>
      </c>
      <c r="H123" s="9">
        <f t="shared" si="119"/>
        <v>7.0511608178571397</v>
      </c>
      <c r="I123" s="9">
        <f t="shared" si="120"/>
        <v>280.2011608178571</v>
      </c>
      <c r="J123" s="9">
        <f t="shared" si="121"/>
        <v>4.2734702694633482E-2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0.82333005594748798</v>
      </c>
      <c r="P123" s="9">
        <f t="shared" si="124"/>
        <v>3.5184765160471851E-2</v>
      </c>
      <c r="Q123" s="12">
        <f t="shared" si="125"/>
        <v>1.1610972502955711E-2</v>
      </c>
      <c r="R123" s="9">
        <f t="shared" si="126"/>
        <v>9.3951000000000007E-2</v>
      </c>
      <c r="S123" s="13">
        <f t="shared" si="127"/>
        <v>0.12358540625385264</v>
      </c>
      <c r="T123" s="2">
        <f t="shared" si="128"/>
        <v>0.01</v>
      </c>
      <c r="U123" s="14">
        <f t="shared" si="129"/>
        <v>1.2358540625385264E-3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6.7258540625385263E-3</v>
      </c>
      <c r="AU123" s="9">
        <f t="shared" si="133"/>
        <v>28.47</v>
      </c>
      <c r="AV123" s="1">
        <f t="shared" si="134"/>
        <v>0.33</v>
      </c>
      <c r="AW123" s="1">
        <f t="shared" si="135"/>
        <v>2075</v>
      </c>
      <c r="AX123" s="1">
        <f t="shared" si="136"/>
        <v>878499.96906984178</v>
      </c>
      <c r="AZ123" s="1">
        <f t="shared" si="137"/>
        <v>750</v>
      </c>
      <c r="BA123" s="1">
        <f t="shared" si="138"/>
        <v>317530.10930235242</v>
      </c>
    </row>
    <row r="124" spans="1:53" x14ac:dyDescent="0.15">
      <c r="C124" s="7">
        <v>3</v>
      </c>
      <c r="D124" s="8">
        <v>8.3732895263871008</v>
      </c>
      <c r="E124" s="10">
        <f t="shared" si="139"/>
        <v>7.0511608178571397</v>
      </c>
      <c r="F124" s="7" t="s">
        <v>83</v>
      </c>
      <c r="G124" s="1">
        <v>4</v>
      </c>
      <c r="H124" s="9">
        <f t="shared" si="119"/>
        <v>8.3732895263871008</v>
      </c>
      <c r="I124" s="9">
        <f t="shared" si="120"/>
        <v>281.52328952638709</v>
      </c>
      <c r="J124" s="9">
        <f t="shared" si="121"/>
        <v>5.0310092128662415E-2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1.0728452907870163</v>
      </c>
      <c r="P124" s="9">
        <f t="shared" si="124"/>
        <v>5.3974945419296406E-2</v>
      </c>
      <c r="Q124" s="12">
        <f t="shared" si="125"/>
        <v>1.7811731988367815E-2</v>
      </c>
      <c r="R124" s="9">
        <f t="shared" si="126"/>
        <v>9.3951000000000007E-2</v>
      </c>
      <c r="S124" s="13">
        <f t="shared" si="127"/>
        <v>0.18958533691358062</v>
      </c>
      <c r="T124" s="2">
        <f t="shared" si="128"/>
        <v>0.01</v>
      </c>
      <c r="U124" s="14">
        <f t="shared" si="129"/>
        <v>1.8958533691358062E-3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7.3858533691358065E-3</v>
      </c>
      <c r="AU124" s="9">
        <f t="shared" si="133"/>
        <v>28.47</v>
      </c>
      <c r="AV124" s="1">
        <f t="shared" si="134"/>
        <v>0.33</v>
      </c>
      <c r="AW124" s="1">
        <f t="shared" si="135"/>
        <v>2075</v>
      </c>
      <c r="AX124" s="1">
        <f t="shared" si="136"/>
        <v>964706.02781578351</v>
      </c>
      <c r="AZ124" s="1">
        <f t="shared" si="137"/>
        <v>750</v>
      </c>
      <c r="BA124" s="1">
        <f t="shared" si="138"/>
        <v>348688.92571654828</v>
      </c>
    </row>
    <row r="125" spans="1:53" x14ac:dyDescent="0.15">
      <c r="C125" s="7">
        <v>4</v>
      </c>
      <c r="D125" s="8">
        <v>11.663441425166701</v>
      </c>
      <c r="E125" s="10">
        <f t="shared" si="139"/>
        <v>8.3732895263871008</v>
      </c>
      <c r="F125" s="7" t="s">
        <v>83</v>
      </c>
      <c r="G125" s="1">
        <v>5</v>
      </c>
      <c r="H125" s="9">
        <f t="shared" si="119"/>
        <v>11.663441425166701</v>
      </c>
      <c r="I125" s="9">
        <f t="shared" si="120"/>
        <v>284.81344142516667</v>
      </c>
      <c r="J125" s="9">
        <f t="shared" si="121"/>
        <v>7.5019089131702341E-2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0.96792682809933395</v>
      </c>
      <c r="O125" s="9">
        <f t="shared" si="140"/>
        <v>0.33564351726838593</v>
      </c>
      <c r="P125" s="9">
        <f t="shared" si="124"/>
        <v>2.5179670938435119E-2</v>
      </c>
      <c r="Q125" s="12">
        <f t="shared" si="125"/>
        <v>8.309291409683589E-3</v>
      </c>
      <c r="R125" s="9">
        <f t="shared" si="126"/>
        <v>9.3951000000000007E-2</v>
      </c>
      <c r="S125" s="13">
        <f t="shared" si="127"/>
        <v>8.8442820296575755E-2</v>
      </c>
      <c r="T125" s="2">
        <f t="shared" si="128"/>
        <v>0.01</v>
      </c>
      <c r="U125" s="14">
        <f t="shared" si="129"/>
        <v>8.8442820296575752E-4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6.3744282029657576E-3</v>
      </c>
      <c r="AU125" s="9">
        <f t="shared" si="133"/>
        <v>28.47</v>
      </c>
      <c r="AV125" s="1">
        <f t="shared" si="134"/>
        <v>0.33</v>
      </c>
      <c r="AW125" s="1">
        <f t="shared" si="135"/>
        <v>2075</v>
      </c>
      <c r="AX125" s="1">
        <f t="shared" si="136"/>
        <v>832598.34767062613</v>
      </c>
      <c r="AZ125" s="1">
        <f t="shared" si="137"/>
        <v>750</v>
      </c>
      <c r="BA125" s="1">
        <f t="shared" si="138"/>
        <v>300939.16180866002</v>
      </c>
    </row>
    <row r="126" spans="1:53" x14ac:dyDescent="0.15">
      <c r="C126" s="7">
        <v>5</v>
      </c>
      <c r="D126" s="8">
        <v>14.3908153980645</v>
      </c>
      <c r="E126" s="10">
        <f t="shared" si="139"/>
        <v>11.663441425166701</v>
      </c>
      <c r="F126" s="7" t="s">
        <v>85</v>
      </c>
      <c r="G126" s="1">
        <v>6</v>
      </c>
      <c r="H126" s="9">
        <f t="shared" si="119"/>
        <v>14.3908153980645</v>
      </c>
      <c r="I126" s="9">
        <f t="shared" si="120"/>
        <v>287.54081539806447</v>
      </c>
      <c r="J126" s="9">
        <f t="shared" si="121"/>
        <v>0.10375246329881832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0.5951638463299509</v>
      </c>
      <c r="P126" s="9">
        <f t="shared" si="124"/>
        <v>6.1749715123131779E-2</v>
      </c>
      <c r="Q126" s="12">
        <f t="shared" si="125"/>
        <v>2.037740599063349E-2</v>
      </c>
      <c r="R126" s="9">
        <f t="shared" si="126"/>
        <v>9.3951000000000007E-2</v>
      </c>
      <c r="S126" s="13">
        <f t="shared" si="127"/>
        <v>0.21689397654770559</v>
      </c>
      <c r="T126" s="2">
        <f t="shared" si="128"/>
        <v>0.01</v>
      </c>
      <c r="U126" s="14">
        <f t="shared" si="129"/>
        <v>2.1689397654770558E-3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7.6589397654770559E-3</v>
      </c>
      <c r="AU126" s="9">
        <f t="shared" si="133"/>
        <v>28.47</v>
      </c>
      <c r="AV126" s="1">
        <f t="shared" si="134"/>
        <v>0.33</v>
      </c>
      <c r="AW126" s="1">
        <f t="shared" si="135"/>
        <v>2075</v>
      </c>
      <c r="AX126" s="1">
        <f t="shared" si="136"/>
        <v>1000375.3106322821</v>
      </c>
      <c r="AZ126" s="1">
        <f t="shared" si="137"/>
        <v>750</v>
      </c>
      <c r="BA126" s="1">
        <f t="shared" si="138"/>
        <v>361581.43757793325</v>
      </c>
    </row>
    <row r="127" spans="1:53" x14ac:dyDescent="0.15">
      <c r="C127" s="7">
        <v>6</v>
      </c>
      <c r="D127" s="8">
        <v>19.497162776</v>
      </c>
      <c r="E127" s="10">
        <f t="shared" si="139"/>
        <v>14.3908153980645</v>
      </c>
      <c r="F127" s="7" t="s">
        <v>83</v>
      </c>
      <c r="G127" s="1">
        <v>7</v>
      </c>
      <c r="H127" s="9">
        <f t="shared" si="119"/>
        <v>19.497162776</v>
      </c>
      <c r="I127" s="9">
        <f t="shared" si="120"/>
        <v>292.64716277599996</v>
      </c>
      <c r="J127" s="9">
        <f t="shared" si="121"/>
        <v>0.18732869276682076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0.81811413120681908</v>
      </c>
      <c r="P127" s="9">
        <f t="shared" si="124"/>
        <v>0.1532562507330367</v>
      </c>
      <c r="Q127" s="12">
        <f t="shared" si="125"/>
        <v>5.0574562741902113E-2</v>
      </c>
      <c r="R127" s="9">
        <f t="shared" si="126"/>
        <v>9.3951000000000007E-2</v>
      </c>
      <c r="S127" s="13">
        <f t="shared" si="127"/>
        <v>0.53830787050592444</v>
      </c>
      <c r="T127" s="2">
        <f t="shared" si="128"/>
        <v>0.01</v>
      </c>
      <c r="U127" s="14">
        <f t="shared" si="129"/>
        <v>5.3830787050592448E-3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1.5333078705059244E-2</v>
      </c>
      <c r="AU127" s="9">
        <f t="shared" si="133"/>
        <v>28.47</v>
      </c>
      <c r="AV127" s="1">
        <f t="shared" si="134"/>
        <v>0.33</v>
      </c>
      <c r="AW127" s="1">
        <f t="shared" si="135"/>
        <v>2075</v>
      </c>
      <c r="AX127" s="1">
        <f t="shared" si="136"/>
        <v>2002735.8671317939</v>
      </c>
      <c r="AZ127" s="1">
        <f t="shared" si="137"/>
        <v>750</v>
      </c>
      <c r="BA127" s="1">
        <f t="shared" si="138"/>
        <v>723880.43390305806</v>
      </c>
    </row>
    <row r="128" spans="1:53" x14ac:dyDescent="0.15">
      <c r="C128" s="7">
        <v>7</v>
      </c>
      <c r="D128" s="8">
        <v>20.4164695664516</v>
      </c>
      <c r="E128" s="10">
        <f t="shared" si="139"/>
        <v>19.497162776</v>
      </c>
      <c r="F128" s="7" t="s">
        <v>83</v>
      </c>
      <c r="G128" s="1">
        <v>8</v>
      </c>
      <c r="H128" s="9">
        <f t="shared" si="119"/>
        <v>20.4164695664516</v>
      </c>
      <c r="I128" s="9">
        <f t="shared" si="120"/>
        <v>293.56646956645159</v>
      </c>
      <c r="J128" s="9">
        <f t="shared" si="121"/>
        <v>0.20789947126371724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0.94955788047378242</v>
      </c>
      <c r="P128" s="9">
        <f t="shared" si="124"/>
        <v>0.19741258128479539</v>
      </c>
      <c r="Q128" s="12">
        <f t="shared" si="125"/>
        <v>6.5146151823982479E-2</v>
      </c>
      <c r="R128" s="9">
        <f t="shared" si="126"/>
        <v>9.3951000000000007E-2</v>
      </c>
      <c r="S128" s="13">
        <f t="shared" si="127"/>
        <v>0.69340562446362974</v>
      </c>
      <c r="T128" s="2">
        <f t="shared" si="128"/>
        <v>0.01</v>
      </c>
      <c r="U128" s="14">
        <f t="shared" si="129"/>
        <v>6.9340562446362974E-3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1.6884056244636299E-2</v>
      </c>
      <c r="AU128" s="9">
        <f t="shared" si="133"/>
        <v>28.47</v>
      </c>
      <c r="AV128" s="1">
        <f t="shared" si="134"/>
        <v>0.33</v>
      </c>
      <c r="AW128" s="1">
        <f t="shared" si="135"/>
        <v>2075</v>
      </c>
      <c r="AX128" s="1">
        <f t="shared" si="136"/>
        <v>2205317.3843454164</v>
      </c>
      <c r="AZ128" s="1">
        <f t="shared" si="137"/>
        <v>750</v>
      </c>
      <c r="BA128" s="1">
        <f t="shared" si="138"/>
        <v>797102.66904051206</v>
      </c>
    </row>
    <row r="129" spans="1:54" x14ac:dyDescent="0.15">
      <c r="C129" s="7">
        <v>8</v>
      </c>
      <c r="D129" s="8">
        <v>20.799595368709699</v>
      </c>
      <c r="E129" s="10">
        <f t="shared" si="139"/>
        <v>20.4164695664516</v>
      </c>
      <c r="F129" s="7" t="s">
        <v>83</v>
      </c>
      <c r="G129" s="1">
        <v>9</v>
      </c>
      <c r="H129" s="9">
        <f t="shared" si="119"/>
        <v>20.799595368709699</v>
      </c>
      <c r="I129" s="9">
        <f t="shared" si="120"/>
        <v>293.94959536870965</v>
      </c>
      <c r="J129" s="9">
        <f t="shared" si="121"/>
        <v>0.21708390035344444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1.0368452991889872</v>
      </c>
      <c r="P129" s="9">
        <f t="shared" si="124"/>
        <v>0.22508242161107936</v>
      </c>
      <c r="Q129" s="12">
        <f t="shared" si="125"/>
        <v>7.4277199131656188E-2</v>
      </c>
      <c r="R129" s="9">
        <f t="shared" si="126"/>
        <v>9.3951000000000007E-2</v>
      </c>
      <c r="S129" s="13">
        <f t="shared" si="127"/>
        <v>0.79059508820189439</v>
      </c>
      <c r="T129" s="2">
        <f t="shared" si="128"/>
        <v>0.01</v>
      </c>
      <c r="U129" s="14">
        <f t="shared" si="129"/>
        <v>7.9059508820189441E-3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1.7855950882018943E-2</v>
      </c>
      <c r="AU129" s="9">
        <f t="shared" si="133"/>
        <v>28.47</v>
      </c>
      <c r="AV129" s="1">
        <f t="shared" si="134"/>
        <v>0.33</v>
      </c>
      <c r="AW129" s="1">
        <f t="shared" si="135"/>
        <v>2075</v>
      </c>
      <c r="AX129" s="1">
        <f t="shared" si="136"/>
        <v>2332261.76954035</v>
      </c>
      <c r="AZ129" s="1">
        <f t="shared" si="137"/>
        <v>750</v>
      </c>
      <c r="BA129" s="1">
        <f t="shared" si="138"/>
        <v>842986.18176157225</v>
      </c>
    </row>
    <row r="130" spans="1:54" x14ac:dyDescent="0.15">
      <c r="C130" s="7">
        <v>9</v>
      </c>
      <c r="D130" s="8">
        <v>18.065644652333301</v>
      </c>
      <c r="E130" s="10">
        <f t="shared" si="139"/>
        <v>20.799595368709699</v>
      </c>
      <c r="F130" s="7" t="s">
        <v>83</v>
      </c>
      <c r="G130" s="1">
        <v>10</v>
      </c>
      <c r="H130" s="9">
        <f t="shared" si="119"/>
        <v>18.065644652333301</v>
      </c>
      <c r="I130" s="9">
        <f t="shared" si="120"/>
        <v>291.21564465233325</v>
      </c>
      <c r="J130" s="9">
        <f t="shared" si="121"/>
        <v>0.15906511424428771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1.0964628775779077</v>
      </c>
      <c r="P130" s="9">
        <f t="shared" si="124"/>
        <v>0.17440899288655035</v>
      </c>
      <c r="Q130" s="12">
        <f t="shared" si="125"/>
        <v>5.7554967652561614E-2</v>
      </c>
      <c r="R130" s="9">
        <f t="shared" si="126"/>
        <v>9.3951000000000007E-2</v>
      </c>
      <c r="S130" s="13">
        <f t="shared" si="127"/>
        <v>0.61260622720951996</v>
      </c>
      <c r="T130" s="2">
        <f t="shared" si="128"/>
        <v>0.01</v>
      </c>
      <c r="U130" s="14">
        <f t="shared" si="129"/>
        <v>6.1260622720951995E-3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1.6076062272095199E-2</v>
      </c>
      <c r="AU130" s="9">
        <f t="shared" si="133"/>
        <v>28.47</v>
      </c>
      <c r="AV130" s="1">
        <f t="shared" si="134"/>
        <v>0.33</v>
      </c>
      <c r="AW130" s="1">
        <f t="shared" si="135"/>
        <v>2075</v>
      </c>
      <c r="AX130" s="1">
        <f t="shared" si="136"/>
        <v>2099780.9464022378</v>
      </c>
      <c r="AZ130" s="1">
        <f t="shared" si="137"/>
        <v>750</v>
      </c>
      <c r="BA130" s="1">
        <f t="shared" si="138"/>
        <v>758956.9685791221</v>
      </c>
    </row>
    <row r="131" spans="1:54" x14ac:dyDescent="0.15">
      <c r="C131" s="7">
        <v>10</v>
      </c>
      <c r="D131" s="8">
        <v>15.039552355516101</v>
      </c>
      <c r="E131" s="10">
        <f t="shared" si="139"/>
        <v>18.065644652333301</v>
      </c>
      <c r="F131" s="7" t="s">
        <v>83</v>
      </c>
      <c r="G131" s="1">
        <v>11</v>
      </c>
      <c r="H131" s="9">
        <f t="shared" si="119"/>
        <v>15.039552355516101</v>
      </c>
      <c r="I131" s="9">
        <f t="shared" si="120"/>
        <v>288.18955235551607</v>
      </c>
      <c r="J131" s="9">
        <f t="shared" si="121"/>
        <v>0.11197039690686747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0.8759511904567896</v>
      </c>
      <c r="O131" s="9">
        <f t="shared" si="140"/>
        <v>0.33080269423456765</v>
      </c>
      <c r="P131" s="9">
        <f t="shared" si="124"/>
        <v>3.7040108971305656E-2</v>
      </c>
      <c r="Q131" s="12">
        <f t="shared" si="125"/>
        <v>1.2223235960530867E-2</v>
      </c>
      <c r="R131" s="9">
        <f t="shared" si="126"/>
        <v>9.3951000000000007E-2</v>
      </c>
      <c r="S131" s="13">
        <f t="shared" si="127"/>
        <v>0.13010224436707291</v>
      </c>
      <c r="T131" s="2">
        <f t="shared" si="128"/>
        <v>0.01</v>
      </c>
      <c r="U131" s="14">
        <f t="shared" si="129"/>
        <v>1.301022443670729E-3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6.7910224436707294E-3</v>
      </c>
      <c r="AU131" s="9">
        <f t="shared" si="133"/>
        <v>28.47</v>
      </c>
      <c r="AV131" s="1">
        <f t="shared" si="134"/>
        <v>0.33</v>
      </c>
      <c r="AW131" s="1">
        <f t="shared" si="135"/>
        <v>2075</v>
      </c>
      <c r="AX131" s="1">
        <f t="shared" si="136"/>
        <v>887011.96178878041</v>
      </c>
      <c r="AZ131" s="1">
        <f t="shared" si="137"/>
        <v>750</v>
      </c>
      <c r="BA131" s="1">
        <f t="shared" si="138"/>
        <v>320606.73317666759</v>
      </c>
    </row>
    <row r="132" spans="1:54" x14ac:dyDescent="0.15">
      <c r="C132" s="7">
        <v>11</v>
      </c>
      <c r="D132" s="8">
        <v>11.1505653629</v>
      </c>
      <c r="E132" s="10">
        <f t="shared" si="139"/>
        <v>15.039552355516101</v>
      </c>
      <c r="F132" s="7" t="s">
        <v>85</v>
      </c>
      <c r="G132" s="1">
        <v>12</v>
      </c>
      <c r="H132" s="9">
        <f t="shared" si="119"/>
        <v>11.1505653629</v>
      </c>
      <c r="I132" s="9">
        <f t="shared" si="120"/>
        <v>284.30056536289999</v>
      </c>
      <c r="J132" s="9">
        <f t="shared" si="121"/>
        <v>7.0532269257548422E-2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0.578462585263262</v>
      </c>
      <c r="P132" s="9">
        <f t="shared" si="124"/>
        <v>4.0800278819205955E-2</v>
      </c>
      <c r="Q132" s="12">
        <f t="shared" si="125"/>
        <v>1.3464092010337965E-2</v>
      </c>
      <c r="R132" s="9">
        <f t="shared" si="126"/>
        <v>9.3951000000000007E-2</v>
      </c>
      <c r="S132" s="13">
        <f t="shared" si="127"/>
        <v>0.14330972539236372</v>
      </c>
      <c r="T132" s="2">
        <f t="shared" si="128"/>
        <v>0.01</v>
      </c>
      <c r="U132" s="14">
        <f t="shared" si="129"/>
        <v>1.4330972539236373E-3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6.9230972539236378E-3</v>
      </c>
      <c r="AU132" s="9">
        <f t="shared" si="133"/>
        <v>28.47</v>
      </c>
      <c r="AV132" s="1">
        <f t="shared" si="134"/>
        <v>0.33</v>
      </c>
      <c r="AW132" s="1">
        <f t="shared" si="135"/>
        <v>2075</v>
      </c>
      <c r="AX132" s="1">
        <f t="shared" si="136"/>
        <v>904262.96302122367</v>
      </c>
      <c r="AY132" s="1">
        <f>SUM(AX121:AX132)</f>
        <v>15682874.513686052</v>
      </c>
      <c r="AZ132" s="1">
        <f t="shared" si="137"/>
        <v>750</v>
      </c>
      <c r="BA132" s="1">
        <f t="shared" si="138"/>
        <v>326842.03482694831</v>
      </c>
      <c r="BB132" s="1">
        <f>SUM(BA121:BA132)</f>
        <v>5668508.860368452</v>
      </c>
    </row>
    <row r="133" spans="1:54" x14ac:dyDescent="0.15">
      <c r="C133" s="7">
        <v>12</v>
      </c>
      <c r="D133" s="8">
        <v>6.1598741764838696</v>
      </c>
      <c r="E133" s="10">
        <f t="shared" si="139"/>
        <v>11.1505653629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5.7115948426774201</v>
      </c>
      <c r="E136" s="7"/>
      <c r="F136" s="7"/>
      <c r="G136" s="1">
        <v>1</v>
      </c>
      <c r="H136" s="9">
        <f t="shared" ref="H136:H147" si="141">E137</f>
        <v>5.7115948426774201</v>
      </c>
      <c r="I136" s="9">
        <f t="shared" ref="I136:I147" si="142">H136+273.15</f>
        <v>278.86159484267739</v>
      </c>
      <c r="J136" s="9">
        <f t="shared" ref="J136:J147" si="143">EXP(($C$15*(I136-$C$13))/($C$16*I136*$C$13))</f>
        <v>3.6164803145188607E-2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2.7450818484015527E-2</v>
      </c>
      <c r="Q136" s="12">
        <f t="shared" ref="Q136:Q147" si="147">P136*$B$138</f>
        <v>7.1372128058440377E-3</v>
      </c>
      <c r="R136" s="9">
        <f t="shared" ref="R136:R147" si="148">L136*$B$138</f>
        <v>0.19735245833333334</v>
      </c>
      <c r="S136" s="13">
        <f t="shared" ref="S136:S147" si="149">Q136/R136</f>
        <v>3.6164803145188613E-2</v>
      </c>
      <c r="T136" s="2">
        <f t="shared" ref="T136:T147" si="150">$B$137/100</f>
        <v>0.01</v>
      </c>
      <c r="U136" s="14">
        <f t="shared" ref="U136:U147" si="151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5.8516480314518863E-3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5.8113100139032197</v>
      </c>
      <c r="E137" s="10">
        <f t="shared" ref="E137:E148" si="159">D136</f>
        <v>5.7115948426774201</v>
      </c>
      <c r="F137" s="7" t="s">
        <v>83</v>
      </c>
      <c r="G137" s="1">
        <v>2</v>
      </c>
      <c r="H137" s="9">
        <f t="shared" si="141"/>
        <v>5.8113100139032197</v>
      </c>
      <c r="I137" s="9">
        <f t="shared" si="142"/>
        <v>278.96131001390319</v>
      </c>
      <c r="J137" s="9">
        <f t="shared" si="143"/>
        <v>3.6618999276369794E-2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1.490645014849318</v>
      </c>
      <c r="P137" s="9">
        <f t="shared" si="146"/>
        <v>5.4585928720091416E-2</v>
      </c>
      <c r="Q137" s="12">
        <f t="shared" si="147"/>
        <v>1.4192341467223769E-2</v>
      </c>
      <c r="R137" s="9">
        <f t="shared" si="148"/>
        <v>0.19735245833333334</v>
      </c>
      <c r="S137" s="13">
        <f t="shared" si="149"/>
        <v>7.1913679652535881E-2</v>
      </c>
      <c r="T137" s="2">
        <f t="shared" si="150"/>
        <v>0.01</v>
      </c>
      <c r="U137" s="14">
        <f t="shared" si="151"/>
        <v>7.1913679652535879E-4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6.2091367965253592E-3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7.0511608178571397</v>
      </c>
      <c r="E138" s="10">
        <f t="shared" si="159"/>
        <v>5.8113100139032197</v>
      </c>
      <c r="F138" s="7" t="s">
        <v>83</v>
      </c>
      <c r="G138" s="1">
        <v>3</v>
      </c>
      <c r="H138" s="9">
        <f t="shared" si="141"/>
        <v>7.0511608178571397</v>
      </c>
      <c r="I138" s="9">
        <f t="shared" si="142"/>
        <v>280.2011608178571</v>
      </c>
      <c r="J138" s="9">
        <f t="shared" si="143"/>
        <v>4.2734702694633482E-2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2.1951070027958934</v>
      </c>
      <c r="P138" s="9">
        <f t="shared" si="146"/>
        <v>9.38072451473905E-2</v>
      </c>
      <c r="Q138" s="12">
        <f t="shared" si="147"/>
        <v>2.438988373832153E-2</v>
      </c>
      <c r="R138" s="9">
        <f t="shared" si="148"/>
        <v>0.19735245833333334</v>
      </c>
      <c r="S138" s="13">
        <f t="shared" si="149"/>
        <v>0.12358540625385266</v>
      </c>
      <c r="T138" s="2">
        <f t="shared" si="150"/>
        <v>0.01</v>
      </c>
      <c r="U138" s="14">
        <f t="shared" si="151"/>
        <v>1.2358540625385266E-3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6.7258540625385272E-3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8.3732895263871008</v>
      </c>
      <c r="E139" s="10">
        <f t="shared" si="159"/>
        <v>7.0511608178571397</v>
      </c>
      <c r="F139" s="7" t="s">
        <v>83</v>
      </c>
      <c r="G139" s="1">
        <v>4</v>
      </c>
      <c r="H139" s="9">
        <f t="shared" si="141"/>
        <v>8.3732895263871008</v>
      </c>
      <c r="I139" s="9">
        <f t="shared" si="142"/>
        <v>281.52328952638709</v>
      </c>
      <c r="J139" s="9">
        <f t="shared" si="143"/>
        <v>5.0310092128662415E-2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2.8603476743151699</v>
      </c>
      <c r="P139" s="9">
        <f t="shared" si="146"/>
        <v>0.14390435501480148</v>
      </c>
      <c r="Q139" s="12">
        <f t="shared" si="147"/>
        <v>3.7415132303848388E-2</v>
      </c>
      <c r="R139" s="9">
        <f t="shared" si="148"/>
        <v>0.19735245833333334</v>
      </c>
      <c r="S139" s="13">
        <f t="shared" si="149"/>
        <v>0.18958533691358065</v>
      </c>
      <c r="T139" s="2">
        <f t="shared" si="150"/>
        <v>0.01</v>
      </c>
      <c r="U139" s="14">
        <f t="shared" si="151"/>
        <v>1.8958533691358066E-3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7.3858533691358065E-3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11.663441425166701</v>
      </c>
      <c r="E140" s="10">
        <f t="shared" si="159"/>
        <v>8.3732895263871008</v>
      </c>
      <c r="F140" s="7" t="s">
        <v>83</v>
      </c>
      <c r="G140" s="1">
        <v>5</v>
      </c>
      <c r="H140" s="9">
        <f t="shared" si="141"/>
        <v>11.663441425166701</v>
      </c>
      <c r="I140" s="9">
        <f t="shared" si="142"/>
        <v>284.81344142516667</v>
      </c>
      <c r="J140" s="9">
        <f t="shared" si="143"/>
        <v>7.5019089131702341E-2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3.4754912359670351</v>
      </c>
      <c r="P140" s="9">
        <f t="shared" si="146"/>
        <v>0.26072818680746135</v>
      </c>
      <c r="Q140" s="12">
        <f t="shared" si="147"/>
        <v>6.7789328569939952E-2</v>
      </c>
      <c r="R140" s="9">
        <f t="shared" si="148"/>
        <v>0.19735245833333334</v>
      </c>
      <c r="S140" s="13">
        <f t="shared" si="149"/>
        <v>0.34349371242917098</v>
      </c>
      <c r="T140" s="2">
        <f t="shared" si="150"/>
        <v>0.01</v>
      </c>
      <c r="U140" s="14">
        <f t="shared" si="151"/>
        <v>3.4349371242917101E-3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8.9249371242917097E-3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14.3908153980645</v>
      </c>
      <c r="E141" s="10">
        <f t="shared" si="159"/>
        <v>11.663441425166701</v>
      </c>
      <c r="F141" s="7" t="s">
        <v>85</v>
      </c>
      <c r="G141" s="1">
        <v>6</v>
      </c>
      <c r="H141" s="9">
        <f t="shared" si="141"/>
        <v>14.3908153980645</v>
      </c>
      <c r="I141" s="9">
        <f t="shared" si="142"/>
        <v>287.54081539806447</v>
      </c>
      <c r="J141" s="9">
        <f t="shared" si="143"/>
        <v>0.10375246329881832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3.9738109658262406</v>
      </c>
      <c r="P141" s="9">
        <f t="shared" si="146"/>
        <v>0.41229267638832884</v>
      </c>
      <c r="Q141" s="12">
        <f t="shared" si="147"/>
        <v>0.1071960958609655</v>
      </c>
      <c r="R141" s="9">
        <f t="shared" si="148"/>
        <v>0.19735245833333334</v>
      </c>
      <c r="S141" s="13">
        <f t="shared" si="149"/>
        <v>0.54317081614412199</v>
      </c>
      <c r="T141" s="2">
        <f t="shared" si="150"/>
        <v>0.01</v>
      </c>
      <c r="U141" s="14">
        <f t="shared" si="151"/>
        <v>5.4317081614412201E-3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1.092170816144122E-2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19.497162776</v>
      </c>
      <c r="E142" s="10">
        <f t="shared" si="159"/>
        <v>14.3908153980645</v>
      </c>
      <c r="F142" s="7" t="s">
        <v>83</v>
      </c>
      <c r="G142" s="1">
        <v>7</v>
      </c>
      <c r="H142" s="9">
        <f t="shared" si="141"/>
        <v>19.497162776</v>
      </c>
      <c r="I142" s="9">
        <f t="shared" si="142"/>
        <v>292.64716277599996</v>
      </c>
      <c r="J142" s="9">
        <f t="shared" si="143"/>
        <v>0.18732869276682076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4.3205662061045782</v>
      </c>
      <c r="P142" s="9">
        <f t="shared" si="146"/>
        <v>0.80936601940207298</v>
      </c>
      <c r="Q142" s="12">
        <f t="shared" si="147"/>
        <v>0.21043516504453899</v>
      </c>
      <c r="R142" s="9">
        <f t="shared" si="148"/>
        <v>0.19735245833333334</v>
      </c>
      <c r="S142" s="13">
        <f t="shared" si="149"/>
        <v>1.066291075478313</v>
      </c>
      <c r="T142" s="2">
        <f t="shared" si="150"/>
        <v>0.01</v>
      </c>
      <c r="U142" s="14">
        <f t="shared" si="151"/>
        <v>1.0662910754783131E-2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2.061291075478313E-2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20.4164695664516</v>
      </c>
      <c r="E143" s="10">
        <f t="shared" si="159"/>
        <v>19.497162776</v>
      </c>
      <c r="F143" s="7" t="s">
        <v>83</v>
      </c>
      <c r="G143" s="1">
        <v>8</v>
      </c>
      <c r="H143" s="9">
        <f t="shared" si="141"/>
        <v>20.4164695664516</v>
      </c>
      <c r="I143" s="9">
        <f t="shared" si="142"/>
        <v>293.56646956645159</v>
      </c>
      <c r="J143" s="9">
        <f t="shared" si="143"/>
        <v>0.20789947126371724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4.2702481033691724</v>
      </c>
      <c r="P143" s="9">
        <f t="shared" si="146"/>
        <v>0.88778232285534231</v>
      </c>
      <c r="Q143" s="12">
        <f t="shared" si="147"/>
        <v>0.23082340394238901</v>
      </c>
      <c r="R143" s="9">
        <f t="shared" si="148"/>
        <v>0.19735245833333334</v>
      </c>
      <c r="S143" s="13">
        <f t="shared" si="149"/>
        <v>1.1695998412774893</v>
      </c>
      <c r="T143" s="2">
        <f t="shared" si="150"/>
        <v>0.01</v>
      </c>
      <c r="U143" s="14">
        <f t="shared" si="151"/>
        <v>1.1695998412774893E-2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2.1645998412774894E-2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20.799595368709699</v>
      </c>
      <c r="E144" s="10">
        <f t="shared" si="159"/>
        <v>20.4164695664516</v>
      </c>
      <c r="F144" s="7" t="s">
        <v>83</v>
      </c>
      <c r="G144" s="1">
        <v>9</v>
      </c>
      <c r="H144" s="9">
        <f t="shared" si="141"/>
        <v>20.799595368709699</v>
      </c>
      <c r="I144" s="9">
        <f t="shared" si="142"/>
        <v>293.94959536870965</v>
      </c>
      <c r="J144" s="9">
        <f t="shared" si="143"/>
        <v>0.21708390035344444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4.1415136971804971</v>
      </c>
      <c r="P144" s="9">
        <f t="shared" si="146"/>
        <v>0.8990559467511563</v>
      </c>
      <c r="Q144" s="12">
        <f t="shared" si="147"/>
        <v>0.23375454615530064</v>
      </c>
      <c r="R144" s="9">
        <f t="shared" si="148"/>
        <v>0.19735245833333334</v>
      </c>
      <c r="S144" s="13">
        <f t="shared" si="149"/>
        <v>1.1844521630456877</v>
      </c>
      <c r="T144" s="2">
        <f t="shared" si="150"/>
        <v>0.01</v>
      </c>
      <c r="U144" s="14">
        <f t="shared" si="151"/>
        <v>1.1844521630456878E-2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2.1794521630456878E-2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18.065644652333301</v>
      </c>
      <c r="E145" s="10">
        <f t="shared" si="159"/>
        <v>20.799595368709699</v>
      </c>
      <c r="F145" s="7" t="s">
        <v>83</v>
      </c>
      <c r="G145" s="1">
        <v>10</v>
      </c>
      <c r="H145" s="9">
        <f t="shared" si="141"/>
        <v>18.065644652333301</v>
      </c>
      <c r="I145" s="9">
        <f t="shared" si="142"/>
        <v>291.21564465233325</v>
      </c>
      <c r="J145" s="9">
        <f t="shared" si="143"/>
        <v>0.15906511424428771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4.0015056670960076</v>
      </c>
      <c r="P145" s="9">
        <f t="shared" si="146"/>
        <v>0.63649995608579113</v>
      </c>
      <c r="Q145" s="12">
        <f t="shared" si="147"/>
        <v>0.16548998858230571</v>
      </c>
      <c r="R145" s="9">
        <f t="shared" si="148"/>
        <v>0.19735245833333334</v>
      </c>
      <c r="S145" s="13">
        <f t="shared" si="149"/>
        <v>0.83855042891226061</v>
      </c>
      <c r="T145" s="2">
        <f t="shared" si="150"/>
        <v>0.01</v>
      </c>
      <c r="U145" s="14">
        <f t="shared" si="151"/>
        <v>8.3855042891226063E-3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1.8335504289122607E-2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15.039552355516101</v>
      </c>
      <c r="E146" s="10">
        <f t="shared" si="159"/>
        <v>18.065644652333301</v>
      </c>
      <c r="F146" s="7" t="s">
        <v>83</v>
      </c>
      <c r="G146" s="1">
        <v>11</v>
      </c>
      <c r="H146" s="9">
        <f t="shared" si="141"/>
        <v>15.039552355516101</v>
      </c>
      <c r="I146" s="9">
        <f t="shared" si="142"/>
        <v>288.18955235551607</v>
      </c>
      <c r="J146" s="9">
        <f t="shared" si="143"/>
        <v>0.11197039690686747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4.1240536276768829</v>
      </c>
      <c r="P146" s="9">
        <f t="shared" si="146"/>
        <v>0.46177192155618724</v>
      </c>
      <c r="Q146" s="12">
        <f t="shared" si="147"/>
        <v>0.12006069960460869</v>
      </c>
      <c r="R146" s="9">
        <f t="shared" si="148"/>
        <v>0.19735245833333334</v>
      </c>
      <c r="S146" s="13">
        <f t="shared" si="149"/>
        <v>0.60835674720516075</v>
      </c>
      <c r="T146" s="2">
        <f t="shared" si="150"/>
        <v>0.01</v>
      </c>
      <c r="U146" s="14">
        <f t="shared" si="151"/>
        <v>6.0835674720516077E-3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1.1573567472051609E-2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11.1505653629</v>
      </c>
      <c r="E147" s="10">
        <f t="shared" si="159"/>
        <v>15.039552355516101</v>
      </c>
      <c r="F147" s="7" t="s">
        <v>85</v>
      </c>
      <c r="G147" s="1">
        <v>12</v>
      </c>
      <c r="H147" s="9">
        <f t="shared" si="141"/>
        <v>11.1505653629</v>
      </c>
      <c r="I147" s="9">
        <f t="shared" si="142"/>
        <v>284.30056536289999</v>
      </c>
      <c r="J147" s="9">
        <f t="shared" si="143"/>
        <v>7.0532269257548422E-2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4.4213296227873622</v>
      </c>
      <c r="P147" s="9">
        <f t="shared" si="146"/>
        <v>0.31184641143081321</v>
      </c>
      <c r="Q147" s="12">
        <f t="shared" si="147"/>
        <v>8.1080066972011436E-2</v>
      </c>
      <c r="R147" s="9">
        <f t="shared" si="148"/>
        <v>0.19735245833333334</v>
      </c>
      <c r="S147" s="13">
        <f t="shared" si="149"/>
        <v>0.41083890039547993</v>
      </c>
      <c r="T147" s="2">
        <f t="shared" si="150"/>
        <v>0.01</v>
      </c>
      <c r="U147" s="14">
        <f t="shared" si="151"/>
        <v>4.1083890039547996E-3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9.5983890039548006E-3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6.1598741764838696</v>
      </c>
      <c r="E148" s="10">
        <f t="shared" si="159"/>
        <v>11.1505653629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713500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13832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99637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754600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22178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2150149.691708405</v>
      </c>
      <c r="J13" s="6" t="s">
        <v>37</v>
      </c>
      <c r="K13" s="6">
        <f>I13/(10000*1000)</f>
        <v>0.21501496917084051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-5.8144842024516104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-5.8144842024516104</v>
      </c>
      <c r="I27" s="9">
        <f t="shared" si="1"/>
        <v>267.33551579754834</v>
      </c>
      <c r="J27" s="9">
        <f t="shared" si="2"/>
        <v>8.0259984417334635E-3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0.64340167074086496</v>
      </c>
      <c r="Q27" s="12">
        <f t="shared" si="6"/>
        <v>6.4340167074086504E-2</v>
      </c>
      <c r="R27" s="9">
        <f t="shared" si="7"/>
        <v>4.0532094166666672</v>
      </c>
      <c r="S27" s="13">
        <f t="shared" si="8"/>
        <v>1.5873881771201311E-2</v>
      </c>
      <c r="T27" s="2">
        <f t="shared" si="9"/>
        <v>0.34</v>
      </c>
      <c r="U27" s="14">
        <f t="shared" si="10"/>
        <v>5.3971198022084461E-3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1.8297119802208446E-2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0.45321711296428502</v>
      </c>
      <c r="E28" s="10">
        <f t="shared" si="18"/>
        <v>-5.8144842024516104</v>
      </c>
      <c r="F28" s="7" t="s">
        <v>83</v>
      </c>
      <c r="G28" s="1">
        <v>3</v>
      </c>
      <c r="H28" s="9">
        <f t="shared" si="0"/>
        <v>0.45321711296428502</v>
      </c>
      <c r="I28" s="9">
        <f t="shared" si="1"/>
        <v>273.60321711296427</v>
      </c>
      <c r="J28" s="9">
        <f t="shared" si="2"/>
        <v>1.8486340287905103E-2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120.05338171332146</v>
      </c>
      <c r="P28" s="9">
        <f t="shared" si="5"/>
        <v>2.219347667066224</v>
      </c>
      <c r="Q28" s="12">
        <f t="shared" si="6"/>
        <v>0.22193476670662241</v>
      </c>
      <c r="R28" s="9">
        <f t="shared" si="7"/>
        <v>4.0532094166666672</v>
      </c>
      <c r="S28" s="13">
        <f t="shared" si="8"/>
        <v>5.4755317056659779E-2</v>
      </c>
      <c r="T28" s="2">
        <f t="shared" si="9"/>
        <v>0.34</v>
      </c>
      <c r="U28" s="14">
        <f t="shared" si="10"/>
        <v>1.8616807799264327E-2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3.1516807799264329E-2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4.5982609021612904</v>
      </c>
      <c r="E29" s="10">
        <f t="shared" si="18"/>
        <v>0.45321711296428502</v>
      </c>
      <c r="F29" s="7" t="s">
        <v>83</v>
      </c>
      <c r="G29" s="1">
        <v>4</v>
      </c>
      <c r="H29" s="9">
        <f t="shared" si="0"/>
        <v>4.5982609021612904</v>
      </c>
      <c r="I29" s="9">
        <f t="shared" si="1"/>
        <v>277.74826090216129</v>
      </c>
      <c r="J29" s="9">
        <f t="shared" si="2"/>
        <v>3.1441455200413727E-2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158.36612821292189</v>
      </c>
      <c r="P29" s="9">
        <f t="shared" si="5"/>
        <v>4.9792615254695605</v>
      </c>
      <c r="Q29" s="12">
        <f t="shared" si="6"/>
        <v>0.49792615254695605</v>
      </c>
      <c r="R29" s="9">
        <f t="shared" si="7"/>
        <v>4.0532094166666672</v>
      </c>
      <c r="S29" s="13">
        <f t="shared" si="8"/>
        <v>0.12284737879555388</v>
      </c>
      <c r="T29" s="2">
        <f t="shared" si="9"/>
        <v>0.34</v>
      </c>
      <c r="U29" s="14">
        <f t="shared" si="10"/>
        <v>4.1768108790488319E-2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5.4668108790488321E-2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8.5144185344000007</v>
      </c>
      <c r="E30" s="10">
        <f t="shared" si="18"/>
        <v>4.5982609021612904</v>
      </c>
      <c r="F30" s="7" t="s">
        <v>83</v>
      </c>
      <c r="G30" s="1">
        <v>5</v>
      </c>
      <c r="H30" s="9">
        <f t="shared" si="0"/>
        <v>8.5144185344000007</v>
      </c>
      <c r="I30" s="9">
        <f t="shared" si="1"/>
        <v>281.6644185344</v>
      </c>
      <c r="J30" s="9">
        <f t="shared" si="2"/>
        <v>5.1189538445852265E-2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145.71752335307971</v>
      </c>
      <c r="O30" s="9">
        <f t="shared" si="19"/>
        <v>48.201437501039294</v>
      </c>
      <c r="P30" s="9">
        <f t="shared" si="5"/>
        <v>2.4674093381047961</v>
      </c>
      <c r="Q30" s="12">
        <f t="shared" si="6"/>
        <v>0.24674093381047962</v>
      </c>
      <c r="R30" s="9">
        <f t="shared" si="7"/>
        <v>4.0532094166666672</v>
      </c>
      <c r="S30" s="13">
        <f t="shared" si="8"/>
        <v>6.0875446700555072E-2</v>
      </c>
      <c r="T30" s="2">
        <f t="shared" si="9"/>
        <v>0.34</v>
      </c>
      <c r="U30" s="14">
        <f t="shared" si="10"/>
        <v>2.0697651878188728E-2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3.3597651878188729E-2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12.9726350977097</v>
      </c>
      <c r="E31" s="10">
        <f t="shared" si="18"/>
        <v>8.5144185344000007</v>
      </c>
      <c r="F31" s="7" t="s">
        <v>85</v>
      </c>
      <c r="G31" s="1">
        <v>6</v>
      </c>
      <c r="H31" s="9">
        <f t="shared" si="0"/>
        <v>12.9726350977097</v>
      </c>
      <c r="I31" s="9">
        <f t="shared" si="1"/>
        <v>286.12263509770969</v>
      </c>
      <c r="J31" s="9">
        <f t="shared" si="2"/>
        <v>8.7721576155090894E-2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86.26612232960116</v>
      </c>
      <c r="P31" s="9">
        <f t="shared" si="5"/>
        <v>7.5674002195404952</v>
      </c>
      <c r="Q31" s="12">
        <f t="shared" si="6"/>
        <v>0.75674002195404955</v>
      </c>
      <c r="R31" s="9">
        <f t="shared" si="7"/>
        <v>4.0532094166666672</v>
      </c>
      <c r="S31" s="13">
        <f t="shared" si="8"/>
        <v>0.18670143685208043</v>
      </c>
      <c r="T31" s="2">
        <f t="shared" si="9"/>
        <v>0.34</v>
      </c>
      <c r="U31" s="14">
        <f t="shared" si="10"/>
        <v>6.3478488529707347E-2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7.6378488529707342E-2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14.3284462243333</v>
      </c>
      <c r="E32" s="10">
        <f t="shared" si="18"/>
        <v>12.9726350977097</v>
      </c>
      <c r="F32" s="7" t="s">
        <v>83</v>
      </c>
      <c r="G32" s="1">
        <v>7</v>
      </c>
      <c r="H32" s="9">
        <f t="shared" si="0"/>
        <v>14.3284462243333</v>
      </c>
      <c r="I32" s="9">
        <f t="shared" si="1"/>
        <v>287.47844622433325</v>
      </c>
      <c r="J32" s="9">
        <f t="shared" si="2"/>
        <v>0.10299303795680112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119.23081627672732</v>
      </c>
      <c r="P32" s="9">
        <f t="shared" si="5"/>
        <v>12.279943986409359</v>
      </c>
      <c r="Q32" s="12">
        <f t="shared" si="6"/>
        <v>1.2279943986409361</v>
      </c>
      <c r="R32" s="9">
        <f t="shared" si="7"/>
        <v>4.0532094166666672</v>
      </c>
      <c r="S32" s="13">
        <f t="shared" si="8"/>
        <v>0.30296840661414198</v>
      </c>
      <c r="T32" s="2">
        <f t="shared" si="9"/>
        <v>0.34</v>
      </c>
      <c r="U32" s="14">
        <f t="shared" si="10"/>
        <v>0.10300925824880829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0.12865925824880828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20.140319252258099</v>
      </c>
      <c r="E33" s="10">
        <f t="shared" si="18"/>
        <v>14.3284462243333</v>
      </c>
      <c r="F33" s="7" t="s">
        <v>83</v>
      </c>
      <c r="G33" s="1">
        <v>8</v>
      </c>
      <c r="H33" s="9">
        <f t="shared" si="0"/>
        <v>20.140319252258099</v>
      </c>
      <c r="I33" s="9">
        <f t="shared" si="1"/>
        <v>293.29031925225809</v>
      </c>
      <c r="J33" s="9">
        <f t="shared" si="2"/>
        <v>0.20150732235010535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147.48296645698463</v>
      </c>
      <c r="P33" s="9">
        <f t="shared" si="5"/>
        <v>29.718897662997374</v>
      </c>
      <c r="Q33" s="12">
        <f t="shared" si="6"/>
        <v>2.9718897662997374</v>
      </c>
      <c r="R33" s="9">
        <f t="shared" si="7"/>
        <v>4.0532094166666672</v>
      </c>
      <c r="S33" s="13">
        <f t="shared" si="8"/>
        <v>0.73321890403180801</v>
      </c>
      <c r="T33" s="2">
        <f t="shared" si="9"/>
        <v>0.34</v>
      </c>
      <c r="U33" s="14">
        <f t="shared" si="10"/>
        <v>0.24929442737081475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0.27494442737081476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17.470165447741898</v>
      </c>
      <c r="E34" s="10">
        <f t="shared" si="18"/>
        <v>20.140319252258099</v>
      </c>
      <c r="F34" s="7" t="s">
        <v>83</v>
      </c>
      <c r="G34" s="1">
        <v>9</v>
      </c>
      <c r="H34" s="9">
        <f t="shared" si="0"/>
        <v>17.470165447741898</v>
      </c>
      <c r="I34" s="9">
        <f t="shared" si="1"/>
        <v>290.6201654477419</v>
      </c>
      <c r="J34" s="9">
        <f t="shared" si="2"/>
        <v>0.14853276045361286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158.29616296065393</v>
      </c>
      <c r="P34" s="9">
        <f t="shared" si="5"/>
        <v>23.512166053760875</v>
      </c>
      <c r="Q34" s="12">
        <f t="shared" si="6"/>
        <v>2.3512166053760875</v>
      </c>
      <c r="R34" s="9">
        <f t="shared" si="7"/>
        <v>4.0532094166666672</v>
      </c>
      <c r="S34" s="13">
        <f t="shared" si="8"/>
        <v>0.58008762037015904</v>
      </c>
      <c r="T34" s="2">
        <f t="shared" si="9"/>
        <v>0.34</v>
      </c>
      <c r="U34" s="14">
        <f t="shared" si="10"/>
        <v>0.19722979092585408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0.22287979092585408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13.1370678376</v>
      </c>
      <c r="E35" s="10">
        <f t="shared" si="18"/>
        <v>17.470165447741898</v>
      </c>
      <c r="F35" s="7" t="s">
        <v>83</v>
      </c>
      <c r="G35" s="1">
        <v>10</v>
      </c>
      <c r="H35" s="9">
        <f t="shared" si="0"/>
        <v>13.1370678376</v>
      </c>
      <c r="I35" s="9">
        <f t="shared" si="1"/>
        <v>286.28706783759998</v>
      </c>
      <c r="J35" s="9">
        <f t="shared" si="2"/>
        <v>8.9453017304089569E-2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175.31609107355973</v>
      </c>
      <c r="P35" s="9">
        <f t="shared" si="5"/>
        <v>15.682553328488481</v>
      </c>
      <c r="Q35" s="12">
        <f t="shared" si="6"/>
        <v>1.5682553328488482</v>
      </c>
      <c r="R35" s="9">
        <f t="shared" si="7"/>
        <v>4.0532094166666672</v>
      </c>
      <c r="S35" s="13">
        <f t="shared" si="8"/>
        <v>0.38691692721334175</v>
      </c>
      <c r="T35" s="2">
        <f t="shared" si="9"/>
        <v>0.34</v>
      </c>
      <c r="U35" s="14">
        <f t="shared" si="10"/>
        <v>0.13155175525253621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0.15720175525253621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7.1680045554516099</v>
      </c>
      <c r="E36" s="10">
        <f t="shared" si="18"/>
        <v>13.1370678376</v>
      </c>
      <c r="F36" s="7" t="s">
        <v>83</v>
      </c>
      <c r="G36" s="1">
        <v>11</v>
      </c>
      <c r="H36" s="9">
        <f t="shared" si="0"/>
        <v>7.1680045554516099</v>
      </c>
      <c r="I36" s="9">
        <f t="shared" si="1"/>
        <v>280.31800455545158</v>
      </c>
      <c r="J36" s="9">
        <f t="shared" si="2"/>
        <v>4.3358193439723046E-2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151.6518608578177</v>
      </c>
      <c r="O36" s="9">
        <f t="shared" si="19"/>
        <v>48.513771053920237</v>
      </c>
      <c r="P36" s="9">
        <f t="shared" si="5"/>
        <v>2.1034694698463103</v>
      </c>
      <c r="Q36" s="12">
        <f t="shared" si="6"/>
        <v>0.21034694698463105</v>
      </c>
      <c r="R36" s="9">
        <f t="shared" si="7"/>
        <v>4.0532094166666672</v>
      </c>
      <c r="S36" s="13">
        <f t="shared" si="8"/>
        <v>5.1896392552452666E-2</v>
      </c>
      <c r="T36" s="2">
        <f t="shared" si="9"/>
        <v>0.34</v>
      </c>
      <c r="U36" s="14">
        <f t="shared" si="10"/>
        <v>1.764477346783391E-2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3.0544773467833908E-2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2.4933311547333301</v>
      </c>
      <c r="E37" s="10">
        <f t="shared" si="18"/>
        <v>7.1680045554516099</v>
      </c>
      <c r="F37" s="7" t="s">
        <v>85</v>
      </c>
      <c r="G37" s="1">
        <v>12</v>
      </c>
      <c r="H37" s="9">
        <f t="shared" si="0"/>
        <v>2.4933311547333301</v>
      </c>
      <c r="I37" s="9">
        <f t="shared" si="1"/>
        <v>275.64333115473329</v>
      </c>
      <c r="J37" s="9">
        <f t="shared" si="2"/>
        <v>2.4056938397291314E-2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86.942395750740587</v>
      </c>
      <c r="P37" s="9">
        <f t="shared" si="5"/>
        <v>2.0915678586884883</v>
      </c>
      <c r="Q37" s="12">
        <f t="shared" si="6"/>
        <v>0.20915678586884884</v>
      </c>
      <c r="R37" s="9">
        <f t="shared" si="7"/>
        <v>4.0532094166666672</v>
      </c>
      <c r="S37" s="13">
        <f t="shared" si="8"/>
        <v>5.1602758300324389E-2</v>
      </c>
      <c r="T37" s="2">
        <f t="shared" si="9"/>
        <v>0.34</v>
      </c>
      <c r="U37" s="14">
        <f t="shared" si="10"/>
        <v>1.7544937822110293E-2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3.0444937822110295E-2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-0.96898613219354801</v>
      </c>
      <c r="E38" s="10">
        <f t="shared" si="18"/>
        <v>2.4933311547333301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59458.333333333336</v>
      </c>
      <c r="AU42" s="1">
        <f t="shared" ref="AU42:AU53" si="38">AT42*10000*AS42*0.67*AR42*AQ42</f>
        <v>235068226.67447588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-5.8144842024516104</v>
      </c>
      <c r="E43" s="10">
        <f t="shared" ref="E43:E54" si="39">D42</f>
        <v>1.86519820496774</v>
      </c>
      <c r="F43" s="7" t="s">
        <v>83</v>
      </c>
      <c r="G43" s="1">
        <v>2</v>
      </c>
      <c r="H43" s="9">
        <f t="shared" si="20"/>
        <v>-5.8144842024516104</v>
      </c>
      <c r="I43" s="9">
        <f t="shared" si="21"/>
        <v>267.33551579754834</v>
      </c>
      <c r="J43" s="9">
        <f t="shared" si="22"/>
        <v>8.0259984417334635E-3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116.40634629807889</v>
      </c>
      <c r="P43" s="9">
        <f t="shared" si="25"/>
        <v>0.9342771539962671</v>
      </c>
      <c r="Q43" s="12">
        <f t="shared" si="26"/>
        <v>0.22422651695910409</v>
      </c>
      <c r="R43" s="9">
        <f t="shared" si="27"/>
        <v>14.125500000000001</v>
      </c>
      <c r="S43" s="13">
        <f t="shared" si="28"/>
        <v>1.5873881771201307E-2</v>
      </c>
      <c r="T43" s="2">
        <f t="shared" si="29"/>
        <v>0.43</v>
      </c>
      <c r="U43" s="14">
        <f t="shared" si="30"/>
        <v>6.8257691616165619E-3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1.524576916161656E-2</v>
      </c>
      <c r="AR43" s="9">
        <f t="shared" si="35"/>
        <v>136.875</v>
      </c>
      <c r="AS43" s="1">
        <f t="shared" si="36"/>
        <v>0.24</v>
      </c>
      <c r="AT43" s="1">
        <f t="shared" si="37"/>
        <v>59458.333333333336</v>
      </c>
      <c r="AU43" s="1">
        <f t="shared" si="38"/>
        <v>199513481.80392906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0.45321711296428502</v>
      </c>
      <c r="E44" s="10">
        <f t="shared" si="39"/>
        <v>-5.8144842024516104</v>
      </c>
      <c r="F44" s="7" t="s">
        <v>83</v>
      </c>
      <c r="G44" s="1">
        <v>3</v>
      </c>
      <c r="H44" s="9">
        <f t="shared" si="20"/>
        <v>0.45321711296428502</v>
      </c>
      <c r="I44" s="9">
        <f t="shared" si="21"/>
        <v>273.60321711296427</v>
      </c>
      <c r="J44" s="9">
        <f t="shared" si="22"/>
        <v>1.8486340287905103E-2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174.32831914408263</v>
      </c>
      <c r="P44" s="9">
        <f t="shared" si="25"/>
        <v>3.222692629516033</v>
      </c>
      <c r="Q44" s="12">
        <f t="shared" si="26"/>
        <v>0.77344623108384791</v>
      </c>
      <c r="R44" s="9">
        <f t="shared" si="27"/>
        <v>14.125500000000001</v>
      </c>
      <c r="S44" s="13">
        <f t="shared" si="28"/>
        <v>5.4755317056659793E-2</v>
      </c>
      <c r="T44" s="2">
        <f t="shared" si="29"/>
        <v>0.43</v>
      </c>
      <c r="U44" s="14">
        <f t="shared" si="30"/>
        <v>2.3544786334363712E-2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3.1964786334363712E-2</v>
      </c>
      <c r="AR44" s="9">
        <f t="shared" si="35"/>
        <v>136.875</v>
      </c>
      <c r="AS44" s="1">
        <f t="shared" si="36"/>
        <v>0.24</v>
      </c>
      <c r="AT44" s="1">
        <f t="shared" si="37"/>
        <v>59458.333333333336</v>
      </c>
      <c r="AU44" s="1">
        <f t="shared" si="38"/>
        <v>418306597.0028984</v>
      </c>
    </row>
    <row r="45" spans="1:48" x14ac:dyDescent="0.15">
      <c r="C45" s="7">
        <v>3</v>
      </c>
      <c r="D45" s="8">
        <v>4.5982609021612904</v>
      </c>
      <c r="E45" s="10">
        <f t="shared" si="39"/>
        <v>0.45321711296428502</v>
      </c>
      <c r="F45" s="7" t="s">
        <v>83</v>
      </c>
      <c r="G45" s="1">
        <v>4</v>
      </c>
      <c r="H45" s="9">
        <f t="shared" si="20"/>
        <v>4.5982609021612904</v>
      </c>
      <c r="I45" s="9">
        <f t="shared" si="21"/>
        <v>277.74826090216129</v>
      </c>
      <c r="J45" s="9">
        <f t="shared" si="22"/>
        <v>3.1441455200413727E-2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229.96187651456657</v>
      </c>
      <c r="P45" s="9">
        <f t="shared" si="25"/>
        <v>7.2303360382358184</v>
      </c>
      <c r="Q45" s="12">
        <f t="shared" si="26"/>
        <v>1.7352806491765964</v>
      </c>
      <c r="R45" s="9">
        <f t="shared" si="27"/>
        <v>14.125500000000001</v>
      </c>
      <c r="S45" s="13">
        <f t="shared" si="28"/>
        <v>0.12284737879555388</v>
      </c>
      <c r="T45" s="2">
        <f t="shared" si="29"/>
        <v>0.43</v>
      </c>
      <c r="U45" s="14">
        <f t="shared" si="30"/>
        <v>5.2824372882088168E-2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6.1244372882088165E-2</v>
      </c>
      <c r="AR45" s="9">
        <f t="shared" si="35"/>
        <v>136.875</v>
      </c>
      <c r="AS45" s="1">
        <f t="shared" si="36"/>
        <v>0.24</v>
      </c>
      <c r="AT45" s="1">
        <f t="shared" si="37"/>
        <v>59458.333333333336</v>
      </c>
      <c r="AU45" s="1">
        <f t="shared" si="38"/>
        <v>801473375.66718829</v>
      </c>
    </row>
    <row r="46" spans="1:48" x14ac:dyDescent="0.15">
      <c r="C46" s="7">
        <v>4</v>
      </c>
      <c r="D46" s="8">
        <v>8.5144185344000007</v>
      </c>
      <c r="E46" s="10">
        <f t="shared" si="39"/>
        <v>4.5982609021612904</v>
      </c>
      <c r="F46" s="7" t="s">
        <v>83</v>
      </c>
      <c r="G46" s="1">
        <v>5</v>
      </c>
      <c r="H46" s="9">
        <f t="shared" si="20"/>
        <v>8.5144185344000007</v>
      </c>
      <c r="I46" s="9">
        <f t="shared" si="21"/>
        <v>281.6644185344</v>
      </c>
      <c r="J46" s="9">
        <f t="shared" si="22"/>
        <v>5.1189538445852265E-2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211.59496345251424</v>
      </c>
      <c r="O46" s="9">
        <f t="shared" si="40"/>
        <v>69.992827023816545</v>
      </c>
      <c r="P46" s="9">
        <f t="shared" si="25"/>
        <v>3.5829005098695443</v>
      </c>
      <c r="Q46" s="12">
        <f t="shared" si="26"/>
        <v>0.85989612236869062</v>
      </c>
      <c r="R46" s="9">
        <f t="shared" si="27"/>
        <v>14.125500000000001</v>
      </c>
      <c r="S46" s="13">
        <f t="shared" si="28"/>
        <v>6.0875446700555065E-2</v>
      </c>
      <c r="T46" s="2">
        <f t="shared" si="29"/>
        <v>0.43</v>
      </c>
      <c r="U46" s="14">
        <f t="shared" si="30"/>
        <v>2.6176442081238677E-2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3.4596442081238674E-2</v>
      </c>
      <c r="AR46" s="9">
        <f t="shared" si="35"/>
        <v>136.875</v>
      </c>
      <c r="AS46" s="1">
        <f t="shared" si="36"/>
        <v>0.24</v>
      </c>
      <c r="AT46" s="1">
        <f t="shared" si="37"/>
        <v>59458.333333333336</v>
      </c>
      <c r="AU46" s="1">
        <f t="shared" si="38"/>
        <v>452745712.23561716</v>
      </c>
    </row>
    <row r="47" spans="1:48" x14ac:dyDescent="0.15">
      <c r="C47" s="7">
        <v>5</v>
      </c>
      <c r="D47" s="8">
        <v>12.9726350977097</v>
      </c>
      <c r="E47" s="10">
        <f t="shared" si="39"/>
        <v>8.5144185344000007</v>
      </c>
      <c r="F47" s="7" t="s">
        <v>85</v>
      </c>
      <c r="G47" s="1">
        <v>6</v>
      </c>
      <c r="H47" s="9">
        <f t="shared" si="20"/>
        <v>12.9726350977097</v>
      </c>
      <c r="I47" s="9">
        <f t="shared" si="21"/>
        <v>286.12263509770969</v>
      </c>
      <c r="J47" s="9">
        <f t="shared" si="22"/>
        <v>8.7721576155090894E-2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125.26617651394702</v>
      </c>
      <c r="P47" s="9">
        <f t="shared" si="25"/>
        <v>10.988546442725262</v>
      </c>
      <c r="Q47" s="12">
        <f t="shared" si="26"/>
        <v>2.6372511462540627</v>
      </c>
      <c r="R47" s="9">
        <f t="shared" si="27"/>
        <v>14.125500000000001</v>
      </c>
      <c r="S47" s="13">
        <f t="shared" si="28"/>
        <v>0.18670143685208046</v>
      </c>
      <c r="T47" s="2">
        <f t="shared" si="29"/>
        <v>0.43</v>
      </c>
      <c r="U47" s="14">
        <f t="shared" si="30"/>
        <v>8.0281617846394593E-2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8.8701617846394604E-2</v>
      </c>
      <c r="AR47" s="9">
        <f t="shared" si="35"/>
        <v>136.875</v>
      </c>
      <c r="AS47" s="1">
        <f t="shared" si="36"/>
        <v>0.24</v>
      </c>
      <c r="AT47" s="1">
        <f t="shared" si="37"/>
        <v>59458.333333333336</v>
      </c>
      <c r="AU47" s="1">
        <f t="shared" si="38"/>
        <v>1160792114.2300196</v>
      </c>
    </row>
    <row r="48" spans="1:48" x14ac:dyDescent="0.15">
      <c r="C48" s="7">
        <v>6</v>
      </c>
      <c r="D48" s="8">
        <v>14.3284462243333</v>
      </c>
      <c r="E48" s="10">
        <f t="shared" si="39"/>
        <v>12.9726350977097</v>
      </c>
      <c r="F48" s="7" t="s">
        <v>83</v>
      </c>
      <c r="G48" s="1">
        <v>7</v>
      </c>
      <c r="H48" s="9">
        <f t="shared" si="20"/>
        <v>14.3284462243333</v>
      </c>
      <c r="I48" s="9">
        <f t="shared" si="21"/>
        <v>287.47844622433325</v>
      </c>
      <c r="J48" s="9">
        <f t="shared" si="22"/>
        <v>0.10299303795680112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173.13388007122174</v>
      </c>
      <c r="P48" s="9">
        <f t="shared" si="25"/>
        <v>17.831584281783595</v>
      </c>
      <c r="Q48" s="12">
        <f t="shared" si="26"/>
        <v>4.2795802276280623</v>
      </c>
      <c r="R48" s="9">
        <f t="shared" si="27"/>
        <v>14.125500000000001</v>
      </c>
      <c r="S48" s="13">
        <f t="shared" si="28"/>
        <v>0.30296840661414193</v>
      </c>
      <c r="T48" s="2">
        <f t="shared" si="29"/>
        <v>0.43</v>
      </c>
      <c r="U48" s="14">
        <f t="shared" si="30"/>
        <v>0.13027641484408103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0.14587641484408104</v>
      </c>
      <c r="AR48" s="9">
        <f t="shared" si="35"/>
        <v>136.875</v>
      </c>
      <c r="AS48" s="1">
        <f t="shared" si="36"/>
        <v>0.24</v>
      </c>
      <c r="AT48" s="1">
        <f t="shared" si="37"/>
        <v>59458.333333333336</v>
      </c>
      <c r="AU48" s="1">
        <f t="shared" si="38"/>
        <v>1909009058.8470473</v>
      </c>
    </row>
    <row r="49" spans="1:48" x14ac:dyDescent="0.15">
      <c r="C49" s="7">
        <v>7</v>
      </c>
      <c r="D49" s="8">
        <v>20.140319252258099</v>
      </c>
      <c r="E49" s="10">
        <f t="shared" si="39"/>
        <v>14.3284462243333</v>
      </c>
      <c r="F49" s="7" t="s">
        <v>83</v>
      </c>
      <c r="G49" s="1">
        <v>8</v>
      </c>
      <c r="H49" s="9">
        <f t="shared" si="20"/>
        <v>20.140319252258099</v>
      </c>
      <c r="I49" s="9">
        <f t="shared" si="21"/>
        <v>293.29031925225809</v>
      </c>
      <c r="J49" s="9">
        <f t="shared" si="22"/>
        <v>0.20150732235010535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214.15854578943816</v>
      </c>
      <c r="P49" s="9">
        <f t="shared" si="25"/>
        <v>43.154515120422111</v>
      </c>
      <c r="Q49" s="12">
        <f t="shared" si="26"/>
        <v>10.357083628901306</v>
      </c>
      <c r="R49" s="9">
        <f t="shared" si="27"/>
        <v>14.125500000000001</v>
      </c>
      <c r="S49" s="13">
        <f t="shared" si="28"/>
        <v>0.73321890403180812</v>
      </c>
      <c r="T49" s="2">
        <f t="shared" si="29"/>
        <v>0.43</v>
      </c>
      <c r="U49" s="14">
        <f t="shared" si="30"/>
        <v>0.3152841287336775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0.33088412873367751</v>
      </c>
      <c r="AR49" s="9">
        <f t="shared" si="35"/>
        <v>136.875</v>
      </c>
      <c r="AS49" s="1">
        <f t="shared" si="36"/>
        <v>0.24</v>
      </c>
      <c r="AT49" s="1">
        <f t="shared" si="37"/>
        <v>59458.333333333336</v>
      </c>
      <c r="AU49" s="1">
        <f t="shared" si="38"/>
        <v>4330109153.3984375</v>
      </c>
    </row>
    <row r="50" spans="1:48" x14ac:dyDescent="0.15">
      <c r="C50" s="7">
        <v>8</v>
      </c>
      <c r="D50" s="8">
        <v>17.470165447741898</v>
      </c>
      <c r="E50" s="10">
        <f t="shared" si="39"/>
        <v>20.140319252258099</v>
      </c>
      <c r="F50" s="7" t="s">
        <v>83</v>
      </c>
      <c r="G50" s="1">
        <v>9</v>
      </c>
      <c r="H50" s="9">
        <f t="shared" si="20"/>
        <v>17.470165447741898</v>
      </c>
      <c r="I50" s="9">
        <f t="shared" si="21"/>
        <v>290.6201654477419</v>
      </c>
      <c r="J50" s="9">
        <f t="shared" si="22"/>
        <v>0.14853276045361286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229.86028066901605</v>
      </c>
      <c r="P50" s="9">
        <f t="shared" si="25"/>
        <v>34.141782006411177</v>
      </c>
      <c r="Q50" s="12">
        <f t="shared" si="26"/>
        <v>8.1940276815386817</v>
      </c>
      <c r="R50" s="9">
        <f t="shared" si="27"/>
        <v>14.125500000000001</v>
      </c>
      <c r="S50" s="13">
        <f t="shared" si="28"/>
        <v>0.58008762037015904</v>
      </c>
      <c r="T50" s="2">
        <f t="shared" si="29"/>
        <v>0.43</v>
      </c>
      <c r="U50" s="14">
        <f t="shared" si="30"/>
        <v>0.24943767675916839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0.26503767675916839</v>
      </c>
      <c r="AR50" s="9">
        <f t="shared" si="35"/>
        <v>136.875</v>
      </c>
      <c r="AS50" s="1">
        <f t="shared" si="36"/>
        <v>0.24</v>
      </c>
      <c r="AT50" s="1">
        <f t="shared" si="37"/>
        <v>59458.333333333336</v>
      </c>
      <c r="AU50" s="1">
        <f t="shared" si="38"/>
        <v>3468410753.100966</v>
      </c>
    </row>
    <row r="51" spans="1:48" x14ac:dyDescent="0.15">
      <c r="C51" s="7">
        <v>9</v>
      </c>
      <c r="D51" s="8">
        <v>13.1370678376</v>
      </c>
      <c r="E51" s="10">
        <f t="shared" si="39"/>
        <v>17.470165447741898</v>
      </c>
      <c r="F51" s="7" t="s">
        <v>83</v>
      </c>
      <c r="G51" s="1">
        <v>10</v>
      </c>
      <c r="H51" s="9">
        <f t="shared" si="20"/>
        <v>13.1370678376</v>
      </c>
      <c r="I51" s="9">
        <f t="shared" si="21"/>
        <v>286.28706783759998</v>
      </c>
      <c r="J51" s="9">
        <f t="shared" si="22"/>
        <v>8.9453017304089569E-2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254.57474866260486</v>
      </c>
      <c r="P51" s="9">
        <f t="shared" si="25"/>
        <v>22.772479397300245</v>
      </c>
      <c r="Q51" s="12">
        <f t="shared" si="26"/>
        <v>5.4653950553520589</v>
      </c>
      <c r="R51" s="9">
        <f t="shared" si="27"/>
        <v>14.125500000000001</v>
      </c>
      <c r="S51" s="13">
        <f t="shared" si="28"/>
        <v>0.38691692721334175</v>
      </c>
      <c r="T51" s="2">
        <f t="shared" si="29"/>
        <v>0.43</v>
      </c>
      <c r="U51" s="14">
        <f t="shared" si="30"/>
        <v>0.16637427870173696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0.18197427870173694</v>
      </c>
      <c r="AR51" s="9">
        <f t="shared" si="35"/>
        <v>136.875</v>
      </c>
      <c r="AS51" s="1">
        <f t="shared" si="36"/>
        <v>0.24</v>
      </c>
      <c r="AT51" s="1">
        <f t="shared" si="37"/>
        <v>59458.333333333336</v>
      </c>
      <c r="AU51" s="1">
        <f t="shared" si="38"/>
        <v>2381403099.9464788</v>
      </c>
    </row>
    <row r="52" spans="1:48" x14ac:dyDescent="0.15">
      <c r="C52" s="7">
        <v>10</v>
      </c>
      <c r="D52" s="8">
        <v>7.1680045554516099</v>
      </c>
      <c r="E52" s="10">
        <f t="shared" si="39"/>
        <v>13.1370678376</v>
      </c>
      <c r="F52" s="7" t="s">
        <v>83</v>
      </c>
      <c r="G52" s="1">
        <v>11</v>
      </c>
      <c r="H52" s="9">
        <f t="shared" si="20"/>
        <v>7.1680045554516099</v>
      </c>
      <c r="I52" s="9">
        <f t="shared" si="21"/>
        <v>280.31800455545158</v>
      </c>
      <c r="J52" s="9">
        <f t="shared" si="22"/>
        <v>4.3358193439723046E-2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220.2121558020394</v>
      </c>
      <c r="O52" s="9">
        <f t="shared" si="40"/>
        <v>70.446363463265214</v>
      </c>
      <c r="P52" s="9">
        <f t="shared" si="25"/>
        <v>3.0544270541652909</v>
      </c>
      <c r="Q52" s="12">
        <f t="shared" si="26"/>
        <v>0.73306249299966975</v>
      </c>
      <c r="R52" s="9">
        <f t="shared" si="27"/>
        <v>14.125500000000001</v>
      </c>
      <c r="S52" s="13">
        <f t="shared" si="28"/>
        <v>5.1896392552452639E-2</v>
      </c>
      <c r="T52" s="2">
        <f t="shared" si="29"/>
        <v>0.43</v>
      </c>
      <c r="U52" s="14">
        <f t="shared" si="30"/>
        <v>2.2315448797554635E-2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3.0735448797554632E-2</v>
      </c>
      <c r="AR52" s="9">
        <f t="shared" si="35"/>
        <v>136.875</v>
      </c>
      <c r="AS52" s="1">
        <f t="shared" si="36"/>
        <v>0.24</v>
      </c>
      <c r="AT52" s="1">
        <f t="shared" si="37"/>
        <v>59458.333333333336</v>
      </c>
      <c r="AU52" s="1">
        <f t="shared" si="38"/>
        <v>402218893.60918921</v>
      </c>
    </row>
    <row r="53" spans="1:48" x14ac:dyDescent="0.15">
      <c r="C53" s="7">
        <v>11</v>
      </c>
      <c r="D53" s="8">
        <v>2.4933311547333301</v>
      </c>
      <c r="E53" s="10">
        <f t="shared" si="39"/>
        <v>7.1680045554516099</v>
      </c>
      <c r="F53" s="7" t="s">
        <v>85</v>
      </c>
      <c r="G53" s="1">
        <v>12</v>
      </c>
      <c r="H53" s="9">
        <f t="shared" si="20"/>
        <v>2.4933311547333301</v>
      </c>
      <c r="I53" s="9">
        <f t="shared" si="21"/>
        <v>275.64333115473329</v>
      </c>
      <c r="J53" s="9">
        <f t="shared" si="22"/>
        <v>2.4056938397291314E-2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126.24818640909994</v>
      </c>
      <c r="P53" s="9">
        <f t="shared" si="25"/>
        <v>3.037144843213468</v>
      </c>
      <c r="Q53" s="12">
        <f t="shared" si="26"/>
        <v>0.72891476237123232</v>
      </c>
      <c r="R53" s="9">
        <f t="shared" si="27"/>
        <v>14.125500000000001</v>
      </c>
      <c r="S53" s="13">
        <f t="shared" si="28"/>
        <v>5.1602758300324396E-2</v>
      </c>
      <c r="T53" s="2">
        <f t="shared" si="29"/>
        <v>0.43</v>
      </c>
      <c r="U53" s="14">
        <f t="shared" si="30"/>
        <v>2.2189186069139489E-2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3.0609186069139489E-2</v>
      </c>
      <c r="AR53" s="9">
        <f t="shared" si="35"/>
        <v>136.875</v>
      </c>
      <c r="AS53" s="1">
        <f t="shared" si="36"/>
        <v>0.24</v>
      </c>
      <c r="AT53" s="1">
        <f t="shared" si="37"/>
        <v>59458.333333333336</v>
      </c>
      <c r="AU53" s="1">
        <f t="shared" si="38"/>
        <v>400566558.70229644</v>
      </c>
      <c r="AV53" s="1">
        <f>SUM(AU42:AU53)</f>
        <v>16159617025.218546</v>
      </c>
    </row>
    <row r="54" spans="1:48" x14ac:dyDescent="0.15">
      <c r="C54" s="7">
        <v>12</v>
      </c>
      <c r="D54" s="8">
        <v>-0.96898613219354801</v>
      </c>
      <c r="E54" s="10">
        <f t="shared" si="39"/>
        <v>2.4933311547333301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1.86519820496774</v>
      </c>
      <c r="E58" s="7"/>
      <c r="F58" s="7"/>
      <c r="G58" s="1">
        <v>1</v>
      </c>
      <c r="H58" s="9">
        <f t="shared" ref="H58:H69" si="41">E59</f>
        <v>1.86519820496774</v>
      </c>
      <c r="I58" s="9">
        <f t="shared" ref="I58:I69" si="42">H58+273.15</f>
        <v>275.0151982049677</v>
      </c>
      <c r="J58" s="9">
        <f t="shared" ref="J58:J69" si="43">EXP(($C$15*(I58-$C$13))/($C$16*I58*$C$13))</f>
        <v>2.2192268483315108E-2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2.2140486523520705E-3</v>
      </c>
      <c r="Q58" s="12">
        <f t="shared" ref="Q58:Q69" si="47">P58*$B$60</f>
        <v>4.2066924394689343E-4</v>
      </c>
      <c r="R58" s="9">
        <f t="shared" ref="R58:R69" si="48">L58*$B$60</f>
        <v>1.8955666666666669E-2</v>
      </c>
      <c r="S58" s="13">
        <f t="shared" ref="S58:S69" si="49">Q58/R58</f>
        <v>2.2192268483315104E-2</v>
      </c>
      <c r="T58" s="2">
        <f t="shared" ref="T58:T69" si="50">$B$59/100</f>
        <v>0.01</v>
      </c>
      <c r="U58" s="14">
        <f t="shared" ref="U58:U69" si="51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1.2221922684833152E-2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8303.0833333333339</v>
      </c>
      <c r="AU58" s="1">
        <f t="shared" ref="AU58:AU69" si="58">AT58*10000*AS58*0.67*AR58*AQ58</f>
        <v>1288821.5659580182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-5.8144842024516104</v>
      </c>
      <c r="E59" s="10">
        <f t="shared" ref="E59:E70" si="59">D58</f>
        <v>1.86519820496774</v>
      </c>
      <c r="F59" s="7" t="s">
        <v>83</v>
      </c>
      <c r="G59" s="1">
        <v>2</v>
      </c>
      <c r="H59" s="9">
        <f t="shared" si="41"/>
        <v>-5.8144842024516104</v>
      </c>
      <c r="I59" s="9">
        <f t="shared" si="42"/>
        <v>267.33551579754834</v>
      </c>
      <c r="J59" s="9">
        <f t="shared" si="43"/>
        <v>8.0259984417334635E-3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0.19731928468098128</v>
      </c>
      <c r="P59" s="9">
        <f t="shared" si="46"/>
        <v>1.5836842713735175E-3</v>
      </c>
      <c r="Q59" s="12">
        <f t="shared" si="47"/>
        <v>3.0090001156096832E-4</v>
      </c>
      <c r="R59" s="9">
        <f t="shared" si="48"/>
        <v>1.8955666666666669E-2</v>
      </c>
      <c r="S59" s="13">
        <f t="shared" si="49"/>
        <v>1.5873881771201311E-2</v>
      </c>
      <c r="T59" s="2">
        <f t="shared" si="50"/>
        <v>0.01</v>
      </c>
      <c r="U59" s="14">
        <f t="shared" si="51"/>
        <v>1.587388177120131E-4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1.2158738817712013E-2</v>
      </c>
      <c r="AR59" s="9">
        <f t="shared" si="55"/>
        <v>9.9766666666666666</v>
      </c>
      <c r="AS59" s="1">
        <f t="shared" si="56"/>
        <v>0.19</v>
      </c>
      <c r="AT59" s="1">
        <f t="shared" si="57"/>
        <v>8303.0833333333339</v>
      </c>
      <c r="AU59" s="1">
        <f t="shared" si="58"/>
        <v>1282158.7247123111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0.45321711296428502</v>
      </c>
      <c r="E60" s="10">
        <f t="shared" si="59"/>
        <v>-5.8144842024516104</v>
      </c>
      <c r="F60" s="7" t="s">
        <v>83</v>
      </c>
      <c r="G60" s="1">
        <v>3</v>
      </c>
      <c r="H60" s="9">
        <f t="shared" si="41"/>
        <v>0.45321711296428502</v>
      </c>
      <c r="I60" s="9">
        <f t="shared" si="42"/>
        <v>273.60321711296427</v>
      </c>
      <c r="J60" s="9">
        <f t="shared" si="43"/>
        <v>1.8486340287905103E-2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0.29550226707627442</v>
      </c>
      <c r="P60" s="9">
        <f t="shared" si="46"/>
        <v>5.4627554650194254E-3</v>
      </c>
      <c r="Q60" s="12">
        <f t="shared" si="47"/>
        <v>1.0379235383536909E-3</v>
      </c>
      <c r="R60" s="9">
        <f t="shared" si="48"/>
        <v>1.8955666666666669E-2</v>
      </c>
      <c r="S60" s="13">
        <f t="shared" si="49"/>
        <v>5.4755317056659793E-2</v>
      </c>
      <c r="T60" s="2">
        <f t="shared" si="50"/>
        <v>0.01</v>
      </c>
      <c r="U60" s="14">
        <f t="shared" si="51"/>
        <v>5.4755317056659795E-4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1.2547553170566599E-2</v>
      </c>
      <c r="AR60" s="9">
        <f t="shared" si="55"/>
        <v>9.9766666666666666</v>
      </c>
      <c r="AS60" s="1">
        <f t="shared" si="56"/>
        <v>0.19</v>
      </c>
      <c r="AT60" s="1">
        <f t="shared" si="57"/>
        <v>8303.0833333333339</v>
      </c>
      <c r="AU60" s="1">
        <f t="shared" si="58"/>
        <v>1323159.8287149456</v>
      </c>
    </row>
    <row r="61" spans="1:48" x14ac:dyDescent="0.15">
      <c r="C61" s="7">
        <v>3</v>
      </c>
      <c r="D61" s="8">
        <v>4.5982609021612904</v>
      </c>
      <c r="E61" s="10">
        <f t="shared" si="59"/>
        <v>0.45321711296428502</v>
      </c>
      <c r="F61" s="7" t="s">
        <v>83</v>
      </c>
      <c r="G61" s="1">
        <v>4</v>
      </c>
      <c r="H61" s="9">
        <f t="shared" si="41"/>
        <v>4.5982609021612904</v>
      </c>
      <c r="I61" s="9">
        <f t="shared" si="42"/>
        <v>277.74826090216129</v>
      </c>
      <c r="J61" s="9">
        <f t="shared" si="43"/>
        <v>3.1441455200413727E-2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0.38980617827792163</v>
      </c>
      <c r="P61" s="9">
        <f t="shared" si="46"/>
        <v>1.225607349116976E-2</v>
      </c>
      <c r="Q61" s="12">
        <f t="shared" si="47"/>
        <v>2.3286539633222544E-3</v>
      </c>
      <c r="R61" s="9">
        <f t="shared" si="48"/>
        <v>1.8955666666666669E-2</v>
      </c>
      <c r="S61" s="13">
        <f t="shared" si="49"/>
        <v>0.12284737879555388</v>
      </c>
      <c r="T61" s="2">
        <f t="shared" si="50"/>
        <v>0.01</v>
      </c>
      <c r="U61" s="14">
        <f t="shared" si="51"/>
        <v>1.2284737879555388E-3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1.3228473787955539E-2</v>
      </c>
      <c r="AR61" s="9">
        <f t="shared" si="55"/>
        <v>9.9766666666666666</v>
      </c>
      <c r="AS61" s="1">
        <f t="shared" si="56"/>
        <v>0.19</v>
      </c>
      <c r="AT61" s="1">
        <f t="shared" si="57"/>
        <v>8303.0833333333339</v>
      </c>
      <c r="AU61" s="1">
        <f t="shared" si="58"/>
        <v>1394964.0119868098</v>
      </c>
    </row>
    <row r="62" spans="1:48" x14ac:dyDescent="0.15">
      <c r="C62" s="7">
        <v>4</v>
      </c>
      <c r="D62" s="8">
        <v>8.5144185344000007</v>
      </c>
      <c r="E62" s="10">
        <f t="shared" si="59"/>
        <v>4.5982609021612904</v>
      </c>
      <c r="F62" s="7" t="s">
        <v>83</v>
      </c>
      <c r="G62" s="1">
        <v>5</v>
      </c>
      <c r="H62" s="9">
        <f t="shared" si="41"/>
        <v>8.5144185344000007</v>
      </c>
      <c r="I62" s="9">
        <f t="shared" si="42"/>
        <v>281.6644185344</v>
      </c>
      <c r="J62" s="9">
        <f t="shared" si="43"/>
        <v>5.1189538445852265E-2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0.35867259954741426</v>
      </c>
      <c r="O62" s="9">
        <f t="shared" si="60"/>
        <v>0.11864417190600429</v>
      </c>
      <c r="P62" s="9">
        <f t="shared" si="46"/>
        <v>6.0733403991587121E-3</v>
      </c>
      <c r="Q62" s="12">
        <f t="shared" si="47"/>
        <v>1.1539346758401552E-3</v>
      </c>
      <c r="R62" s="9">
        <f t="shared" si="48"/>
        <v>1.8955666666666669E-2</v>
      </c>
      <c r="S62" s="13">
        <f t="shared" si="49"/>
        <v>6.0875446700555072E-2</v>
      </c>
      <c r="T62" s="2">
        <f t="shared" si="50"/>
        <v>0.01</v>
      </c>
      <c r="U62" s="14">
        <f t="shared" si="51"/>
        <v>6.0875446700555075E-4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1.260875446700555E-2</v>
      </c>
      <c r="AR62" s="9">
        <f t="shared" si="55"/>
        <v>9.9766666666666666</v>
      </c>
      <c r="AS62" s="1">
        <f t="shared" si="56"/>
        <v>0.19</v>
      </c>
      <c r="AT62" s="1">
        <f t="shared" si="57"/>
        <v>8303.0833333333339</v>
      </c>
      <c r="AU62" s="1">
        <f t="shared" si="58"/>
        <v>1329613.6046673162</v>
      </c>
    </row>
    <row r="63" spans="1:48" x14ac:dyDescent="0.15">
      <c r="C63" s="7">
        <v>5</v>
      </c>
      <c r="D63" s="8">
        <v>12.9726350977097</v>
      </c>
      <c r="E63" s="10">
        <f t="shared" si="59"/>
        <v>8.5144185344000007</v>
      </c>
      <c r="F63" s="7" t="s">
        <v>85</v>
      </c>
      <c r="G63" s="1">
        <v>6</v>
      </c>
      <c r="H63" s="9">
        <f t="shared" si="41"/>
        <v>12.9726350977097</v>
      </c>
      <c r="I63" s="9">
        <f t="shared" si="42"/>
        <v>286.12263509770969</v>
      </c>
      <c r="J63" s="9">
        <f t="shared" si="43"/>
        <v>8.7721576155090894E-2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0.21233749817351225</v>
      </c>
      <c r="P63" s="9">
        <f t="shared" si="46"/>
        <v>1.8626580016609228E-2</v>
      </c>
      <c r="Q63" s="12">
        <f t="shared" si="47"/>
        <v>3.5390502031557533E-3</v>
      </c>
      <c r="R63" s="9">
        <f t="shared" si="48"/>
        <v>1.8955666666666669E-2</v>
      </c>
      <c r="S63" s="13">
        <f t="shared" si="49"/>
        <v>0.18670143685208043</v>
      </c>
      <c r="T63" s="2">
        <f t="shared" si="50"/>
        <v>0.01</v>
      </c>
      <c r="U63" s="14">
        <f t="shared" si="51"/>
        <v>1.8670143685208043E-3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1.3867014368520805E-2</v>
      </c>
      <c r="AR63" s="9">
        <f t="shared" si="55"/>
        <v>9.9766666666666666</v>
      </c>
      <c r="AS63" s="1">
        <f t="shared" si="56"/>
        <v>0.19</v>
      </c>
      <c r="AT63" s="1">
        <f t="shared" si="57"/>
        <v>8303.0833333333339</v>
      </c>
      <c r="AU63" s="1">
        <f t="shared" si="58"/>
        <v>1462299.1516529385</v>
      </c>
    </row>
    <row r="64" spans="1:48" x14ac:dyDescent="0.15">
      <c r="C64" s="7">
        <v>6</v>
      </c>
      <c r="D64" s="8">
        <v>14.3284462243333</v>
      </c>
      <c r="E64" s="10">
        <f t="shared" si="59"/>
        <v>12.9726350977097</v>
      </c>
      <c r="F64" s="7" t="s">
        <v>83</v>
      </c>
      <c r="G64" s="1">
        <v>7</v>
      </c>
      <c r="H64" s="9">
        <f t="shared" si="41"/>
        <v>14.3284462243333</v>
      </c>
      <c r="I64" s="9">
        <f t="shared" si="42"/>
        <v>287.47844622433325</v>
      </c>
      <c r="J64" s="9">
        <f t="shared" si="43"/>
        <v>0.10299303795680112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0.29347758482356967</v>
      </c>
      <c r="P64" s="9">
        <f t="shared" si="46"/>
        <v>3.0226148033204232E-2</v>
      </c>
      <c r="Q64" s="12">
        <f t="shared" si="47"/>
        <v>5.7429681263088039E-3</v>
      </c>
      <c r="R64" s="9">
        <f t="shared" si="48"/>
        <v>1.8955666666666669E-2</v>
      </c>
      <c r="S64" s="13">
        <f t="shared" si="49"/>
        <v>0.30296840661414193</v>
      </c>
      <c r="T64" s="2">
        <f t="shared" si="50"/>
        <v>0.01</v>
      </c>
      <c r="U64" s="14">
        <f t="shared" si="51"/>
        <v>3.0296840661414195E-3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2.312968406614142E-2</v>
      </c>
      <c r="AR64" s="9">
        <f t="shared" si="55"/>
        <v>9.9766666666666666</v>
      </c>
      <c r="AS64" s="1">
        <f t="shared" si="56"/>
        <v>0.19</v>
      </c>
      <c r="AT64" s="1">
        <f t="shared" si="57"/>
        <v>8303.0833333333339</v>
      </c>
      <c r="AU64" s="1">
        <f t="shared" si="58"/>
        <v>2439062.6914398256</v>
      </c>
    </row>
    <row r="65" spans="1:48" x14ac:dyDescent="0.15">
      <c r="C65" s="7">
        <v>7</v>
      </c>
      <c r="D65" s="8">
        <v>20.140319252258099</v>
      </c>
      <c r="E65" s="10">
        <f t="shared" si="59"/>
        <v>14.3284462243333</v>
      </c>
      <c r="F65" s="7" t="s">
        <v>83</v>
      </c>
      <c r="G65" s="1">
        <v>8</v>
      </c>
      <c r="H65" s="9">
        <f t="shared" si="41"/>
        <v>20.140319252258099</v>
      </c>
      <c r="I65" s="9">
        <f t="shared" si="42"/>
        <v>293.29031925225809</v>
      </c>
      <c r="J65" s="9">
        <f t="shared" si="43"/>
        <v>0.20150732235010535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0.36301810345703212</v>
      </c>
      <c r="P65" s="9">
        <f t="shared" si="46"/>
        <v>7.3150805992240067E-2</v>
      </c>
      <c r="Q65" s="12">
        <f t="shared" si="47"/>
        <v>1.3898653138525613E-2</v>
      </c>
      <c r="R65" s="9">
        <f t="shared" si="48"/>
        <v>1.8955666666666669E-2</v>
      </c>
      <c r="S65" s="13">
        <f t="shared" si="49"/>
        <v>0.73321890403180812</v>
      </c>
      <c r="T65" s="2">
        <f t="shared" si="50"/>
        <v>0.01</v>
      </c>
      <c r="U65" s="14">
        <f t="shared" si="51"/>
        <v>7.3321890403180816E-3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2.7432189040318081E-2</v>
      </c>
      <c r="AR65" s="9">
        <f t="shared" si="55"/>
        <v>9.9766666666666666</v>
      </c>
      <c r="AS65" s="1">
        <f t="shared" si="56"/>
        <v>0.19</v>
      </c>
      <c r="AT65" s="1">
        <f t="shared" si="57"/>
        <v>8303.0833333333339</v>
      </c>
      <c r="AU65" s="1">
        <f t="shared" si="58"/>
        <v>2892768.8178287465</v>
      </c>
    </row>
    <row r="66" spans="1:48" x14ac:dyDescent="0.15">
      <c r="C66" s="7">
        <v>8</v>
      </c>
      <c r="D66" s="8">
        <v>17.470165447741898</v>
      </c>
      <c r="E66" s="10">
        <f t="shared" si="59"/>
        <v>20.140319252258099</v>
      </c>
      <c r="F66" s="7" t="s">
        <v>83</v>
      </c>
      <c r="G66" s="1">
        <v>9</v>
      </c>
      <c r="H66" s="9">
        <f t="shared" si="41"/>
        <v>17.470165447741898</v>
      </c>
      <c r="I66" s="9">
        <f t="shared" si="42"/>
        <v>290.6201654477419</v>
      </c>
      <c r="J66" s="9">
        <f t="shared" si="43"/>
        <v>0.14853276045361286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0.38963396413145873</v>
      </c>
      <c r="P66" s="9">
        <f t="shared" si="46"/>
        <v>5.7873408258929546E-2</v>
      </c>
      <c r="Q66" s="12">
        <f t="shared" si="47"/>
        <v>1.0995947569196614E-2</v>
      </c>
      <c r="R66" s="9">
        <f t="shared" si="48"/>
        <v>1.8955666666666669E-2</v>
      </c>
      <c r="S66" s="13">
        <f t="shared" si="49"/>
        <v>0.58008762037015915</v>
      </c>
      <c r="T66" s="2">
        <f t="shared" si="50"/>
        <v>0.01</v>
      </c>
      <c r="U66" s="14">
        <f t="shared" si="51"/>
        <v>5.800876203701592E-3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2.5900876203701594E-2</v>
      </c>
      <c r="AR66" s="9">
        <f t="shared" si="55"/>
        <v>9.9766666666666666</v>
      </c>
      <c r="AS66" s="1">
        <f t="shared" si="56"/>
        <v>0.19</v>
      </c>
      <c r="AT66" s="1">
        <f t="shared" si="57"/>
        <v>8303.0833333333339</v>
      </c>
      <c r="AU66" s="1">
        <f t="shared" si="58"/>
        <v>2731289.3960591415</v>
      </c>
    </row>
    <row r="67" spans="1:48" x14ac:dyDescent="0.15">
      <c r="C67" s="7">
        <v>9</v>
      </c>
      <c r="D67" s="8">
        <v>13.1370678376</v>
      </c>
      <c r="E67" s="10">
        <f t="shared" si="59"/>
        <v>17.470165447741898</v>
      </c>
      <c r="F67" s="7" t="s">
        <v>83</v>
      </c>
      <c r="G67" s="1">
        <v>10</v>
      </c>
      <c r="H67" s="9">
        <f t="shared" si="41"/>
        <v>13.1370678376</v>
      </c>
      <c r="I67" s="9">
        <f t="shared" si="42"/>
        <v>286.28706783759998</v>
      </c>
      <c r="J67" s="9">
        <f t="shared" si="43"/>
        <v>8.9453017304089569E-2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0.43152722253919584</v>
      </c>
      <c r="P67" s="9">
        <f t="shared" si="46"/>
        <v>3.8601412104984398E-2</v>
      </c>
      <c r="Q67" s="12">
        <f t="shared" si="47"/>
        <v>7.3342682999470356E-3</v>
      </c>
      <c r="R67" s="9">
        <f t="shared" si="48"/>
        <v>1.8955666666666669E-2</v>
      </c>
      <c r="S67" s="13">
        <f t="shared" si="49"/>
        <v>0.3869169272133417</v>
      </c>
      <c r="T67" s="2">
        <f t="shared" si="50"/>
        <v>0.01</v>
      </c>
      <c r="U67" s="14">
        <f t="shared" si="51"/>
        <v>3.8691692721334169E-3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2.3969169272133418E-2</v>
      </c>
      <c r="AR67" s="9">
        <f t="shared" si="55"/>
        <v>9.9766666666666666</v>
      </c>
      <c r="AS67" s="1">
        <f t="shared" si="56"/>
        <v>0.19</v>
      </c>
      <c r="AT67" s="1">
        <f t="shared" si="57"/>
        <v>8303.0833333333339</v>
      </c>
      <c r="AU67" s="1">
        <f t="shared" si="58"/>
        <v>2527587.7677052682</v>
      </c>
    </row>
    <row r="68" spans="1:48" x14ac:dyDescent="0.15">
      <c r="C68" s="7">
        <v>10</v>
      </c>
      <c r="D68" s="8">
        <v>7.1680045554516099</v>
      </c>
      <c r="E68" s="10">
        <f t="shared" si="59"/>
        <v>13.1370678376</v>
      </c>
      <c r="F68" s="7" t="s">
        <v>83</v>
      </c>
      <c r="G68" s="1">
        <v>11</v>
      </c>
      <c r="H68" s="9">
        <f t="shared" si="41"/>
        <v>7.1680045554516099</v>
      </c>
      <c r="I68" s="9">
        <f t="shared" si="42"/>
        <v>280.31800455545158</v>
      </c>
      <c r="J68" s="9">
        <f t="shared" si="43"/>
        <v>4.3358193439723046E-2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0.37327951991250091</v>
      </c>
      <c r="O68" s="9">
        <f t="shared" si="60"/>
        <v>0.11941295718837719</v>
      </c>
      <c r="P68" s="9">
        <f t="shared" si="46"/>
        <v>5.1775300969830245E-3</v>
      </c>
      <c r="Q68" s="12">
        <f t="shared" si="47"/>
        <v>9.837307184267746E-4</v>
      </c>
      <c r="R68" s="9">
        <f t="shared" si="48"/>
        <v>1.8955666666666669E-2</v>
      </c>
      <c r="S68" s="13">
        <f t="shared" si="49"/>
        <v>5.1896392552452625E-2</v>
      </c>
      <c r="T68" s="2">
        <f t="shared" si="50"/>
        <v>0.01</v>
      </c>
      <c r="U68" s="14">
        <f t="shared" si="51"/>
        <v>5.1896392552452627E-4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1.2518963925524526E-2</v>
      </c>
      <c r="AR68" s="9">
        <f t="shared" si="55"/>
        <v>9.9766666666666666</v>
      </c>
      <c r="AS68" s="1">
        <f t="shared" si="56"/>
        <v>0.19</v>
      </c>
      <c r="AT68" s="1">
        <f t="shared" si="57"/>
        <v>8303.0833333333339</v>
      </c>
      <c r="AU68" s="1">
        <f t="shared" si="58"/>
        <v>1320145.0464654714</v>
      </c>
    </row>
    <row r="69" spans="1:48" x14ac:dyDescent="0.15">
      <c r="C69" s="7">
        <v>11</v>
      </c>
      <c r="D69" s="8">
        <v>2.4933311547333301</v>
      </c>
      <c r="E69" s="10">
        <f t="shared" si="59"/>
        <v>7.1680045554516099</v>
      </c>
      <c r="F69" s="7" t="s">
        <v>85</v>
      </c>
      <c r="G69" s="1">
        <v>12</v>
      </c>
      <c r="H69" s="9">
        <f t="shared" si="41"/>
        <v>2.4933311547333301</v>
      </c>
      <c r="I69" s="9">
        <f t="shared" si="42"/>
        <v>275.64333115473329</v>
      </c>
      <c r="J69" s="9">
        <f t="shared" si="43"/>
        <v>2.4056938397291314E-2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0.21400209375806084</v>
      </c>
      <c r="P69" s="9">
        <f t="shared" si="46"/>
        <v>5.1482351864290295E-3</v>
      </c>
      <c r="Q69" s="12">
        <f t="shared" si="47"/>
        <v>9.7816468542151567E-4</v>
      </c>
      <c r="R69" s="9">
        <f t="shared" si="48"/>
        <v>1.8955666666666669E-2</v>
      </c>
      <c r="S69" s="13">
        <f t="shared" si="49"/>
        <v>5.1602758300324382E-2</v>
      </c>
      <c r="T69" s="2">
        <f t="shared" si="50"/>
        <v>0.01</v>
      </c>
      <c r="U69" s="14">
        <f t="shared" si="51"/>
        <v>5.1602758300324384E-4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1.2516027583003244E-2</v>
      </c>
      <c r="AR69" s="9">
        <f t="shared" si="55"/>
        <v>9.9766666666666666</v>
      </c>
      <c r="AS69" s="1">
        <f t="shared" si="56"/>
        <v>0.19</v>
      </c>
      <c r="AT69" s="1">
        <f t="shared" si="57"/>
        <v>8303.0833333333339</v>
      </c>
      <c r="AU69" s="1">
        <f t="shared" si="58"/>
        <v>1319835.4043850836</v>
      </c>
      <c r="AV69" s="1">
        <f>SUM(AU58:AU69)</f>
        <v>21311706.011575878</v>
      </c>
    </row>
    <row r="70" spans="1:48" x14ac:dyDescent="0.15">
      <c r="C70" s="7">
        <v>12</v>
      </c>
      <c r="D70" s="8">
        <v>-0.96898613219354801</v>
      </c>
      <c r="E70" s="10">
        <f t="shared" si="59"/>
        <v>2.4933311547333301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1.86519820496774</v>
      </c>
      <c r="E73" s="7"/>
      <c r="F73" s="7"/>
      <c r="G73" s="1">
        <v>1</v>
      </c>
      <c r="H73" s="9">
        <f t="shared" ref="H73:H84" si="61">E74</f>
        <v>1.86519820496774</v>
      </c>
      <c r="I73" s="9">
        <f t="shared" ref="I73:I84" si="62">H73+273.15</f>
        <v>275.0151982049677</v>
      </c>
      <c r="J73" s="9">
        <f t="shared" ref="J73:J84" si="63">EXP(($C$15*(I73-$C$13))/($C$16*I73*$C$13))</f>
        <v>2.2192268483315108E-2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2.4300533989230046E-3</v>
      </c>
      <c r="Q73" s="12">
        <f t="shared" ref="Q73:Q84" si="67">P73*$B$75</f>
        <v>4.3740961180614084E-4</v>
      </c>
      <c r="R73" s="9">
        <f t="shared" ref="R73:R84" si="68">L73*$B$75</f>
        <v>1.9710000000000002E-2</v>
      </c>
      <c r="S73" s="13">
        <f t="shared" ref="S73:S84" si="69">Q73/R73</f>
        <v>2.2192268483315108E-2</v>
      </c>
      <c r="T73" s="2">
        <f t="shared" ref="T73:T84" si="70">$B$74/100</f>
        <v>0.01</v>
      </c>
      <c r="U73" s="14">
        <f t="shared" ref="U73:U84" si="71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1.2821922684833151E-2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1152.6666666666667</v>
      </c>
      <c r="AU73" s="1">
        <f t="shared" ref="AU73:AU84" si="78">AT73*10000*AS73*0.67*AR73*AQ73</f>
        <v>195172.36063069731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-5.8144842024516104</v>
      </c>
      <c r="E74" s="10">
        <f t="shared" ref="E74:E85" si="79">D73</f>
        <v>1.86519820496774</v>
      </c>
      <c r="F74" s="7" t="s">
        <v>83</v>
      </c>
      <c r="G74" s="1">
        <v>2</v>
      </c>
      <c r="H74" s="9">
        <f t="shared" si="61"/>
        <v>-5.8144842024516104</v>
      </c>
      <c r="I74" s="9">
        <f t="shared" si="62"/>
        <v>267.33551579754834</v>
      </c>
      <c r="J74" s="9">
        <f t="shared" si="63"/>
        <v>8.0259984417334635E-3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0.21656994660107703</v>
      </c>
      <c r="P74" s="9">
        <f t="shared" si="66"/>
        <v>1.7381900539465438E-3</v>
      </c>
      <c r="Q74" s="12">
        <f t="shared" si="67"/>
        <v>3.1287420971037785E-4</v>
      </c>
      <c r="R74" s="9">
        <f t="shared" si="68"/>
        <v>1.9710000000000002E-2</v>
      </c>
      <c r="S74" s="13">
        <f t="shared" si="69"/>
        <v>1.5873881771201311E-2</v>
      </c>
      <c r="T74" s="2">
        <f t="shared" si="70"/>
        <v>0.01</v>
      </c>
      <c r="U74" s="14">
        <f t="shared" si="71"/>
        <v>1.587388177120131E-4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1.2758738817712013E-2</v>
      </c>
      <c r="AR74" s="9">
        <f t="shared" si="75"/>
        <v>10.950000000000001</v>
      </c>
      <c r="AS74" s="1">
        <f t="shared" si="76"/>
        <v>0.18</v>
      </c>
      <c r="AT74" s="1">
        <f t="shared" si="77"/>
        <v>1152.6666666666667</v>
      </c>
      <c r="AU74" s="1">
        <f t="shared" si="78"/>
        <v>194210.59032503201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0.45321711296428502</v>
      </c>
      <c r="E75" s="10">
        <f t="shared" si="79"/>
        <v>-5.8144842024516104</v>
      </c>
      <c r="F75" s="7" t="s">
        <v>83</v>
      </c>
      <c r="G75" s="1">
        <v>3</v>
      </c>
      <c r="H75" s="9">
        <f t="shared" si="61"/>
        <v>0.45321711296428502</v>
      </c>
      <c r="I75" s="9">
        <f t="shared" si="62"/>
        <v>273.60321711296427</v>
      </c>
      <c r="J75" s="9">
        <f t="shared" si="63"/>
        <v>1.8486340287905103E-2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0.32433175654713048</v>
      </c>
      <c r="P75" s="9">
        <f t="shared" si="66"/>
        <v>5.9957072177042482E-3</v>
      </c>
      <c r="Q75" s="12">
        <f t="shared" si="67"/>
        <v>1.0792272991867646E-3</v>
      </c>
      <c r="R75" s="9">
        <f t="shared" si="68"/>
        <v>1.9710000000000002E-2</v>
      </c>
      <c r="S75" s="13">
        <f t="shared" si="69"/>
        <v>5.4755317056659793E-2</v>
      </c>
      <c r="T75" s="2">
        <f t="shared" si="70"/>
        <v>0.01</v>
      </c>
      <c r="U75" s="14">
        <f t="shared" si="71"/>
        <v>5.4755317056659795E-4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1.3147553170566598E-2</v>
      </c>
      <c r="AR75" s="9">
        <f t="shared" si="75"/>
        <v>10.950000000000001</v>
      </c>
      <c r="AS75" s="1">
        <f t="shared" si="76"/>
        <v>0.18</v>
      </c>
      <c r="AT75" s="1">
        <f t="shared" si="77"/>
        <v>1152.6666666666667</v>
      </c>
      <c r="AU75" s="1">
        <f t="shared" si="78"/>
        <v>200129.03305464622</v>
      </c>
    </row>
    <row r="76" spans="1:48" x14ac:dyDescent="0.15">
      <c r="C76" s="7">
        <v>3</v>
      </c>
      <c r="D76" s="8">
        <v>4.5982609021612904</v>
      </c>
      <c r="E76" s="10">
        <f t="shared" si="79"/>
        <v>0.45321711296428502</v>
      </c>
      <c r="F76" s="7" t="s">
        <v>83</v>
      </c>
      <c r="G76" s="1">
        <v>4</v>
      </c>
      <c r="H76" s="9">
        <f t="shared" si="61"/>
        <v>4.5982609021612904</v>
      </c>
      <c r="I76" s="9">
        <f t="shared" si="62"/>
        <v>277.74826090216129</v>
      </c>
      <c r="J76" s="9">
        <f t="shared" si="63"/>
        <v>3.1441455200413727E-2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0.4278360493294262</v>
      </c>
      <c r="P76" s="9">
        <f t="shared" si="66"/>
        <v>1.3451787978113151E-2</v>
      </c>
      <c r="Q76" s="12">
        <f t="shared" si="67"/>
        <v>2.4213218360603669E-3</v>
      </c>
      <c r="R76" s="9">
        <f t="shared" si="68"/>
        <v>1.9710000000000002E-2</v>
      </c>
      <c r="S76" s="13">
        <f t="shared" si="69"/>
        <v>0.12284737879555387</v>
      </c>
      <c r="T76" s="2">
        <f t="shared" si="70"/>
        <v>0.01</v>
      </c>
      <c r="U76" s="14">
        <f t="shared" si="71"/>
        <v>1.2284737879555386E-3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1.3828473787955538E-2</v>
      </c>
      <c r="AR76" s="9">
        <f t="shared" si="75"/>
        <v>10.950000000000001</v>
      </c>
      <c r="AS76" s="1">
        <f t="shared" si="76"/>
        <v>0.18</v>
      </c>
      <c r="AT76" s="1">
        <f t="shared" si="77"/>
        <v>1152.6666666666667</v>
      </c>
      <c r="AU76" s="1">
        <f t="shared" si="78"/>
        <v>210493.8502169828</v>
      </c>
    </row>
    <row r="77" spans="1:48" x14ac:dyDescent="0.15">
      <c r="C77" s="7">
        <v>4</v>
      </c>
      <c r="D77" s="8">
        <v>8.5144185344000007</v>
      </c>
      <c r="E77" s="10">
        <f t="shared" si="79"/>
        <v>4.5982609021612904</v>
      </c>
      <c r="F77" s="7" t="s">
        <v>83</v>
      </c>
      <c r="G77" s="1">
        <v>5</v>
      </c>
      <c r="H77" s="9">
        <f t="shared" si="61"/>
        <v>8.5144185344000007</v>
      </c>
      <c r="I77" s="9">
        <f t="shared" si="62"/>
        <v>281.6644185344</v>
      </c>
      <c r="J77" s="9">
        <f t="shared" si="63"/>
        <v>5.1189538445852265E-2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0.39366504828374743</v>
      </c>
      <c r="O77" s="9">
        <f t="shared" si="80"/>
        <v>0.13021921306756562</v>
      </c>
      <c r="P77" s="9">
        <f t="shared" si="66"/>
        <v>6.6658614137107778E-3</v>
      </c>
      <c r="Q77" s="12">
        <f t="shared" si="67"/>
        <v>1.19985505446794E-3</v>
      </c>
      <c r="R77" s="9">
        <f t="shared" si="68"/>
        <v>1.9710000000000002E-2</v>
      </c>
      <c r="S77" s="13">
        <f t="shared" si="69"/>
        <v>6.0875446700555044E-2</v>
      </c>
      <c r="T77" s="2">
        <f t="shared" si="70"/>
        <v>0.01</v>
      </c>
      <c r="U77" s="14">
        <f t="shared" si="71"/>
        <v>6.0875446700555042E-4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1.320875446700555E-2</v>
      </c>
      <c r="AR77" s="9">
        <f t="shared" si="75"/>
        <v>10.950000000000001</v>
      </c>
      <c r="AS77" s="1">
        <f t="shared" si="76"/>
        <v>0.18</v>
      </c>
      <c r="AT77" s="1">
        <f t="shared" si="77"/>
        <v>1152.6666666666667</v>
      </c>
      <c r="AU77" s="1">
        <f t="shared" si="78"/>
        <v>201060.62512498203</v>
      </c>
    </row>
    <row r="78" spans="1:48" x14ac:dyDescent="0.15">
      <c r="C78" s="7">
        <v>5</v>
      </c>
      <c r="D78" s="8">
        <v>12.9726350977097</v>
      </c>
      <c r="E78" s="10">
        <f t="shared" si="79"/>
        <v>8.5144185344000007</v>
      </c>
      <c r="F78" s="7" t="s">
        <v>85</v>
      </c>
      <c r="G78" s="1">
        <v>6</v>
      </c>
      <c r="H78" s="9">
        <f t="shared" si="61"/>
        <v>12.9726350977097</v>
      </c>
      <c r="I78" s="9">
        <f t="shared" si="62"/>
        <v>286.12263509770969</v>
      </c>
      <c r="J78" s="9">
        <f t="shared" si="63"/>
        <v>8.7721576155090894E-2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0.23305335165385485</v>
      </c>
      <c r="P78" s="9">
        <f t="shared" si="66"/>
        <v>2.0443807335302808E-2</v>
      </c>
      <c r="Q78" s="12">
        <f t="shared" si="67"/>
        <v>3.6798853203545054E-3</v>
      </c>
      <c r="R78" s="9">
        <f t="shared" si="68"/>
        <v>1.9710000000000002E-2</v>
      </c>
      <c r="S78" s="13">
        <f t="shared" si="69"/>
        <v>0.18670143685208043</v>
      </c>
      <c r="T78" s="2">
        <f t="shared" si="70"/>
        <v>0.01</v>
      </c>
      <c r="U78" s="14">
        <f t="shared" si="71"/>
        <v>1.8670143685208043E-3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1.4467014368520804E-2</v>
      </c>
      <c r="AR78" s="9">
        <f t="shared" si="75"/>
        <v>10.950000000000001</v>
      </c>
      <c r="AS78" s="1">
        <f t="shared" si="76"/>
        <v>0.18</v>
      </c>
      <c r="AT78" s="1">
        <f t="shared" si="77"/>
        <v>1152.6666666666667</v>
      </c>
      <c r="AU78" s="1">
        <f t="shared" si="78"/>
        <v>220213.56819772188</v>
      </c>
    </row>
    <row r="79" spans="1:48" x14ac:dyDescent="0.15">
      <c r="C79" s="7">
        <v>6</v>
      </c>
      <c r="D79" s="8">
        <v>14.3284462243333</v>
      </c>
      <c r="E79" s="10">
        <f t="shared" si="79"/>
        <v>12.9726350977097</v>
      </c>
      <c r="F79" s="7" t="s">
        <v>83</v>
      </c>
      <c r="G79" s="1">
        <v>7</v>
      </c>
      <c r="H79" s="9">
        <f t="shared" si="61"/>
        <v>14.3284462243333</v>
      </c>
      <c r="I79" s="9">
        <f t="shared" si="62"/>
        <v>287.47844622433325</v>
      </c>
      <c r="J79" s="9">
        <f t="shared" si="63"/>
        <v>0.10299303795680112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0.32210954431855204</v>
      </c>
      <c r="P79" s="9">
        <f t="shared" si="66"/>
        <v>3.3175040524248543E-2</v>
      </c>
      <c r="Q79" s="12">
        <f t="shared" si="67"/>
        <v>5.9715072943647375E-3</v>
      </c>
      <c r="R79" s="9">
        <f t="shared" si="68"/>
        <v>1.9710000000000002E-2</v>
      </c>
      <c r="S79" s="13">
        <f t="shared" si="69"/>
        <v>0.30296840661414193</v>
      </c>
      <c r="T79" s="2">
        <f t="shared" si="70"/>
        <v>0.01</v>
      </c>
      <c r="U79" s="14">
        <f t="shared" si="71"/>
        <v>3.0296840661414195E-3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2.4629684066141421E-2</v>
      </c>
      <c r="AR79" s="9">
        <f t="shared" si="75"/>
        <v>10.950000000000001</v>
      </c>
      <c r="AS79" s="1">
        <f t="shared" si="76"/>
        <v>0.18</v>
      </c>
      <c r="AT79" s="1">
        <f t="shared" si="77"/>
        <v>1152.6666666666667</v>
      </c>
      <c r="AU79" s="1">
        <f t="shared" si="78"/>
        <v>374907.39095340646</v>
      </c>
    </row>
    <row r="80" spans="1:48" x14ac:dyDescent="0.15">
      <c r="C80" s="7">
        <v>7</v>
      </c>
      <c r="D80" s="8">
        <v>20.140319252258099</v>
      </c>
      <c r="E80" s="10">
        <f t="shared" si="79"/>
        <v>14.3284462243333</v>
      </c>
      <c r="F80" s="7" t="s">
        <v>83</v>
      </c>
      <c r="G80" s="1">
        <v>8</v>
      </c>
      <c r="H80" s="9">
        <f t="shared" si="61"/>
        <v>20.140319252258099</v>
      </c>
      <c r="I80" s="9">
        <f t="shared" si="62"/>
        <v>293.29031925225809</v>
      </c>
      <c r="J80" s="9">
        <f t="shared" si="63"/>
        <v>0.20150732235010535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0.39843450379430351</v>
      </c>
      <c r="P80" s="9">
        <f t="shared" si="66"/>
        <v>8.0287469991482993E-2</v>
      </c>
      <c r="Q80" s="12">
        <f t="shared" si="67"/>
        <v>1.4451744598466938E-2</v>
      </c>
      <c r="R80" s="9">
        <f t="shared" si="68"/>
        <v>1.9710000000000002E-2</v>
      </c>
      <c r="S80" s="13">
        <f t="shared" si="69"/>
        <v>0.73321890403180801</v>
      </c>
      <c r="T80" s="2">
        <f t="shared" si="70"/>
        <v>0.01</v>
      </c>
      <c r="U80" s="14">
        <f t="shared" si="71"/>
        <v>7.3321890403180798E-3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2.8932189040318079E-2</v>
      </c>
      <c r="AR80" s="9">
        <f t="shared" si="75"/>
        <v>10.950000000000001</v>
      </c>
      <c r="AS80" s="1">
        <f t="shared" si="76"/>
        <v>0.18</v>
      </c>
      <c r="AT80" s="1">
        <f t="shared" si="77"/>
        <v>1152.6666666666667</v>
      </c>
      <c r="AU80" s="1">
        <f t="shared" si="78"/>
        <v>440399.13295468048</v>
      </c>
    </row>
    <row r="81" spans="1:48" x14ac:dyDescent="0.15">
      <c r="C81" s="7">
        <v>8</v>
      </c>
      <c r="D81" s="8">
        <v>17.470165447741898</v>
      </c>
      <c r="E81" s="10">
        <f t="shared" si="79"/>
        <v>20.140319252258099</v>
      </c>
      <c r="F81" s="7" t="s">
        <v>83</v>
      </c>
      <c r="G81" s="1">
        <v>9</v>
      </c>
      <c r="H81" s="9">
        <f t="shared" si="61"/>
        <v>17.470165447741898</v>
      </c>
      <c r="I81" s="9">
        <f t="shared" si="62"/>
        <v>290.6201654477419</v>
      </c>
      <c r="J81" s="9">
        <f t="shared" si="63"/>
        <v>0.14853276045361286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0.42764703380282049</v>
      </c>
      <c r="P81" s="9">
        <f t="shared" si="66"/>
        <v>6.3519594430532414E-2</v>
      </c>
      <c r="Q81" s="12">
        <f t="shared" si="67"/>
        <v>1.1433526997495834E-2</v>
      </c>
      <c r="R81" s="9">
        <f t="shared" si="68"/>
        <v>1.9710000000000002E-2</v>
      </c>
      <c r="S81" s="13">
        <f t="shared" si="69"/>
        <v>0.58008762037015893</v>
      </c>
      <c r="T81" s="2">
        <f t="shared" si="70"/>
        <v>0.01</v>
      </c>
      <c r="U81" s="14">
        <f t="shared" si="71"/>
        <v>5.8008762037015894E-3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2.7400876203701591E-2</v>
      </c>
      <c r="AR81" s="9">
        <f t="shared" si="75"/>
        <v>10.950000000000001</v>
      </c>
      <c r="AS81" s="1">
        <f t="shared" si="76"/>
        <v>0.18</v>
      </c>
      <c r="AT81" s="1">
        <f t="shared" si="77"/>
        <v>1152.6666666666667</v>
      </c>
      <c r="AU81" s="1">
        <f t="shared" si="78"/>
        <v>417089.84085139417</v>
      </c>
    </row>
    <row r="82" spans="1:48" x14ac:dyDescent="0.15">
      <c r="C82" s="7">
        <v>9</v>
      </c>
      <c r="D82" s="8">
        <v>13.1370678376</v>
      </c>
      <c r="E82" s="10">
        <f t="shared" si="79"/>
        <v>17.470165447741898</v>
      </c>
      <c r="F82" s="7" t="s">
        <v>83</v>
      </c>
      <c r="G82" s="1">
        <v>10</v>
      </c>
      <c r="H82" s="9">
        <f t="shared" si="61"/>
        <v>13.1370678376</v>
      </c>
      <c r="I82" s="9">
        <f t="shared" si="62"/>
        <v>286.28706783759998</v>
      </c>
      <c r="J82" s="9">
        <f t="shared" si="63"/>
        <v>8.9453017304089569E-2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0.47362743937228807</v>
      </c>
      <c r="P82" s="9">
        <f t="shared" si="66"/>
        <v>4.2367403529860917E-2</v>
      </c>
      <c r="Q82" s="12">
        <f t="shared" si="67"/>
        <v>7.6261326353749652E-3</v>
      </c>
      <c r="R82" s="9">
        <f t="shared" si="68"/>
        <v>1.9710000000000002E-2</v>
      </c>
      <c r="S82" s="13">
        <f t="shared" si="69"/>
        <v>0.3869169272133417</v>
      </c>
      <c r="T82" s="2">
        <f t="shared" si="70"/>
        <v>0.01</v>
      </c>
      <c r="U82" s="14">
        <f t="shared" si="71"/>
        <v>3.8691692721334169E-3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2.546916927213342E-2</v>
      </c>
      <c r="AR82" s="9">
        <f t="shared" si="75"/>
        <v>10.950000000000001</v>
      </c>
      <c r="AS82" s="1">
        <f t="shared" si="76"/>
        <v>0.18</v>
      </c>
      <c r="AT82" s="1">
        <f t="shared" si="77"/>
        <v>1152.6666666666667</v>
      </c>
      <c r="AU82" s="1">
        <f t="shared" si="78"/>
        <v>387685.84184531629</v>
      </c>
    </row>
    <row r="83" spans="1:48" x14ac:dyDescent="0.15">
      <c r="C83" s="7">
        <v>10</v>
      </c>
      <c r="D83" s="8">
        <v>7.1680045554516099</v>
      </c>
      <c r="E83" s="10">
        <f t="shared" si="79"/>
        <v>13.1370678376</v>
      </c>
      <c r="F83" s="7" t="s">
        <v>83</v>
      </c>
      <c r="G83" s="1">
        <v>11</v>
      </c>
      <c r="H83" s="9">
        <f t="shared" si="61"/>
        <v>7.1680045554516099</v>
      </c>
      <c r="I83" s="9">
        <f t="shared" si="62"/>
        <v>280.31800455545158</v>
      </c>
      <c r="J83" s="9">
        <f t="shared" si="63"/>
        <v>4.3358193439723046E-2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0.40969703405030578</v>
      </c>
      <c r="O83" s="9">
        <f t="shared" si="80"/>
        <v>0.13106300179212138</v>
      </c>
      <c r="P83" s="9">
        <f t="shared" si="66"/>
        <v>5.6826549844935671E-3</v>
      </c>
      <c r="Q83" s="12">
        <f t="shared" si="67"/>
        <v>1.0228778972088421E-3</v>
      </c>
      <c r="R83" s="9">
        <f t="shared" si="68"/>
        <v>1.9710000000000002E-2</v>
      </c>
      <c r="S83" s="13">
        <f t="shared" si="69"/>
        <v>5.1896392552452666E-2</v>
      </c>
      <c r="T83" s="2">
        <f t="shared" si="70"/>
        <v>0.01</v>
      </c>
      <c r="U83" s="14">
        <f t="shared" si="71"/>
        <v>5.189639255245267E-4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1.3118963925524526E-2</v>
      </c>
      <c r="AR83" s="9">
        <f t="shared" si="75"/>
        <v>10.950000000000001</v>
      </c>
      <c r="AS83" s="1">
        <f t="shared" si="76"/>
        <v>0.18</v>
      </c>
      <c r="AT83" s="1">
        <f t="shared" si="77"/>
        <v>1152.6666666666667</v>
      </c>
      <c r="AU83" s="1">
        <f t="shared" si="78"/>
        <v>199693.85413642431</v>
      </c>
    </row>
    <row r="84" spans="1:48" x14ac:dyDescent="0.15">
      <c r="C84" s="7">
        <v>11</v>
      </c>
      <c r="D84" s="8">
        <v>2.4933311547333301</v>
      </c>
      <c r="E84" s="10">
        <f t="shared" si="79"/>
        <v>7.1680045554516099</v>
      </c>
      <c r="F84" s="7" t="s">
        <v>85</v>
      </c>
      <c r="G84" s="1">
        <v>12</v>
      </c>
      <c r="H84" s="9">
        <f t="shared" si="61"/>
        <v>2.4933311547333301</v>
      </c>
      <c r="I84" s="9">
        <f t="shared" si="62"/>
        <v>275.64333115473329</v>
      </c>
      <c r="J84" s="9">
        <f t="shared" si="63"/>
        <v>2.4056938397291314E-2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0.23488034680762782</v>
      </c>
      <c r="P84" s="9">
        <f t="shared" si="66"/>
        <v>5.6505020338855219E-3</v>
      </c>
      <c r="Q84" s="12">
        <f t="shared" si="67"/>
        <v>1.0170903660993939E-3</v>
      </c>
      <c r="R84" s="9">
        <f t="shared" si="68"/>
        <v>1.9710000000000002E-2</v>
      </c>
      <c r="S84" s="13">
        <f t="shared" si="69"/>
        <v>5.1602758300324389E-2</v>
      </c>
      <c r="T84" s="2">
        <f t="shared" si="70"/>
        <v>0.01</v>
      </c>
      <c r="U84" s="14">
        <f t="shared" si="71"/>
        <v>5.1602758300324395E-4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1.3116027583003243E-2</v>
      </c>
      <c r="AR84" s="9">
        <f t="shared" si="75"/>
        <v>10.950000000000001</v>
      </c>
      <c r="AS84" s="1">
        <f t="shared" si="76"/>
        <v>0.18</v>
      </c>
      <c r="AT84" s="1">
        <f t="shared" si="77"/>
        <v>1152.6666666666667</v>
      </c>
      <c r="AU84" s="1">
        <f t="shared" si="78"/>
        <v>199649.15780533687</v>
      </c>
      <c r="AV84" s="1">
        <f>SUM(AU73:AU84)</f>
        <v>3240705.2460966203</v>
      </c>
    </row>
    <row r="85" spans="1:48" x14ac:dyDescent="0.15">
      <c r="C85" s="7">
        <v>12</v>
      </c>
      <c r="D85" s="8">
        <v>-0.96898613219354801</v>
      </c>
      <c r="E85" s="10">
        <f t="shared" si="79"/>
        <v>2.4933311547333301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1.86519820496774</v>
      </c>
      <c r="E89" s="7"/>
      <c r="F89" s="7"/>
      <c r="G89" s="1">
        <v>1</v>
      </c>
      <c r="H89" s="9">
        <f t="shared" ref="H89:H100" si="81">E90</f>
        <v>1.86519820496774</v>
      </c>
      <c r="I89" s="9">
        <f t="shared" ref="I89:I100" si="82">H89+273.15</f>
        <v>275.0151982049677</v>
      </c>
      <c r="J89" s="9">
        <f t="shared" ref="J89:J100" si="83">EXP(($C$15*(I89-$C$13))/($C$16*I89*$C$13))</f>
        <v>2.2192268483315108E-2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0.11773608717781955</v>
      </c>
      <c r="Q89" s="12">
        <f t="shared" ref="Q89:Q100" si="87">P89*$B$91</f>
        <v>5.2981239230018802E-2</v>
      </c>
      <c r="R89" s="9">
        <f t="shared" ref="R89:R100" si="88">L89*$B$91</f>
        <v>2.3873737500000001</v>
      </c>
      <c r="S89" s="13">
        <f t="shared" ref="S89:S100" si="89">Q89/R89</f>
        <v>2.2192268483315108E-2</v>
      </c>
      <c r="T89" s="2">
        <f t="shared" ref="T89:T100" si="90">$B$90/100</f>
        <v>0.51</v>
      </c>
      <c r="U89" s="14">
        <f t="shared" ref="U89:U100" si="91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3.374939416333695E-2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62883.333333333336</v>
      </c>
      <c r="AN89" s="1">
        <f t="shared" ref="AN89:AN100" si="96">AM89*10000*AK89*AJ89</f>
        <v>220769594.76907617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-5.8144842024516104</v>
      </c>
      <c r="E90" s="10">
        <f t="shared" ref="E90:E101" si="97">D89</f>
        <v>1.86519820496774</v>
      </c>
      <c r="F90" s="7" t="s">
        <v>83</v>
      </c>
      <c r="G90" s="1">
        <v>2</v>
      </c>
      <c r="H90" s="9">
        <f t="shared" si="81"/>
        <v>-5.8144842024516104</v>
      </c>
      <c r="I90" s="9">
        <f t="shared" si="82"/>
        <v>267.33551579754834</v>
      </c>
      <c r="J90" s="9">
        <f t="shared" si="83"/>
        <v>8.0259984417334635E-3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10.49281391282218</v>
      </c>
      <c r="P90" s="9">
        <f t="shared" si="86"/>
        <v>8.421530811371003E-2</v>
      </c>
      <c r="Q90" s="12">
        <f t="shared" si="87"/>
        <v>3.7896888651169518E-2</v>
      </c>
      <c r="R90" s="9">
        <f t="shared" si="88"/>
        <v>2.3873737500000001</v>
      </c>
      <c r="S90" s="13">
        <f t="shared" si="89"/>
        <v>1.5873881771201311E-2</v>
      </c>
      <c r="T90" s="2">
        <f t="shared" si="90"/>
        <v>0.51</v>
      </c>
      <c r="U90" s="14">
        <f t="shared" si="91"/>
        <v>8.0956797033126682E-3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3.2777847430548769E-2</v>
      </c>
      <c r="AK90" s="9">
        <f t="shared" si="93"/>
        <v>10.4025</v>
      </c>
      <c r="AL90" s="1">
        <f t="shared" si="94"/>
        <v>0.45</v>
      </c>
      <c r="AM90" s="17">
        <f t="shared" si="95"/>
        <v>62883.333333333336</v>
      </c>
      <c r="AN90" s="1">
        <f t="shared" si="96"/>
        <v>214414281.32377964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0.45321711296428502</v>
      </c>
      <c r="E91" s="10">
        <f t="shared" si="97"/>
        <v>-5.8144842024516104</v>
      </c>
      <c r="F91" s="7" t="s">
        <v>83</v>
      </c>
      <c r="G91" s="1">
        <v>3</v>
      </c>
      <c r="H91" s="9">
        <f t="shared" si="81"/>
        <v>0.45321711296428502</v>
      </c>
      <c r="I91" s="9">
        <f t="shared" si="82"/>
        <v>273.60321711296427</v>
      </c>
      <c r="J91" s="9">
        <f t="shared" si="83"/>
        <v>1.8486340287905103E-2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15.713873604708471</v>
      </c>
      <c r="P91" s="9">
        <f t="shared" si="86"/>
        <v>0.29049201469777081</v>
      </c>
      <c r="Q91" s="12">
        <f t="shared" si="87"/>
        <v>0.13072140661399687</v>
      </c>
      <c r="R91" s="9">
        <f t="shared" si="88"/>
        <v>2.3873737500000001</v>
      </c>
      <c r="S91" s="13">
        <f t="shared" si="89"/>
        <v>5.47553170566598E-2</v>
      </c>
      <c r="T91" s="2">
        <f t="shared" si="90"/>
        <v>0.51</v>
      </c>
      <c r="U91" s="14">
        <f t="shared" si="91"/>
        <v>2.7925211698896498E-2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3.8756451327217292E-2</v>
      </c>
      <c r="AK91" s="9">
        <f t="shared" si="93"/>
        <v>10.4025</v>
      </c>
      <c r="AL91" s="1">
        <f t="shared" si="94"/>
        <v>0.45</v>
      </c>
      <c r="AM91" s="17">
        <f t="shared" si="95"/>
        <v>62883.333333333336</v>
      </c>
      <c r="AN91" s="1">
        <f t="shared" si="96"/>
        <v>253522952.52434814</v>
      </c>
    </row>
    <row r="92" spans="1:48" x14ac:dyDescent="0.15">
      <c r="C92" s="7">
        <v>3</v>
      </c>
      <c r="D92" s="8">
        <v>4.5982609021612904</v>
      </c>
      <c r="E92" s="10">
        <f t="shared" si="97"/>
        <v>0.45321711296428502</v>
      </c>
      <c r="F92" s="7" t="s">
        <v>83</v>
      </c>
      <c r="G92" s="1">
        <v>4</v>
      </c>
      <c r="H92" s="9">
        <f t="shared" si="81"/>
        <v>4.5982609021612904</v>
      </c>
      <c r="I92" s="9">
        <f t="shared" si="82"/>
        <v>277.74826090216129</v>
      </c>
      <c r="J92" s="9">
        <f t="shared" si="83"/>
        <v>3.1441455200413727E-2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20.728656590010697</v>
      </c>
      <c r="P92" s="9">
        <f t="shared" si="86"/>
        <v>0.65173912753958207</v>
      </c>
      <c r="Q92" s="12">
        <f t="shared" si="87"/>
        <v>0.29328260739281192</v>
      </c>
      <c r="R92" s="9">
        <f t="shared" si="88"/>
        <v>2.3873737500000001</v>
      </c>
      <c r="S92" s="13">
        <f t="shared" si="89"/>
        <v>0.12284737879555387</v>
      </c>
      <c r="T92" s="2">
        <f t="shared" si="90"/>
        <v>0.51</v>
      </c>
      <c r="U92" s="14">
        <f t="shared" si="91"/>
        <v>6.2652163185732468E-2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4.9226627200498342E-2</v>
      </c>
      <c r="AK92" s="9">
        <f t="shared" si="93"/>
        <v>10.4025</v>
      </c>
      <c r="AL92" s="1">
        <f t="shared" si="94"/>
        <v>0.45</v>
      </c>
      <c r="AM92" s="17">
        <f t="shared" si="95"/>
        <v>62883.333333333336</v>
      </c>
      <c r="AN92" s="1">
        <f t="shared" si="96"/>
        <v>322012966.70114386</v>
      </c>
    </row>
    <row r="93" spans="1:48" x14ac:dyDescent="0.15">
      <c r="C93" s="7">
        <v>4</v>
      </c>
      <c r="D93" s="8">
        <v>8.5144185344000007</v>
      </c>
      <c r="E93" s="10">
        <f t="shared" si="97"/>
        <v>4.5982609021612904</v>
      </c>
      <c r="F93" s="7" t="s">
        <v>83</v>
      </c>
      <c r="G93" s="1">
        <v>5</v>
      </c>
      <c r="H93" s="9">
        <f t="shared" si="81"/>
        <v>8.5144185344000007</v>
      </c>
      <c r="I93" s="9">
        <f t="shared" si="82"/>
        <v>281.6644185344</v>
      </c>
      <c r="J93" s="9">
        <f t="shared" si="83"/>
        <v>5.1189538445852265E-2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19.07307158934756</v>
      </c>
      <c r="O93" s="9">
        <f t="shared" si="98"/>
        <v>6.309120873123554</v>
      </c>
      <c r="P93" s="9">
        <f t="shared" si="86"/>
        <v>0.3229609854942872</v>
      </c>
      <c r="Q93" s="12">
        <f t="shared" si="87"/>
        <v>0.14533244347242924</v>
      </c>
      <c r="R93" s="9">
        <f t="shared" si="88"/>
        <v>2.3873737500000001</v>
      </c>
      <c r="S93" s="13">
        <f t="shared" si="89"/>
        <v>6.0875446700555051E-2</v>
      </c>
      <c r="T93" s="2">
        <f t="shared" si="90"/>
        <v>0.51</v>
      </c>
      <c r="U93" s="14">
        <f t="shared" si="91"/>
        <v>3.1046477817283077E-2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3.2271513061910853E-2</v>
      </c>
      <c r="AK93" s="9">
        <f t="shared" si="93"/>
        <v>10.4025</v>
      </c>
      <c r="AL93" s="1">
        <f t="shared" si="94"/>
        <v>0.45</v>
      </c>
      <c r="AM93" s="17">
        <f t="shared" si="95"/>
        <v>62883.333333333336</v>
      </c>
      <c r="AN93" s="1">
        <f t="shared" si="96"/>
        <v>211102126.06431481</v>
      </c>
    </row>
    <row r="94" spans="1:48" x14ac:dyDescent="0.15">
      <c r="C94" s="7">
        <v>5</v>
      </c>
      <c r="D94" s="8">
        <v>12.9726350977097</v>
      </c>
      <c r="E94" s="10">
        <f t="shared" si="97"/>
        <v>8.5144185344000007</v>
      </c>
      <c r="F94" s="7" t="s">
        <v>85</v>
      </c>
      <c r="G94" s="1">
        <v>6</v>
      </c>
      <c r="H94" s="9">
        <f t="shared" si="81"/>
        <v>12.9726350977097</v>
      </c>
      <c r="I94" s="9">
        <f t="shared" si="82"/>
        <v>286.12263509770969</v>
      </c>
      <c r="J94" s="9">
        <f t="shared" si="83"/>
        <v>8.7721576155090894E-2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11.291434887629267</v>
      </c>
      <c r="P94" s="9">
        <f t="shared" si="86"/>
        <v>0.99050246539542086</v>
      </c>
      <c r="Q94" s="12">
        <f t="shared" si="87"/>
        <v>0.44572610942793939</v>
      </c>
      <c r="R94" s="9">
        <f t="shared" si="88"/>
        <v>2.3873737500000001</v>
      </c>
      <c r="S94" s="13">
        <f t="shared" si="89"/>
        <v>0.1867014368520804</v>
      </c>
      <c r="T94" s="2">
        <f t="shared" si="90"/>
        <v>0.51</v>
      </c>
      <c r="U94" s="14">
        <f t="shared" si="91"/>
        <v>9.5217732794561014E-2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5.4837146437560158E-2</v>
      </c>
      <c r="AK94" s="9">
        <f t="shared" si="93"/>
        <v>10.4025</v>
      </c>
      <c r="AL94" s="1">
        <f t="shared" si="94"/>
        <v>0.45</v>
      </c>
      <c r="AM94" s="17">
        <f t="shared" si="95"/>
        <v>62883.333333333336</v>
      </c>
      <c r="AN94" s="1">
        <f t="shared" si="96"/>
        <v>358713834.64608049</v>
      </c>
    </row>
    <row r="95" spans="1:48" x14ac:dyDescent="0.15">
      <c r="C95" s="7">
        <v>6</v>
      </c>
      <c r="D95" s="8">
        <v>14.3284462243333</v>
      </c>
      <c r="E95" s="10">
        <f t="shared" si="97"/>
        <v>12.9726350977097</v>
      </c>
      <c r="F95" s="7" t="s">
        <v>83</v>
      </c>
      <c r="G95" s="1">
        <v>7</v>
      </c>
      <c r="H95" s="9">
        <f t="shared" si="81"/>
        <v>14.3284462243333</v>
      </c>
      <c r="I95" s="9">
        <f t="shared" si="82"/>
        <v>287.47844622433325</v>
      </c>
      <c r="J95" s="9">
        <f t="shared" si="83"/>
        <v>0.10299303795680112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15.606207422233846</v>
      </c>
      <c r="P95" s="9">
        <f t="shared" si="86"/>
        <v>1.6073307133998418</v>
      </c>
      <c r="Q95" s="12">
        <f t="shared" si="87"/>
        <v>0.72329882102992882</v>
      </c>
      <c r="R95" s="9">
        <f t="shared" si="88"/>
        <v>2.3873737500000001</v>
      </c>
      <c r="S95" s="13">
        <f t="shared" si="89"/>
        <v>0.30296840661414193</v>
      </c>
      <c r="T95" s="2">
        <f t="shared" si="90"/>
        <v>0.51</v>
      </c>
      <c r="U95" s="14">
        <f t="shared" si="91"/>
        <v>0.15451388737321239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9.3040937043023533E-2</v>
      </c>
      <c r="AK95" s="9">
        <f t="shared" si="93"/>
        <v>10.4025</v>
      </c>
      <c r="AL95" s="1">
        <f t="shared" si="94"/>
        <v>0.45</v>
      </c>
      <c r="AM95" s="17">
        <f t="shared" si="95"/>
        <v>62883.333333333336</v>
      </c>
      <c r="AN95" s="1">
        <f t="shared" si="96"/>
        <v>608621590.90954459</v>
      </c>
    </row>
    <row r="96" spans="1:48" x14ac:dyDescent="0.15">
      <c r="C96" s="7">
        <v>7</v>
      </c>
      <c r="D96" s="8">
        <v>20.140319252258099</v>
      </c>
      <c r="E96" s="10">
        <f t="shared" si="97"/>
        <v>14.3284462243333</v>
      </c>
      <c r="F96" s="7" t="s">
        <v>83</v>
      </c>
      <c r="G96" s="1">
        <v>8</v>
      </c>
      <c r="H96" s="9">
        <f t="shared" si="81"/>
        <v>20.140319252258099</v>
      </c>
      <c r="I96" s="9">
        <f t="shared" si="82"/>
        <v>293.29031925225809</v>
      </c>
      <c r="J96" s="9">
        <f t="shared" si="83"/>
        <v>0.20150732235010535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19.304151708834002</v>
      </c>
      <c r="P96" s="9">
        <f t="shared" si="86"/>
        <v>3.8899279210873505</v>
      </c>
      <c r="Q96" s="12">
        <f t="shared" si="87"/>
        <v>1.7504675644893077</v>
      </c>
      <c r="R96" s="9">
        <f t="shared" si="88"/>
        <v>2.3873737500000001</v>
      </c>
      <c r="S96" s="13">
        <f t="shared" si="89"/>
        <v>0.73321890403180801</v>
      </c>
      <c r="T96" s="2">
        <f t="shared" si="90"/>
        <v>0.51</v>
      </c>
      <c r="U96" s="14">
        <f t="shared" si="91"/>
        <v>0.37394164105622207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0.15919840477845093</v>
      </c>
      <c r="AK96" s="9">
        <f t="shared" si="93"/>
        <v>10.4025</v>
      </c>
      <c r="AL96" s="1">
        <f t="shared" si="94"/>
        <v>0.45</v>
      </c>
      <c r="AM96" s="17">
        <f t="shared" si="95"/>
        <v>62883.333333333336</v>
      </c>
      <c r="AN96" s="1">
        <f t="shared" si="96"/>
        <v>1041386613.9559441</v>
      </c>
    </row>
    <row r="97" spans="1:50" x14ac:dyDescent="0.15">
      <c r="C97" s="7">
        <v>8</v>
      </c>
      <c r="D97" s="8">
        <v>17.470165447741898</v>
      </c>
      <c r="E97" s="10">
        <f t="shared" si="97"/>
        <v>20.140319252258099</v>
      </c>
      <c r="F97" s="7" t="s">
        <v>83</v>
      </c>
      <c r="G97" s="1">
        <v>9</v>
      </c>
      <c r="H97" s="9">
        <f t="shared" si="81"/>
        <v>17.470165447741898</v>
      </c>
      <c r="I97" s="9">
        <f t="shared" si="82"/>
        <v>290.6201654477419</v>
      </c>
      <c r="J97" s="9">
        <f t="shared" si="83"/>
        <v>0.14853276045361286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20.719498787746652</v>
      </c>
      <c r="P97" s="9">
        <f t="shared" si="86"/>
        <v>3.0775243501592953</v>
      </c>
      <c r="Q97" s="12">
        <f t="shared" si="87"/>
        <v>1.384885957571683</v>
      </c>
      <c r="R97" s="9">
        <f t="shared" si="88"/>
        <v>2.3873737500000001</v>
      </c>
      <c r="S97" s="13">
        <f t="shared" si="89"/>
        <v>0.58008762037015904</v>
      </c>
      <c r="T97" s="2">
        <f t="shared" si="90"/>
        <v>0.51</v>
      </c>
      <c r="U97" s="14">
        <f t="shared" si="91"/>
        <v>0.29584468638878114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0.13565217294621751</v>
      </c>
      <c r="AK97" s="9">
        <f t="shared" si="93"/>
        <v>10.4025</v>
      </c>
      <c r="AL97" s="1">
        <f t="shared" si="94"/>
        <v>0.45</v>
      </c>
      <c r="AM97" s="17">
        <f t="shared" si="95"/>
        <v>62883.333333333336</v>
      </c>
      <c r="AN97" s="1">
        <f t="shared" si="96"/>
        <v>887360380.6320889</v>
      </c>
    </row>
    <row r="98" spans="1:50" x14ac:dyDescent="0.15">
      <c r="C98" s="7">
        <v>9</v>
      </c>
      <c r="D98" s="8">
        <v>13.1370678376</v>
      </c>
      <c r="E98" s="10">
        <f t="shared" si="97"/>
        <v>17.470165447741898</v>
      </c>
      <c r="F98" s="7" t="s">
        <v>83</v>
      </c>
      <c r="G98" s="1">
        <v>10</v>
      </c>
      <c r="H98" s="9">
        <f t="shared" si="81"/>
        <v>13.1370678376</v>
      </c>
      <c r="I98" s="9">
        <f t="shared" si="82"/>
        <v>286.28706783759998</v>
      </c>
      <c r="J98" s="9">
        <f t="shared" si="83"/>
        <v>8.9453017304089569E-2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22.947249437587359</v>
      </c>
      <c r="P98" s="9">
        <f t="shared" si="86"/>
        <v>2.0527007010217617</v>
      </c>
      <c r="Q98" s="12">
        <f t="shared" si="87"/>
        <v>0.9237153154597928</v>
      </c>
      <c r="R98" s="9">
        <f t="shared" si="88"/>
        <v>2.3873737500000001</v>
      </c>
      <c r="S98" s="13">
        <f t="shared" si="89"/>
        <v>0.38691692721334175</v>
      </c>
      <c r="T98" s="2">
        <f t="shared" si="90"/>
        <v>0.51</v>
      </c>
      <c r="U98" s="14">
        <f t="shared" si="91"/>
        <v>0.19732763287880431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0.10274328131295951</v>
      </c>
      <c r="AK98" s="9">
        <f t="shared" si="93"/>
        <v>10.4025</v>
      </c>
      <c r="AL98" s="1">
        <f t="shared" si="94"/>
        <v>0.45</v>
      </c>
      <c r="AM98" s="17">
        <f t="shared" si="95"/>
        <v>62883.333333333336</v>
      </c>
      <c r="AN98" s="1">
        <f t="shared" si="96"/>
        <v>672088881.68274426</v>
      </c>
    </row>
    <row r="99" spans="1:50" x14ac:dyDescent="0.15">
      <c r="C99" s="7">
        <v>10</v>
      </c>
      <c r="D99" s="8">
        <v>7.1680045554516099</v>
      </c>
      <c r="E99" s="10">
        <f t="shared" si="97"/>
        <v>13.1370678376</v>
      </c>
      <c r="F99" s="7" t="s">
        <v>83</v>
      </c>
      <c r="G99" s="1">
        <v>11</v>
      </c>
      <c r="H99" s="9">
        <f t="shared" si="81"/>
        <v>7.1680045554516099</v>
      </c>
      <c r="I99" s="9">
        <f t="shared" si="82"/>
        <v>280.31800455545158</v>
      </c>
      <c r="J99" s="9">
        <f t="shared" si="83"/>
        <v>4.3358193439723046E-2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19.849821299737314</v>
      </c>
      <c r="O99" s="9">
        <f t="shared" si="98"/>
        <v>6.3500024368282837</v>
      </c>
      <c r="P99" s="9">
        <f t="shared" si="86"/>
        <v>0.27532463399871343</v>
      </c>
      <c r="Q99" s="12">
        <f t="shared" si="87"/>
        <v>0.12389608529942105</v>
      </c>
      <c r="R99" s="9">
        <f t="shared" si="88"/>
        <v>2.3873737500000001</v>
      </c>
      <c r="S99" s="13">
        <f t="shared" si="89"/>
        <v>5.1896392552452687E-2</v>
      </c>
      <c r="T99" s="2">
        <f t="shared" si="90"/>
        <v>0.51</v>
      </c>
      <c r="U99" s="14">
        <f t="shared" si="91"/>
        <v>2.6467160201750869E-2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3.8316848800827891E-2</v>
      </c>
      <c r="AK99" s="9">
        <f t="shared" si="93"/>
        <v>10.4025</v>
      </c>
      <c r="AL99" s="1">
        <f t="shared" si="94"/>
        <v>0.45</v>
      </c>
      <c r="AM99" s="17">
        <f t="shared" si="95"/>
        <v>62883.333333333336</v>
      </c>
      <c r="AN99" s="1">
        <f t="shared" si="96"/>
        <v>250647319.5236266</v>
      </c>
    </row>
    <row r="100" spans="1:50" x14ac:dyDescent="0.15">
      <c r="C100" s="7">
        <v>11</v>
      </c>
      <c r="D100" s="8">
        <v>2.4933311547333301</v>
      </c>
      <c r="E100" s="10">
        <f t="shared" si="97"/>
        <v>7.1680045554516099</v>
      </c>
      <c r="F100" s="7" t="s">
        <v>85</v>
      </c>
      <c r="G100" s="1">
        <v>12</v>
      </c>
      <c r="H100" s="9">
        <f t="shared" si="81"/>
        <v>2.4933311547333301</v>
      </c>
      <c r="I100" s="9">
        <f t="shared" si="82"/>
        <v>275.64333115473329</v>
      </c>
      <c r="J100" s="9">
        <f t="shared" si="83"/>
        <v>2.4056938397291314E-2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11.379952802829571</v>
      </c>
      <c r="P100" s="9">
        <f t="shared" si="86"/>
        <v>0.27376682354175363</v>
      </c>
      <c r="Q100" s="12">
        <f t="shared" si="87"/>
        <v>0.12319507059378913</v>
      </c>
      <c r="R100" s="9">
        <f t="shared" si="88"/>
        <v>2.3873737500000001</v>
      </c>
      <c r="S100" s="13">
        <f t="shared" si="89"/>
        <v>5.1602758300324417E-2</v>
      </c>
      <c r="T100" s="2">
        <f t="shared" si="90"/>
        <v>0.51</v>
      </c>
      <c r="U100" s="14">
        <f t="shared" si="91"/>
        <v>2.6317406733165453E-2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3.8271698130049381E-2</v>
      </c>
      <c r="AK100" s="9">
        <f t="shared" si="93"/>
        <v>10.4025</v>
      </c>
      <c r="AL100" s="1">
        <f t="shared" si="94"/>
        <v>0.45</v>
      </c>
      <c r="AM100" s="17">
        <f t="shared" si="95"/>
        <v>62883.333333333336</v>
      </c>
      <c r="AN100" s="1">
        <f t="shared" si="96"/>
        <v>250351969.17620757</v>
      </c>
      <c r="AO100" s="1">
        <f>SUM(AN89:AN100)</f>
        <v>5290992511.9088984</v>
      </c>
    </row>
    <row r="101" spans="1:50" x14ac:dyDescent="0.15">
      <c r="C101" s="7">
        <v>12</v>
      </c>
      <c r="D101" s="8">
        <v>-0.96898613219354801</v>
      </c>
      <c r="E101" s="10">
        <f t="shared" si="97"/>
        <v>2.4933311547333301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1.86519820496774</v>
      </c>
      <c r="E105" s="7"/>
      <c r="F105" s="7"/>
      <c r="G105" s="1">
        <v>1</v>
      </c>
      <c r="H105" s="9">
        <f t="shared" ref="H105:H116" si="99">E106</f>
        <v>1.86519820496774</v>
      </c>
      <c r="I105" s="9">
        <f t="shared" ref="I105:I116" si="100">H105+273.15</f>
        <v>275.0151982049677</v>
      </c>
      <c r="J105" s="9">
        <f t="shared" ref="J105:J116" si="101">EXP(($C$15*(I105-$C$13))/($C$16*I105*$C$13))</f>
        <v>2.2192268483315108E-2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1.4378153451044295E-2</v>
      </c>
      <c r="Q105" s="12">
        <f t="shared" ref="Q105:Q116" si="105">P105*$B$107</f>
        <v>4.3134460353132882E-3</v>
      </c>
      <c r="R105" s="9">
        <f t="shared" ref="R105:R116" si="106">L105*$B$107</f>
        <v>0.19436706250000002</v>
      </c>
      <c r="S105" s="13">
        <f t="shared" ref="S105:S116" si="107">Q105/R105</f>
        <v>2.2192268483315108E-2</v>
      </c>
      <c r="T105" s="2">
        <f t="shared" ref="T105:T116" si="108">$B$106/100</f>
        <v>0.01</v>
      </c>
      <c r="U105" s="14">
        <f t="shared" ref="U105:U116" si="109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5.7119226848331515E-3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1848.1666666666667</v>
      </c>
      <c r="AX105" s="1">
        <f t="shared" ref="AX105:AX116" si="116">AW105*10000*AV105*0.67*AU105*AT105</f>
        <v>1374741.1331963569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-5.8144842024516104</v>
      </c>
      <c r="E106" s="10">
        <f t="shared" ref="E106:E117" si="117">D105</f>
        <v>1.86519820496774</v>
      </c>
      <c r="F106" s="7" t="s">
        <v>83</v>
      </c>
      <c r="G106" s="1">
        <v>2</v>
      </c>
      <c r="H106" s="9">
        <f t="shared" si="99"/>
        <v>-5.8144842024516104</v>
      </c>
      <c r="I106" s="9">
        <f t="shared" si="100"/>
        <v>267.33551579754834</v>
      </c>
      <c r="J106" s="9">
        <f t="shared" si="101"/>
        <v>8.0259984417334635E-3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1.2814022632156226</v>
      </c>
      <c r="P106" s="9">
        <f t="shared" si="104"/>
        <v>1.028453256780232E-2</v>
      </c>
      <c r="Q106" s="12">
        <f t="shared" si="105"/>
        <v>3.0853597703406959E-3</v>
      </c>
      <c r="R106" s="9">
        <f t="shared" si="106"/>
        <v>0.19436706250000002</v>
      </c>
      <c r="S106" s="13">
        <f t="shared" si="107"/>
        <v>1.5873881771201311E-2</v>
      </c>
      <c r="T106" s="2">
        <f t="shared" si="108"/>
        <v>0.01</v>
      </c>
      <c r="U106" s="14">
        <f t="shared" si="109"/>
        <v>1.587388177120131E-4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5.6487388177120131E-3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1848.1666666666667</v>
      </c>
      <c r="AX106" s="1">
        <f t="shared" si="116"/>
        <v>1359534.0889349764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0.45321711296428502</v>
      </c>
      <c r="E107" s="10">
        <f t="shared" si="117"/>
        <v>-5.8144842024516104</v>
      </c>
      <c r="F107" s="7" t="s">
        <v>83</v>
      </c>
      <c r="G107" s="1">
        <v>3</v>
      </c>
      <c r="H107" s="9">
        <f t="shared" si="99"/>
        <v>0.45321711296428502</v>
      </c>
      <c r="I107" s="9">
        <f t="shared" si="100"/>
        <v>273.60321711296427</v>
      </c>
      <c r="J107" s="9">
        <f t="shared" si="101"/>
        <v>1.8486340287905103E-2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1.9190079389811538</v>
      </c>
      <c r="P107" s="9">
        <f t="shared" si="104"/>
        <v>3.5475433775197039E-2</v>
      </c>
      <c r="Q107" s="12">
        <f t="shared" si="105"/>
        <v>1.0642630132559111E-2</v>
      </c>
      <c r="R107" s="9">
        <f t="shared" si="106"/>
        <v>0.19436706250000002</v>
      </c>
      <c r="S107" s="13">
        <f t="shared" si="107"/>
        <v>5.4755317056659793E-2</v>
      </c>
      <c r="T107" s="2">
        <f t="shared" si="108"/>
        <v>0.01</v>
      </c>
      <c r="U107" s="14">
        <f t="shared" si="109"/>
        <v>5.4755317056659795E-4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6.0375531705665984E-3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1848.1666666666667</v>
      </c>
      <c r="AX107" s="1">
        <f t="shared" si="116"/>
        <v>1453113.6266037244</v>
      </c>
    </row>
    <row r="108" spans="1:50" x14ac:dyDescent="0.15">
      <c r="C108" s="7">
        <v>3</v>
      </c>
      <c r="D108" s="8">
        <v>4.5982609021612904</v>
      </c>
      <c r="E108" s="10">
        <f t="shared" si="117"/>
        <v>0.45321711296428502</v>
      </c>
      <c r="F108" s="7" t="s">
        <v>83</v>
      </c>
      <c r="G108" s="1">
        <v>4</v>
      </c>
      <c r="H108" s="9">
        <f t="shared" si="99"/>
        <v>4.5982609021612904</v>
      </c>
      <c r="I108" s="9">
        <f t="shared" si="100"/>
        <v>277.74826090216129</v>
      </c>
      <c r="J108" s="9">
        <f t="shared" si="101"/>
        <v>3.1441455200413727E-2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2.5314227135392904</v>
      </c>
      <c r="P108" s="9">
        <f t="shared" si="104"/>
        <v>7.9591613841055356E-2</v>
      </c>
      <c r="Q108" s="12">
        <f t="shared" si="105"/>
        <v>2.3877484152316605E-2</v>
      </c>
      <c r="R108" s="9">
        <f t="shared" si="106"/>
        <v>0.19436706250000002</v>
      </c>
      <c r="S108" s="13">
        <f t="shared" si="107"/>
        <v>0.12284737879555391</v>
      </c>
      <c r="T108" s="2">
        <f t="shared" si="108"/>
        <v>0.01</v>
      </c>
      <c r="U108" s="14">
        <f t="shared" si="109"/>
        <v>1.228473787955539E-3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6.7184737879555393E-3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1848.1666666666667</v>
      </c>
      <c r="AX108" s="1">
        <f t="shared" si="116"/>
        <v>1616997.0740550759</v>
      </c>
    </row>
    <row r="109" spans="1:50" x14ac:dyDescent="0.15">
      <c r="C109" s="7">
        <v>4</v>
      </c>
      <c r="D109" s="8">
        <v>8.5144185344000007</v>
      </c>
      <c r="E109" s="10">
        <f t="shared" si="117"/>
        <v>4.5982609021612904</v>
      </c>
      <c r="F109" s="7" t="s">
        <v>83</v>
      </c>
      <c r="G109" s="1">
        <v>5</v>
      </c>
      <c r="H109" s="9">
        <f t="shared" si="99"/>
        <v>8.5144185344000007</v>
      </c>
      <c r="I109" s="9">
        <f t="shared" si="100"/>
        <v>281.6644185344</v>
      </c>
      <c r="J109" s="9">
        <f t="shared" si="101"/>
        <v>5.1189538445852265E-2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2.3292395447133232</v>
      </c>
      <c r="O109" s="9">
        <f t="shared" si="118"/>
        <v>0.77048176331824525</v>
      </c>
      <c r="P109" s="9">
        <f t="shared" si="104"/>
        <v>3.9440605845207359E-2</v>
      </c>
      <c r="Q109" s="12">
        <f t="shared" si="105"/>
        <v>1.1832181753562208E-2</v>
      </c>
      <c r="R109" s="9">
        <f t="shared" si="106"/>
        <v>0.19436706250000002</v>
      </c>
      <c r="S109" s="13">
        <f t="shared" si="107"/>
        <v>6.0875446700555072E-2</v>
      </c>
      <c r="T109" s="2">
        <f t="shared" si="108"/>
        <v>0.01</v>
      </c>
      <c r="U109" s="14">
        <f t="shared" si="109"/>
        <v>6.0875446700555075E-4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6.0987544670055511E-3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1848.1666666666667</v>
      </c>
      <c r="AX109" s="1">
        <f t="shared" si="116"/>
        <v>1467843.5072869798</v>
      </c>
    </row>
    <row r="110" spans="1:50" x14ac:dyDescent="0.15">
      <c r="C110" s="7">
        <v>5</v>
      </c>
      <c r="D110" s="8">
        <v>12.9726350977097</v>
      </c>
      <c r="E110" s="10">
        <f t="shared" si="117"/>
        <v>8.5144185344000007</v>
      </c>
      <c r="F110" s="7" t="s">
        <v>85</v>
      </c>
      <c r="G110" s="1">
        <v>6</v>
      </c>
      <c r="H110" s="9">
        <f t="shared" si="99"/>
        <v>12.9726350977097</v>
      </c>
      <c r="I110" s="9">
        <f t="shared" si="100"/>
        <v>286.12263509770969</v>
      </c>
      <c r="J110" s="9">
        <f t="shared" si="101"/>
        <v>8.7721576155090894E-2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1.3789313658063715</v>
      </c>
      <c r="P110" s="9">
        <f t="shared" si="104"/>
        <v>0.12096203281822712</v>
      </c>
      <c r="Q110" s="12">
        <f t="shared" si="105"/>
        <v>3.6288609845468132E-2</v>
      </c>
      <c r="R110" s="9">
        <f t="shared" si="106"/>
        <v>0.19436706250000002</v>
      </c>
      <c r="S110" s="13">
        <f t="shared" si="107"/>
        <v>0.18670143685208046</v>
      </c>
      <c r="T110" s="2">
        <f t="shared" si="108"/>
        <v>0.01</v>
      </c>
      <c r="U110" s="14">
        <f t="shared" si="109"/>
        <v>1.8670143685208045E-3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7.3570143685208044E-3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1848.1666666666667</v>
      </c>
      <c r="AX110" s="1">
        <f t="shared" si="116"/>
        <v>1770680.5270277581</v>
      </c>
    </row>
    <row r="111" spans="1:50" x14ac:dyDescent="0.15">
      <c r="C111" s="7">
        <v>6</v>
      </c>
      <c r="D111" s="8">
        <v>14.3284462243333</v>
      </c>
      <c r="E111" s="10">
        <f t="shared" si="117"/>
        <v>12.9726350977097</v>
      </c>
      <c r="F111" s="7" t="s">
        <v>83</v>
      </c>
      <c r="G111" s="1">
        <v>7</v>
      </c>
      <c r="H111" s="9">
        <f t="shared" si="99"/>
        <v>14.3284462243333</v>
      </c>
      <c r="I111" s="9">
        <f t="shared" si="100"/>
        <v>287.47844622433325</v>
      </c>
      <c r="J111" s="9">
        <f t="shared" si="101"/>
        <v>0.10299303795680112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1.9058595413214781</v>
      </c>
      <c r="P111" s="9">
        <f t="shared" si="104"/>
        <v>0.19629026407965455</v>
      </c>
      <c r="Q111" s="12">
        <f t="shared" si="105"/>
        <v>5.8887079223896362E-2</v>
      </c>
      <c r="R111" s="9">
        <f t="shared" si="106"/>
        <v>0.19436706250000002</v>
      </c>
      <c r="S111" s="13">
        <f t="shared" si="107"/>
        <v>0.30296840661414204</v>
      </c>
      <c r="T111" s="2">
        <f t="shared" si="108"/>
        <v>0.01</v>
      </c>
      <c r="U111" s="14">
        <f t="shared" si="109"/>
        <v>3.0296840661414204E-3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1.297968406614142E-2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1848.1666666666667</v>
      </c>
      <c r="AX111" s="1">
        <f t="shared" si="116"/>
        <v>3123940.3203055048</v>
      </c>
    </row>
    <row r="112" spans="1:50" x14ac:dyDescent="0.15">
      <c r="C112" s="7">
        <v>7</v>
      </c>
      <c r="D112" s="8">
        <v>20.140319252258099</v>
      </c>
      <c r="E112" s="10">
        <f t="shared" si="117"/>
        <v>14.3284462243333</v>
      </c>
      <c r="F112" s="7" t="s">
        <v>83</v>
      </c>
      <c r="G112" s="1">
        <v>8</v>
      </c>
      <c r="H112" s="9">
        <f t="shared" si="99"/>
        <v>20.140319252258099</v>
      </c>
      <c r="I112" s="9">
        <f t="shared" si="100"/>
        <v>293.29031925225809</v>
      </c>
      <c r="J112" s="9">
        <f t="shared" si="101"/>
        <v>0.20150732235010535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2.3574594855751569</v>
      </c>
      <c r="P112" s="9">
        <f t="shared" si="104"/>
        <v>0.47504534848710667</v>
      </c>
      <c r="Q112" s="12">
        <f t="shared" si="105"/>
        <v>0.14251360454613199</v>
      </c>
      <c r="R112" s="9">
        <f t="shared" si="106"/>
        <v>0.19436706250000002</v>
      </c>
      <c r="S112" s="13">
        <f t="shared" si="107"/>
        <v>0.73321890403180823</v>
      </c>
      <c r="T112" s="2">
        <f t="shared" si="108"/>
        <v>0.01</v>
      </c>
      <c r="U112" s="14">
        <f t="shared" si="109"/>
        <v>7.3321890403180824E-3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1.7282189040318082E-2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1848.1666666666667</v>
      </c>
      <c r="AX112" s="1">
        <f t="shared" si="116"/>
        <v>4159463.8891885737</v>
      </c>
    </row>
    <row r="113" spans="1:53" x14ac:dyDescent="0.15">
      <c r="C113" s="7">
        <v>8</v>
      </c>
      <c r="D113" s="8">
        <v>17.470165447741898</v>
      </c>
      <c r="E113" s="10">
        <f t="shared" si="117"/>
        <v>20.140319252258099</v>
      </c>
      <c r="F113" s="7" t="s">
        <v>83</v>
      </c>
      <c r="G113" s="1">
        <v>9</v>
      </c>
      <c r="H113" s="9">
        <f t="shared" si="99"/>
        <v>17.470165447741898</v>
      </c>
      <c r="I113" s="9">
        <f t="shared" si="100"/>
        <v>290.6201654477419</v>
      </c>
      <c r="J113" s="9">
        <f t="shared" si="101"/>
        <v>0.14853276045361286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2.530304345421384</v>
      </c>
      <c r="P113" s="9">
        <f t="shared" si="104"/>
        <v>0.37583308921321013</v>
      </c>
      <c r="Q113" s="12">
        <f t="shared" si="105"/>
        <v>0.11274992676396303</v>
      </c>
      <c r="R113" s="9">
        <f t="shared" si="106"/>
        <v>0.19436706250000002</v>
      </c>
      <c r="S113" s="13">
        <f t="shared" si="107"/>
        <v>0.58008762037015926</v>
      </c>
      <c r="T113" s="2">
        <f t="shared" si="108"/>
        <v>0.01</v>
      </c>
      <c r="U113" s="14">
        <f t="shared" si="109"/>
        <v>5.8008762037015929E-3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1.5750876203701594E-2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1848.1666666666667</v>
      </c>
      <c r="AX113" s="1">
        <f t="shared" si="116"/>
        <v>3790908.7002540142</v>
      </c>
    </row>
    <row r="114" spans="1:53" x14ac:dyDescent="0.15">
      <c r="C114" s="7">
        <v>9</v>
      </c>
      <c r="D114" s="8">
        <v>13.1370678376</v>
      </c>
      <c r="E114" s="10">
        <f t="shared" si="117"/>
        <v>17.470165447741898</v>
      </c>
      <c r="F114" s="7" t="s">
        <v>83</v>
      </c>
      <c r="G114" s="1">
        <v>10</v>
      </c>
      <c r="H114" s="9">
        <f t="shared" si="99"/>
        <v>13.1370678376</v>
      </c>
      <c r="I114" s="9">
        <f t="shared" si="100"/>
        <v>286.28706783759998</v>
      </c>
      <c r="J114" s="9">
        <f t="shared" si="101"/>
        <v>8.9453017304089569E-2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2.8023614645415074</v>
      </c>
      <c r="P114" s="9">
        <f t="shared" si="104"/>
        <v>0.25067968857994527</v>
      </c>
      <c r="Q114" s="12">
        <f t="shared" si="105"/>
        <v>7.5203906573983584E-2</v>
      </c>
      <c r="R114" s="9">
        <f t="shared" si="106"/>
        <v>0.19436706250000002</v>
      </c>
      <c r="S114" s="13">
        <f t="shared" si="107"/>
        <v>0.38691692721334192</v>
      </c>
      <c r="T114" s="2">
        <f t="shared" si="108"/>
        <v>0.01</v>
      </c>
      <c r="U114" s="14">
        <f t="shared" si="109"/>
        <v>3.8691692721334191E-3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1.3819169272133419E-2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1848.1666666666667</v>
      </c>
      <c r="AX114" s="1">
        <f t="shared" si="116"/>
        <v>3325986.9702805523</v>
      </c>
    </row>
    <row r="115" spans="1:53" x14ac:dyDescent="0.15">
      <c r="C115" s="7">
        <v>10</v>
      </c>
      <c r="D115" s="8">
        <v>7.1680045554516099</v>
      </c>
      <c r="E115" s="10">
        <f t="shared" si="117"/>
        <v>13.1370678376</v>
      </c>
      <c r="F115" s="7" t="s">
        <v>83</v>
      </c>
      <c r="G115" s="1">
        <v>11</v>
      </c>
      <c r="H115" s="9">
        <f t="shared" si="99"/>
        <v>7.1680045554516099</v>
      </c>
      <c r="I115" s="9">
        <f t="shared" si="100"/>
        <v>280.31800455545158</v>
      </c>
      <c r="J115" s="9">
        <f t="shared" si="101"/>
        <v>4.3358193439723046E-2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2.4240976871634841</v>
      </c>
      <c r="O115" s="9">
        <f t="shared" si="118"/>
        <v>0.77547429713141147</v>
      </c>
      <c r="P115" s="9">
        <f t="shared" si="104"/>
        <v>3.3623164582557007E-2</v>
      </c>
      <c r="Q115" s="12">
        <f t="shared" si="105"/>
        <v>1.0086949374767102E-2</v>
      </c>
      <c r="R115" s="9">
        <f t="shared" si="106"/>
        <v>0.19436706250000002</v>
      </c>
      <c r="S115" s="13">
        <f t="shared" si="107"/>
        <v>5.189639255245266E-2</v>
      </c>
      <c r="T115" s="2">
        <f t="shared" si="108"/>
        <v>0.01</v>
      </c>
      <c r="U115" s="14">
        <f t="shared" si="109"/>
        <v>5.1896392552452659E-4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6.0089639255245268E-3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1848.1666666666667</v>
      </c>
      <c r="AX115" s="1">
        <f t="shared" si="116"/>
        <v>1446232.7892228672</v>
      </c>
    </row>
    <row r="116" spans="1:53" x14ac:dyDescent="0.15">
      <c r="C116" s="7">
        <v>11</v>
      </c>
      <c r="D116" s="8">
        <v>2.4933311547333301</v>
      </c>
      <c r="E116" s="10">
        <f t="shared" si="117"/>
        <v>7.1680045554516099</v>
      </c>
      <c r="F116" s="7" t="s">
        <v>85</v>
      </c>
      <c r="G116" s="1">
        <v>12</v>
      </c>
      <c r="H116" s="9">
        <f t="shared" si="99"/>
        <v>2.4933311547333301</v>
      </c>
      <c r="I116" s="9">
        <f t="shared" si="100"/>
        <v>275.64333115473329</v>
      </c>
      <c r="J116" s="9">
        <f t="shared" si="101"/>
        <v>2.4056938397291314E-2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1.3897413408821879</v>
      </c>
      <c r="P116" s="9">
        <f t="shared" si="104"/>
        <v>3.3432921825771823E-2</v>
      </c>
      <c r="Q116" s="12">
        <f t="shared" si="105"/>
        <v>1.0029876547731546E-2</v>
      </c>
      <c r="R116" s="9">
        <f t="shared" si="106"/>
        <v>0.19436706250000002</v>
      </c>
      <c r="S116" s="13">
        <f t="shared" si="107"/>
        <v>5.1602758300324389E-2</v>
      </c>
      <c r="T116" s="2">
        <f t="shared" si="108"/>
        <v>0.01</v>
      </c>
      <c r="U116" s="14">
        <f t="shared" si="109"/>
        <v>5.1602758300324395E-4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6.0060275830032444E-3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1848.1666666666667</v>
      </c>
      <c r="AX116" s="1">
        <f t="shared" si="116"/>
        <v>1445526.0725763203</v>
      </c>
      <c r="AY116" s="1">
        <f>SUM(AX105:AX116)</f>
        <v>26334968.698932707</v>
      </c>
    </row>
    <row r="117" spans="1:53" x14ac:dyDescent="0.15">
      <c r="C117" s="7">
        <v>12</v>
      </c>
      <c r="D117" s="8">
        <v>-0.96898613219354801</v>
      </c>
      <c r="E117" s="10">
        <f t="shared" si="117"/>
        <v>2.4933311547333301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1.86519820496774</v>
      </c>
      <c r="E121" s="7"/>
      <c r="F121" s="7"/>
      <c r="G121" s="1">
        <v>1</v>
      </c>
      <c r="H121" s="9">
        <f t="shared" ref="H121:H132" si="119">E122</f>
        <v>1.86519820496774</v>
      </c>
      <c r="I121" s="9">
        <f t="shared" ref="I121:I132" si="120">H121+273.15</f>
        <v>275.0151982049677</v>
      </c>
      <c r="J121" s="9">
        <f t="shared" ref="J121:J132" si="121">EXP(($C$15*(I121-$C$13))/($C$16*I121*$C$13))</f>
        <v>2.2192268483315108E-2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6.3181388371998113E-3</v>
      </c>
      <c r="Q121" s="12">
        <f t="shared" ref="Q121:Q132" si="125">P121*$B$123</f>
        <v>2.0849858162759376E-3</v>
      </c>
      <c r="R121" s="9">
        <f t="shared" ref="R121:R132" si="126">L121*$B$123</f>
        <v>9.3951000000000007E-2</v>
      </c>
      <c r="S121" s="13">
        <f t="shared" ref="S121:S132" si="127">Q121/R121</f>
        <v>2.2192268483315104E-2</v>
      </c>
      <c r="T121" s="2">
        <f t="shared" ref="T121:T132" si="128">$B$122/100</f>
        <v>0.01</v>
      </c>
      <c r="U121" s="14">
        <f t="shared" ref="U121:U132" si="129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5.7119226848331515E-3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-5.8144842024516104</v>
      </c>
      <c r="E122" s="10">
        <f t="shared" ref="E122:E133" si="139">D121</f>
        <v>1.86519820496774</v>
      </c>
      <c r="F122" s="7" t="s">
        <v>83</v>
      </c>
      <c r="G122" s="1">
        <v>2</v>
      </c>
      <c r="H122" s="9">
        <f t="shared" si="119"/>
        <v>-5.8144842024516104</v>
      </c>
      <c r="I122" s="9">
        <f t="shared" si="120"/>
        <v>267.33551579754834</v>
      </c>
      <c r="J122" s="9">
        <f t="shared" si="121"/>
        <v>8.0259984417334635E-3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0.56308186116280023</v>
      </c>
      <c r="P122" s="9">
        <f t="shared" si="124"/>
        <v>4.519294140261013E-3</v>
      </c>
      <c r="Q122" s="12">
        <f t="shared" si="125"/>
        <v>1.4913670662861343E-3</v>
      </c>
      <c r="R122" s="9">
        <f t="shared" si="126"/>
        <v>9.3951000000000007E-2</v>
      </c>
      <c r="S122" s="13">
        <f t="shared" si="127"/>
        <v>1.5873881771201311E-2</v>
      </c>
      <c r="T122" s="2">
        <f t="shared" si="128"/>
        <v>0.01</v>
      </c>
      <c r="U122" s="14">
        <f t="shared" si="129"/>
        <v>1.587388177120131E-4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5.6487388177120131E-3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0.45321711296428502</v>
      </c>
      <c r="E123" s="10">
        <f t="shared" si="139"/>
        <v>-5.8144842024516104</v>
      </c>
      <c r="F123" s="7" t="s">
        <v>83</v>
      </c>
      <c r="G123" s="1">
        <v>3</v>
      </c>
      <c r="H123" s="9">
        <f t="shared" si="119"/>
        <v>0.45321711296428502</v>
      </c>
      <c r="I123" s="9">
        <f t="shared" si="120"/>
        <v>273.60321711296427</v>
      </c>
      <c r="J123" s="9">
        <f t="shared" si="121"/>
        <v>1.8486340287905103E-2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0.84326256702253932</v>
      </c>
      <c r="P123" s="9">
        <f t="shared" si="124"/>
        <v>1.5588838766031047E-2</v>
      </c>
      <c r="Q123" s="12">
        <f t="shared" si="125"/>
        <v>5.1443167927902453E-3</v>
      </c>
      <c r="R123" s="9">
        <f t="shared" si="126"/>
        <v>9.3951000000000007E-2</v>
      </c>
      <c r="S123" s="13">
        <f t="shared" si="127"/>
        <v>5.47553170566598E-2</v>
      </c>
      <c r="T123" s="2">
        <f t="shared" si="128"/>
        <v>0.01</v>
      </c>
      <c r="U123" s="14">
        <f t="shared" si="129"/>
        <v>5.4755317056659806E-4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6.0375531705665984E-3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4.5982609021612904</v>
      </c>
      <c r="E124" s="10">
        <f t="shared" si="139"/>
        <v>0.45321711296428502</v>
      </c>
      <c r="F124" s="7" t="s">
        <v>83</v>
      </c>
      <c r="G124" s="1">
        <v>4</v>
      </c>
      <c r="H124" s="9">
        <f t="shared" si="119"/>
        <v>4.5982609021612904</v>
      </c>
      <c r="I124" s="9">
        <f t="shared" si="120"/>
        <v>277.74826090216129</v>
      </c>
      <c r="J124" s="9">
        <f t="shared" si="121"/>
        <v>3.1441455200413727E-2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1.1123737282565083</v>
      </c>
      <c r="P124" s="9">
        <f t="shared" si="124"/>
        <v>3.4974648743094201E-2</v>
      </c>
      <c r="Q124" s="12">
        <f t="shared" si="125"/>
        <v>1.1541634085221087E-2</v>
      </c>
      <c r="R124" s="9">
        <f t="shared" si="126"/>
        <v>9.3951000000000007E-2</v>
      </c>
      <c r="S124" s="13">
        <f t="shared" si="127"/>
        <v>0.12284737879555392</v>
      </c>
      <c r="T124" s="2">
        <f t="shared" si="128"/>
        <v>0.01</v>
      </c>
      <c r="U124" s="14">
        <f t="shared" si="129"/>
        <v>1.2284737879555392E-3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6.7184737879555393E-3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8.5144185344000007</v>
      </c>
      <c r="E125" s="10">
        <f t="shared" si="139"/>
        <v>4.5982609021612904</v>
      </c>
      <c r="F125" s="7" t="s">
        <v>83</v>
      </c>
      <c r="G125" s="1">
        <v>5</v>
      </c>
      <c r="H125" s="9">
        <f t="shared" si="119"/>
        <v>8.5144185344000007</v>
      </c>
      <c r="I125" s="9">
        <f t="shared" si="120"/>
        <v>281.6644185344</v>
      </c>
      <c r="J125" s="9">
        <f t="shared" si="121"/>
        <v>5.1189538445852265E-2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1.0235291255377432</v>
      </c>
      <c r="O125" s="9">
        <f t="shared" si="140"/>
        <v>0.3385699539756708</v>
      </c>
      <c r="P125" s="9">
        <f t="shared" si="124"/>
        <v>1.7331239675648032E-2</v>
      </c>
      <c r="Q125" s="12">
        <f t="shared" si="125"/>
        <v>5.7193090929638507E-3</v>
      </c>
      <c r="R125" s="9">
        <f t="shared" si="126"/>
        <v>9.3951000000000007E-2</v>
      </c>
      <c r="S125" s="13">
        <f t="shared" si="127"/>
        <v>6.0875446700555079E-2</v>
      </c>
      <c r="T125" s="2">
        <f t="shared" si="128"/>
        <v>0.01</v>
      </c>
      <c r="U125" s="14">
        <f t="shared" si="129"/>
        <v>6.0875446700555085E-4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6.0987544670055511E-3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12.9726350977097</v>
      </c>
      <c r="E126" s="10">
        <f t="shared" si="139"/>
        <v>8.5144185344000007</v>
      </c>
      <c r="F126" s="7" t="s">
        <v>85</v>
      </c>
      <c r="G126" s="1">
        <v>6</v>
      </c>
      <c r="H126" s="9">
        <f t="shared" si="119"/>
        <v>12.9726350977097</v>
      </c>
      <c r="I126" s="9">
        <f t="shared" si="120"/>
        <v>286.12263509770969</v>
      </c>
      <c r="J126" s="9">
        <f t="shared" si="121"/>
        <v>8.7721576155090894E-2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0.60593871430002277</v>
      </c>
      <c r="P126" s="9">
        <f t="shared" si="124"/>
        <v>5.315389907178731E-2</v>
      </c>
      <c r="Q126" s="12">
        <f t="shared" si="125"/>
        <v>1.7540786693689813E-2</v>
      </c>
      <c r="R126" s="9">
        <f t="shared" si="126"/>
        <v>9.3951000000000007E-2</v>
      </c>
      <c r="S126" s="13">
        <f t="shared" si="127"/>
        <v>0.18670143685208046</v>
      </c>
      <c r="T126" s="2">
        <f t="shared" si="128"/>
        <v>0.01</v>
      </c>
      <c r="U126" s="14">
        <f t="shared" si="129"/>
        <v>1.8670143685208045E-3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7.3570143685208044E-3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14.3284462243333</v>
      </c>
      <c r="E127" s="10">
        <f t="shared" si="139"/>
        <v>12.9726350977097</v>
      </c>
      <c r="F127" s="7" t="s">
        <v>83</v>
      </c>
      <c r="G127" s="1">
        <v>7</v>
      </c>
      <c r="H127" s="9">
        <f t="shared" si="119"/>
        <v>14.3284462243333</v>
      </c>
      <c r="I127" s="9">
        <f t="shared" si="120"/>
        <v>287.47844622433325</v>
      </c>
      <c r="J127" s="9">
        <f t="shared" si="121"/>
        <v>0.10299303795680112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0.83748481522823537</v>
      </c>
      <c r="P127" s="9">
        <f t="shared" si="124"/>
        <v>8.6255105363046217E-2</v>
      </c>
      <c r="Q127" s="12">
        <f t="shared" si="125"/>
        <v>2.8464184769805254E-2</v>
      </c>
      <c r="R127" s="9">
        <f t="shared" si="126"/>
        <v>9.3951000000000007E-2</v>
      </c>
      <c r="S127" s="13">
        <f t="shared" si="127"/>
        <v>0.30296840661414198</v>
      </c>
      <c r="T127" s="2">
        <f t="shared" si="128"/>
        <v>0.01</v>
      </c>
      <c r="U127" s="14">
        <f t="shared" si="129"/>
        <v>3.02968406614142E-3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1.297968406614142E-2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20.140319252258099</v>
      </c>
      <c r="E128" s="10">
        <f t="shared" si="139"/>
        <v>14.3284462243333</v>
      </c>
      <c r="F128" s="7" t="s">
        <v>83</v>
      </c>
      <c r="G128" s="1">
        <v>8</v>
      </c>
      <c r="H128" s="9">
        <f t="shared" si="119"/>
        <v>20.140319252258099</v>
      </c>
      <c r="I128" s="9">
        <f t="shared" si="120"/>
        <v>293.29031925225809</v>
      </c>
      <c r="J128" s="9">
        <f t="shared" si="121"/>
        <v>0.20150732235010535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1.0359297098651892</v>
      </c>
      <c r="P128" s="9">
        <f t="shared" si="124"/>
        <v>0.20874742197785578</v>
      </c>
      <c r="Q128" s="12">
        <f t="shared" si="125"/>
        <v>6.8886649252692417E-2</v>
      </c>
      <c r="R128" s="9">
        <f t="shared" si="126"/>
        <v>9.3951000000000007E-2</v>
      </c>
      <c r="S128" s="13">
        <f t="shared" si="127"/>
        <v>0.73321890403180823</v>
      </c>
      <c r="T128" s="2">
        <f t="shared" si="128"/>
        <v>0.01</v>
      </c>
      <c r="U128" s="14">
        <f t="shared" si="129"/>
        <v>7.3321890403180824E-3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1.7282189040318082E-2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17.470165447741898</v>
      </c>
      <c r="E129" s="10">
        <f t="shared" si="139"/>
        <v>20.140319252258099</v>
      </c>
      <c r="F129" s="7" t="s">
        <v>83</v>
      </c>
      <c r="G129" s="1">
        <v>9</v>
      </c>
      <c r="H129" s="9">
        <f t="shared" si="119"/>
        <v>17.470165447741898</v>
      </c>
      <c r="I129" s="9">
        <f t="shared" si="120"/>
        <v>290.6201654477419</v>
      </c>
      <c r="J129" s="9">
        <f t="shared" si="121"/>
        <v>0.14853276045361286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1.1118822878873333</v>
      </c>
      <c r="P129" s="9">
        <f t="shared" si="124"/>
        <v>0.16515094551938428</v>
      </c>
      <c r="Q129" s="12">
        <f t="shared" si="125"/>
        <v>5.4499812021396817E-2</v>
      </c>
      <c r="R129" s="9">
        <f t="shared" si="126"/>
        <v>9.3951000000000007E-2</v>
      </c>
      <c r="S129" s="13">
        <f t="shared" si="127"/>
        <v>0.58008762037015904</v>
      </c>
      <c r="T129" s="2">
        <f t="shared" si="128"/>
        <v>0.01</v>
      </c>
      <c r="U129" s="14">
        <f t="shared" si="129"/>
        <v>5.8008762037015903E-3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1.5750876203701591E-2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13.1370678376</v>
      </c>
      <c r="E130" s="10">
        <f t="shared" si="139"/>
        <v>17.470165447741898</v>
      </c>
      <c r="F130" s="7" t="s">
        <v>83</v>
      </c>
      <c r="G130" s="1">
        <v>10</v>
      </c>
      <c r="H130" s="9">
        <f t="shared" si="119"/>
        <v>13.1370678376</v>
      </c>
      <c r="I130" s="9">
        <f t="shared" si="120"/>
        <v>286.28706783759998</v>
      </c>
      <c r="J130" s="9">
        <f t="shared" si="121"/>
        <v>8.9453017304089569E-2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1.231431342367949</v>
      </c>
      <c r="P130" s="9">
        <f t="shared" si="124"/>
        <v>0.11015524917763839</v>
      </c>
      <c r="Q130" s="12">
        <f t="shared" si="125"/>
        <v>3.6351232228620668E-2</v>
      </c>
      <c r="R130" s="9">
        <f t="shared" si="126"/>
        <v>9.3951000000000007E-2</v>
      </c>
      <c r="S130" s="13">
        <f t="shared" si="127"/>
        <v>0.3869169272133417</v>
      </c>
      <c r="T130" s="2">
        <f t="shared" si="128"/>
        <v>0.01</v>
      </c>
      <c r="U130" s="14">
        <f t="shared" si="129"/>
        <v>3.8691692721334169E-3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1.3819169272133416E-2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7.1680045554516099</v>
      </c>
      <c r="E131" s="10">
        <f t="shared" si="139"/>
        <v>13.1370678376</v>
      </c>
      <c r="F131" s="7" t="s">
        <v>83</v>
      </c>
      <c r="G131" s="1">
        <v>11</v>
      </c>
      <c r="H131" s="9">
        <f t="shared" si="119"/>
        <v>7.1680045554516099</v>
      </c>
      <c r="I131" s="9">
        <f t="shared" si="120"/>
        <v>280.31800455545158</v>
      </c>
      <c r="J131" s="9">
        <f t="shared" si="121"/>
        <v>4.3358193439723046E-2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1.0652122885307953</v>
      </c>
      <c r="O131" s="9">
        <f t="shared" si="140"/>
        <v>0.34076380465951539</v>
      </c>
      <c r="P131" s="9">
        <f t="shared" si="124"/>
        <v>1.4774902959683266E-2</v>
      </c>
      <c r="Q131" s="12">
        <f t="shared" si="125"/>
        <v>4.8757179766954779E-3</v>
      </c>
      <c r="R131" s="9">
        <f t="shared" si="126"/>
        <v>9.3951000000000007E-2</v>
      </c>
      <c r="S131" s="13">
        <f t="shared" si="127"/>
        <v>5.1896392552452632E-2</v>
      </c>
      <c r="T131" s="2">
        <f t="shared" si="128"/>
        <v>0.01</v>
      </c>
      <c r="U131" s="14">
        <f t="shared" si="129"/>
        <v>5.1896392552452637E-4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6.0089639255245268E-3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2.4933311547333301</v>
      </c>
      <c r="E132" s="10">
        <f t="shared" si="139"/>
        <v>7.1680045554516099</v>
      </c>
      <c r="F132" s="7" t="s">
        <v>85</v>
      </c>
      <c r="G132" s="1">
        <v>12</v>
      </c>
      <c r="H132" s="9">
        <f t="shared" si="119"/>
        <v>2.4933311547333301</v>
      </c>
      <c r="I132" s="9">
        <f t="shared" si="120"/>
        <v>275.64333115473329</v>
      </c>
      <c r="J132" s="9">
        <f t="shared" si="121"/>
        <v>2.4056938397291314E-2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0.61068890169983203</v>
      </c>
      <c r="P132" s="9">
        <f t="shared" si="124"/>
        <v>1.4691305288102351E-2</v>
      </c>
      <c r="Q132" s="12">
        <f t="shared" si="125"/>
        <v>4.8481307450737761E-3</v>
      </c>
      <c r="R132" s="9">
        <f t="shared" si="126"/>
        <v>9.3951000000000007E-2</v>
      </c>
      <c r="S132" s="13">
        <f t="shared" si="127"/>
        <v>5.1602758300324382E-2</v>
      </c>
      <c r="T132" s="2">
        <f t="shared" si="128"/>
        <v>0.01</v>
      </c>
      <c r="U132" s="14">
        <f t="shared" si="129"/>
        <v>5.1602758300324384E-4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6.0060275830032444E-3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-0.96898613219354801</v>
      </c>
      <c r="E133" s="10">
        <f t="shared" si="139"/>
        <v>2.4933311547333301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1.86519820496774</v>
      </c>
      <c r="E136" s="7"/>
      <c r="F136" s="7"/>
      <c r="G136" s="1">
        <v>1</v>
      </c>
      <c r="H136" s="9">
        <f t="shared" ref="H136:H147" si="141">E137</f>
        <v>1.86519820496774</v>
      </c>
      <c r="I136" s="9">
        <f t="shared" ref="I136:I147" si="142">H136+273.15</f>
        <v>275.0151982049677</v>
      </c>
      <c r="J136" s="9">
        <f t="shared" ref="J136:J147" si="143">EXP(($C$15*(I136-$C$13))/($C$16*I136*$C$13))</f>
        <v>2.2192268483315108E-2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1.6844995158367661E-2</v>
      </c>
      <c r="Q136" s="12">
        <f t="shared" ref="Q136:Q147" si="147">P136*$B$138</f>
        <v>4.3796987411755918E-3</v>
      </c>
      <c r="R136" s="9">
        <f t="shared" ref="R136:R147" si="148">L136*$B$138</f>
        <v>0.19735245833333334</v>
      </c>
      <c r="S136" s="13">
        <f t="shared" ref="S136:S147" si="149">Q136/R136</f>
        <v>2.2192268483315108E-2</v>
      </c>
      <c r="T136" s="2">
        <f t="shared" ref="T136:T147" si="150">$B$137/100</f>
        <v>0.01</v>
      </c>
      <c r="U136" s="14">
        <f t="shared" ref="U136:U147" si="151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5.7119226848331515E-3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-5.8144842024516104</v>
      </c>
      <c r="E137" s="10">
        <f t="shared" ref="E137:E148" si="159">D136</f>
        <v>1.86519820496774</v>
      </c>
      <c r="F137" s="7" t="s">
        <v>83</v>
      </c>
      <c r="G137" s="1">
        <v>2</v>
      </c>
      <c r="H137" s="9">
        <f t="shared" si="141"/>
        <v>-5.8144842024516104</v>
      </c>
      <c r="I137" s="9">
        <f t="shared" si="142"/>
        <v>267.33551579754834</v>
      </c>
      <c r="J137" s="9">
        <f t="shared" si="143"/>
        <v>8.0259984417334635E-3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1.5012508381749659</v>
      </c>
      <c r="P137" s="9">
        <f t="shared" si="146"/>
        <v>1.2049036887843333E-2</v>
      </c>
      <c r="Q137" s="12">
        <f t="shared" si="147"/>
        <v>3.1327495908392666E-3</v>
      </c>
      <c r="R137" s="9">
        <f t="shared" si="148"/>
        <v>0.19735245833333334</v>
      </c>
      <c r="S137" s="13">
        <f t="shared" si="149"/>
        <v>1.5873881771201311E-2</v>
      </c>
      <c r="T137" s="2">
        <f t="shared" si="150"/>
        <v>0.01</v>
      </c>
      <c r="U137" s="14">
        <f t="shared" si="151"/>
        <v>1.587388177120131E-4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5.6487388177120131E-3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0.45321711296428502</v>
      </c>
      <c r="E138" s="10">
        <f t="shared" si="159"/>
        <v>-5.8144842024516104</v>
      </c>
      <c r="F138" s="7" t="s">
        <v>83</v>
      </c>
      <c r="G138" s="1">
        <v>3</v>
      </c>
      <c r="H138" s="9">
        <f t="shared" si="141"/>
        <v>0.45321711296428502</v>
      </c>
      <c r="I138" s="9">
        <f t="shared" si="142"/>
        <v>273.60321711296427</v>
      </c>
      <c r="J138" s="9">
        <f t="shared" si="143"/>
        <v>1.8486340287905103E-2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2.2482497179537893</v>
      </c>
      <c r="P138" s="9">
        <f t="shared" si="146"/>
        <v>4.1561909338280419E-2</v>
      </c>
      <c r="Q138" s="12">
        <f t="shared" si="147"/>
        <v>1.0806096427952909E-2</v>
      </c>
      <c r="R138" s="9">
        <f t="shared" si="148"/>
        <v>0.19735245833333334</v>
      </c>
      <c r="S138" s="13">
        <f t="shared" si="149"/>
        <v>5.4755317056659793E-2</v>
      </c>
      <c r="T138" s="2">
        <f t="shared" si="150"/>
        <v>0.01</v>
      </c>
      <c r="U138" s="14">
        <f t="shared" si="151"/>
        <v>5.4755317056659795E-4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6.0375531705665984E-3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4.5982609021612904</v>
      </c>
      <c r="E139" s="10">
        <f t="shared" si="159"/>
        <v>0.45321711296428502</v>
      </c>
      <c r="F139" s="7" t="s">
        <v>83</v>
      </c>
      <c r="G139" s="1">
        <v>4</v>
      </c>
      <c r="H139" s="9">
        <f t="shared" si="141"/>
        <v>4.5982609021612904</v>
      </c>
      <c r="I139" s="9">
        <f t="shared" si="142"/>
        <v>277.74826090216129</v>
      </c>
      <c r="J139" s="9">
        <f t="shared" si="143"/>
        <v>3.1441455200413727E-2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2.9657357252821757</v>
      </c>
      <c r="P139" s="9">
        <f t="shared" si="146"/>
        <v>9.3247046942726036E-2</v>
      </c>
      <c r="Q139" s="12">
        <f t="shared" si="147"/>
        <v>2.4244232205108771E-2</v>
      </c>
      <c r="R139" s="9">
        <f t="shared" si="148"/>
        <v>0.19735245833333334</v>
      </c>
      <c r="S139" s="13">
        <f t="shared" si="149"/>
        <v>0.12284737879555391</v>
      </c>
      <c r="T139" s="2">
        <f t="shared" si="150"/>
        <v>0.01</v>
      </c>
      <c r="U139" s="14">
        <f t="shared" si="151"/>
        <v>1.228473787955539E-3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6.7184737879555393E-3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8.5144185344000007</v>
      </c>
      <c r="E140" s="10">
        <f t="shared" si="159"/>
        <v>4.5982609021612904</v>
      </c>
      <c r="F140" s="7" t="s">
        <v>83</v>
      </c>
      <c r="G140" s="1">
        <v>5</v>
      </c>
      <c r="H140" s="9">
        <f t="shared" si="141"/>
        <v>8.5144185344000007</v>
      </c>
      <c r="I140" s="9">
        <f t="shared" si="142"/>
        <v>281.6644185344</v>
      </c>
      <c r="J140" s="9">
        <f t="shared" si="143"/>
        <v>5.1189538445852265E-2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3.6315365950061165</v>
      </c>
      <c r="P140" s="9">
        <f t="shared" si="146"/>
        <v>0.18589668214758504</v>
      </c>
      <c r="Q140" s="12">
        <f t="shared" si="147"/>
        <v>4.8333137358372108E-2</v>
      </c>
      <c r="R140" s="9">
        <f t="shared" si="148"/>
        <v>0.19735245833333334</v>
      </c>
      <c r="S140" s="13">
        <f t="shared" si="149"/>
        <v>0.24490770353990832</v>
      </c>
      <c r="T140" s="2">
        <f t="shared" si="150"/>
        <v>0.01</v>
      </c>
      <c r="U140" s="14">
        <f t="shared" si="151"/>
        <v>2.4490770353990834E-3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7.9390770353990822E-3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12.9726350977097</v>
      </c>
      <c r="E141" s="10">
        <f t="shared" si="159"/>
        <v>8.5144185344000007</v>
      </c>
      <c r="F141" s="7" t="s">
        <v>85</v>
      </c>
      <c r="G141" s="1">
        <v>6</v>
      </c>
      <c r="H141" s="9">
        <f t="shared" si="141"/>
        <v>12.9726350977097</v>
      </c>
      <c r="I141" s="9">
        <f t="shared" si="142"/>
        <v>286.12263509770969</v>
      </c>
      <c r="J141" s="9">
        <f t="shared" si="143"/>
        <v>8.7721576155090894E-2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4.2046878295251977</v>
      </c>
      <c r="P141" s="9">
        <f t="shared" si="146"/>
        <v>0.36884184364607847</v>
      </c>
      <c r="Q141" s="12">
        <f t="shared" si="147"/>
        <v>9.5898879347980401E-2</v>
      </c>
      <c r="R141" s="9">
        <f t="shared" si="148"/>
        <v>0.19735245833333334</v>
      </c>
      <c r="S141" s="13">
        <f t="shared" si="149"/>
        <v>0.48592695605546876</v>
      </c>
      <c r="T141" s="2">
        <f t="shared" si="150"/>
        <v>0.01</v>
      </c>
      <c r="U141" s="14">
        <f t="shared" si="151"/>
        <v>4.859269560554688E-3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1.0349269560554687E-2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14.3284462243333</v>
      </c>
      <c r="E142" s="10">
        <f t="shared" si="159"/>
        <v>12.9726350977097</v>
      </c>
      <c r="F142" s="7" t="s">
        <v>83</v>
      </c>
      <c r="G142" s="1">
        <v>7</v>
      </c>
      <c r="H142" s="9">
        <f t="shared" si="141"/>
        <v>14.3284462243333</v>
      </c>
      <c r="I142" s="9">
        <f t="shared" si="142"/>
        <v>287.47844622433325</v>
      </c>
      <c r="J142" s="9">
        <f t="shared" si="143"/>
        <v>0.10299303795680112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4.5948939025457864</v>
      </c>
      <c r="P142" s="9">
        <f t="shared" si="146"/>
        <v>0.47324208211237223</v>
      </c>
      <c r="Q142" s="12">
        <f t="shared" si="147"/>
        <v>0.12304294134921678</v>
      </c>
      <c r="R142" s="9">
        <f t="shared" si="148"/>
        <v>0.19735245833333334</v>
      </c>
      <c r="S142" s="13">
        <f t="shared" si="149"/>
        <v>0.62346799420858545</v>
      </c>
      <c r="T142" s="2">
        <f t="shared" si="150"/>
        <v>0.01</v>
      </c>
      <c r="U142" s="14">
        <f t="shared" si="151"/>
        <v>6.2346799420858546E-3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1.6184679942085854E-2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20.140319252258099</v>
      </c>
      <c r="E143" s="10">
        <f t="shared" si="159"/>
        <v>14.3284462243333</v>
      </c>
      <c r="F143" s="7" t="s">
        <v>83</v>
      </c>
      <c r="G143" s="1">
        <v>8</v>
      </c>
      <c r="H143" s="9">
        <f t="shared" si="141"/>
        <v>20.140319252258099</v>
      </c>
      <c r="I143" s="9">
        <f t="shared" si="142"/>
        <v>293.29031925225809</v>
      </c>
      <c r="J143" s="9">
        <f t="shared" si="143"/>
        <v>0.20150732235010535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4.8806997371000813</v>
      </c>
      <c r="P143" s="9">
        <f t="shared" si="146"/>
        <v>0.98349673521790049</v>
      </c>
      <c r="Q143" s="12">
        <f t="shared" si="147"/>
        <v>0.25570915115665416</v>
      </c>
      <c r="R143" s="9">
        <f t="shared" si="148"/>
        <v>0.19735245833333334</v>
      </c>
      <c r="S143" s="13">
        <f t="shared" si="149"/>
        <v>1.2956978256878608</v>
      </c>
      <c r="T143" s="2">
        <f t="shared" si="150"/>
        <v>0.01</v>
      </c>
      <c r="U143" s="14">
        <f t="shared" si="151"/>
        <v>1.295697825687861E-2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2.290697825687861E-2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17.470165447741898</v>
      </c>
      <c r="E144" s="10">
        <f t="shared" si="159"/>
        <v>20.140319252258099</v>
      </c>
      <c r="F144" s="7" t="s">
        <v>83</v>
      </c>
      <c r="G144" s="1">
        <v>9</v>
      </c>
      <c r="H144" s="9">
        <f t="shared" si="141"/>
        <v>17.470165447741898</v>
      </c>
      <c r="I144" s="9">
        <f t="shared" si="142"/>
        <v>290.6201654477419</v>
      </c>
      <c r="J144" s="9">
        <f t="shared" si="143"/>
        <v>0.14853276045361286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4.6562509185488477</v>
      </c>
      <c r="P144" s="9">
        <f t="shared" si="146"/>
        <v>0.69160580229673085</v>
      </c>
      <c r="Q144" s="12">
        <f t="shared" si="147"/>
        <v>0.17981750859715004</v>
      </c>
      <c r="R144" s="9">
        <f t="shared" si="148"/>
        <v>0.19735245833333334</v>
      </c>
      <c r="S144" s="13">
        <f t="shared" si="149"/>
        <v>0.91114906860411982</v>
      </c>
      <c r="T144" s="2">
        <f t="shared" si="150"/>
        <v>0.01</v>
      </c>
      <c r="U144" s="14">
        <f t="shared" si="151"/>
        <v>9.1114906860411977E-3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1.9061490686041196E-2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13.1370678376</v>
      </c>
      <c r="E145" s="10">
        <f t="shared" si="159"/>
        <v>17.470165447741898</v>
      </c>
      <c r="F145" s="7" t="s">
        <v>83</v>
      </c>
      <c r="G145" s="1">
        <v>10</v>
      </c>
      <c r="H145" s="9">
        <f t="shared" si="141"/>
        <v>13.1370678376</v>
      </c>
      <c r="I145" s="9">
        <f t="shared" si="142"/>
        <v>286.28706783759998</v>
      </c>
      <c r="J145" s="9">
        <f t="shared" si="143"/>
        <v>8.9453017304089569E-2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4.7236930329187832</v>
      </c>
      <c r="P145" s="9">
        <f t="shared" si="146"/>
        <v>0.42254859461289124</v>
      </c>
      <c r="Q145" s="12">
        <f t="shared" si="147"/>
        <v>0.10986263459935172</v>
      </c>
      <c r="R145" s="9">
        <f t="shared" si="148"/>
        <v>0.19735245833333334</v>
      </c>
      <c r="S145" s="13">
        <f t="shared" si="149"/>
        <v>0.55668237186988023</v>
      </c>
      <c r="T145" s="2">
        <f t="shared" si="150"/>
        <v>0.01</v>
      </c>
      <c r="U145" s="14">
        <f t="shared" si="151"/>
        <v>5.5668237186988021E-3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1.5516823718698801E-2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7.1680045554516099</v>
      </c>
      <c r="E146" s="10">
        <f t="shared" si="159"/>
        <v>13.1370678376</v>
      </c>
      <c r="F146" s="7" t="s">
        <v>83</v>
      </c>
      <c r="G146" s="1">
        <v>11</v>
      </c>
      <c r="H146" s="9">
        <f t="shared" si="141"/>
        <v>7.1680045554516099</v>
      </c>
      <c r="I146" s="9">
        <f t="shared" si="142"/>
        <v>280.31800455545158</v>
      </c>
      <c r="J146" s="9">
        <f t="shared" si="143"/>
        <v>4.3358193439723046E-2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5.0601923549725587</v>
      </c>
      <c r="P146" s="9">
        <f t="shared" si="146"/>
        <v>0.21940079896910791</v>
      </c>
      <c r="Q146" s="12">
        <f t="shared" si="147"/>
        <v>5.7044207731968062E-2</v>
      </c>
      <c r="R146" s="9">
        <f t="shared" si="148"/>
        <v>0.19735245833333334</v>
      </c>
      <c r="S146" s="13">
        <f t="shared" si="149"/>
        <v>0.28904736335039183</v>
      </c>
      <c r="T146" s="2">
        <f t="shared" si="150"/>
        <v>0.01</v>
      </c>
      <c r="U146" s="14">
        <f t="shared" si="151"/>
        <v>2.8904736335039183E-3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8.3804736335039189E-3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2.4933311547333301</v>
      </c>
      <c r="E147" s="10">
        <f t="shared" si="159"/>
        <v>7.1680045554516099</v>
      </c>
      <c r="F147" s="7" t="s">
        <v>85</v>
      </c>
      <c r="G147" s="1">
        <v>12</v>
      </c>
      <c r="H147" s="9">
        <f t="shared" si="141"/>
        <v>2.4933311547333301</v>
      </c>
      <c r="I147" s="9">
        <f t="shared" si="142"/>
        <v>275.64333115473329</v>
      </c>
      <c r="J147" s="9">
        <f t="shared" si="143"/>
        <v>2.4056938397291314E-2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5.5998394726701175</v>
      </c>
      <c r="P147" s="9">
        <f t="shared" si="146"/>
        <v>0.13471499322874531</v>
      </c>
      <c r="Q147" s="12">
        <f t="shared" si="147"/>
        <v>3.5025898239473781E-2</v>
      </c>
      <c r="R147" s="9">
        <f t="shared" si="148"/>
        <v>0.19735245833333334</v>
      </c>
      <c r="S147" s="13">
        <f t="shared" si="149"/>
        <v>0.17747890517945383</v>
      </c>
      <c r="T147" s="2">
        <f t="shared" si="150"/>
        <v>0.01</v>
      </c>
      <c r="U147" s="14">
        <f t="shared" si="151"/>
        <v>1.7747890517945384E-3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7.2647890517945389E-3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-0.96898613219354801</v>
      </c>
      <c r="E148" s="10">
        <f t="shared" si="159"/>
        <v>2.4933311547333301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198780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4322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8721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87092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4724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514695.89431387931</v>
      </c>
      <c r="J13" s="6" t="s">
        <v>37</v>
      </c>
      <c r="K13" s="6">
        <f>I13/(10000*1000)</f>
        <v>5.1469589431387928E-2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3.6885851258064499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3.6885851258064499</v>
      </c>
      <c r="I27" s="9">
        <f t="shared" si="1"/>
        <v>276.83858512580645</v>
      </c>
      <c r="J27" s="9">
        <f t="shared" si="2"/>
        <v>2.8020452577518135E-2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2.2396219375634066</v>
      </c>
      <c r="Q27" s="12">
        <f t="shared" si="6"/>
        <v>0.22396219375634066</v>
      </c>
      <c r="R27" s="9">
        <f t="shared" si="7"/>
        <v>4.0532094166666672</v>
      </c>
      <c r="S27" s="13">
        <f t="shared" si="8"/>
        <v>5.5255519943138216E-2</v>
      </c>
      <c r="T27" s="2">
        <f t="shared" si="9"/>
        <v>0.34</v>
      </c>
      <c r="U27" s="14">
        <f t="shared" si="10"/>
        <v>1.8786876780666994E-2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3.1686876780666992E-2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3.9974851876428601</v>
      </c>
      <c r="E28" s="10">
        <f t="shared" si="18"/>
        <v>3.6885851258064499</v>
      </c>
      <c r="F28" s="7" t="s">
        <v>83</v>
      </c>
      <c r="G28" s="1">
        <v>3</v>
      </c>
      <c r="H28" s="9">
        <f t="shared" si="0"/>
        <v>3.9974851876428601</v>
      </c>
      <c r="I28" s="9">
        <f t="shared" si="1"/>
        <v>277.14748518764281</v>
      </c>
      <c r="J28" s="9">
        <f t="shared" si="2"/>
        <v>2.9140693723226422E-2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118.22058657227913</v>
      </c>
      <c r="P28" s="9">
        <f t="shared" si="5"/>
        <v>3.4450299050829605</v>
      </c>
      <c r="Q28" s="12">
        <f t="shared" si="6"/>
        <v>0.34450299050829608</v>
      </c>
      <c r="R28" s="9">
        <f t="shared" si="7"/>
        <v>4.0532094166666672</v>
      </c>
      <c r="S28" s="13">
        <f t="shared" si="8"/>
        <v>8.4995112537662329E-2</v>
      </c>
      <c r="T28" s="2">
        <f t="shared" si="9"/>
        <v>0.34</v>
      </c>
      <c r="U28" s="14">
        <f t="shared" si="10"/>
        <v>2.8898338262805193E-2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4.1798338262805192E-2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7.1436515933870997</v>
      </c>
      <c r="E29" s="10">
        <f t="shared" si="18"/>
        <v>3.9974851876428601</v>
      </c>
      <c r="F29" s="7" t="s">
        <v>83</v>
      </c>
      <c r="G29" s="1">
        <v>4</v>
      </c>
      <c r="H29" s="9">
        <f t="shared" si="0"/>
        <v>7.1436515933870997</v>
      </c>
      <c r="I29" s="9">
        <f t="shared" si="1"/>
        <v>280.2936515933871</v>
      </c>
      <c r="J29" s="9">
        <f t="shared" si="2"/>
        <v>4.322754045982944E-2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155.30765083386285</v>
      </c>
      <c r="P29" s="9">
        <f t="shared" si="5"/>
        <v>6.7135677601418697</v>
      </c>
      <c r="Q29" s="12">
        <f t="shared" si="6"/>
        <v>0.67135677601418697</v>
      </c>
      <c r="R29" s="9">
        <f t="shared" si="7"/>
        <v>4.0532094166666672</v>
      </c>
      <c r="S29" s="13">
        <f t="shared" si="8"/>
        <v>0.16563584730006534</v>
      </c>
      <c r="T29" s="2">
        <f t="shared" si="9"/>
        <v>0.34</v>
      </c>
      <c r="U29" s="14">
        <f t="shared" si="10"/>
        <v>5.6316188082022219E-2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6.921618808202222E-2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10.6064724793333</v>
      </c>
      <c r="E30" s="10">
        <f t="shared" si="18"/>
        <v>7.1436515933870997</v>
      </c>
      <c r="F30" s="7" t="s">
        <v>83</v>
      </c>
      <c r="G30" s="1">
        <v>5</v>
      </c>
      <c r="H30" s="9">
        <f t="shared" si="0"/>
        <v>10.6064724793333</v>
      </c>
      <c r="I30" s="9">
        <f t="shared" si="1"/>
        <v>283.7564724793333</v>
      </c>
      <c r="J30" s="9">
        <f t="shared" si="2"/>
        <v>6.6049243868025451E-2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141.16437892003492</v>
      </c>
      <c r="O30" s="9">
        <f t="shared" si="19"/>
        <v>47.961798320352727</v>
      </c>
      <c r="P30" s="9">
        <f t="shared" si="5"/>
        <v>3.1678405136100309</v>
      </c>
      <c r="Q30" s="12">
        <f t="shared" si="6"/>
        <v>0.31678405136100313</v>
      </c>
      <c r="R30" s="9">
        <f t="shared" si="7"/>
        <v>4.0532094166666672</v>
      </c>
      <c r="S30" s="13">
        <f t="shared" si="8"/>
        <v>7.8156349400156144E-2</v>
      </c>
      <c r="T30" s="2">
        <f t="shared" si="9"/>
        <v>0.34</v>
      </c>
      <c r="U30" s="14">
        <f t="shared" si="10"/>
        <v>2.6573158796053091E-2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3.9473158796053093E-2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11.6868799114516</v>
      </c>
      <c r="E31" s="10">
        <f t="shared" si="18"/>
        <v>10.6064724793333</v>
      </c>
      <c r="F31" s="7" t="s">
        <v>85</v>
      </c>
      <c r="G31" s="1">
        <v>6</v>
      </c>
      <c r="H31" s="9">
        <f t="shared" si="0"/>
        <v>11.6868799114516</v>
      </c>
      <c r="I31" s="9">
        <f t="shared" si="1"/>
        <v>284.8368799114516</v>
      </c>
      <c r="J31" s="9">
        <f t="shared" si="2"/>
        <v>7.5230424125453652E-2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85.326051973409363</v>
      </c>
      <c r="P31" s="9">
        <f t="shared" si="5"/>
        <v>6.4191150789100879</v>
      </c>
      <c r="Q31" s="12">
        <f t="shared" si="6"/>
        <v>0.64191150789100881</v>
      </c>
      <c r="R31" s="9">
        <f t="shared" si="7"/>
        <v>4.0532094166666672</v>
      </c>
      <c r="S31" s="13">
        <f t="shared" si="8"/>
        <v>0.15837116761139686</v>
      </c>
      <c r="T31" s="2">
        <f t="shared" si="9"/>
        <v>0.34</v>
      </c>
      <c r="U31" s="14">
        <f t="shared" si="10"/>
        <v>5.3846196987874934E-2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6.6746196987874928E-2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15.692175927999999</v>
      </c>
      <c r="E32" s="10">
        <f t="shared" si="18"/>
        <v>11.6868799114516</v>
      </c>
      <c r="F32" s="7" t="s">
        <v>83</v>
      </c>
      <c r="G32" s="1">
        <v>7</v>
      </c>
      <c r="H32" s="9">
        <f t="shared" si="0"/>
        <v>15.692175927999999</v>
      </c>
      <c r="I32" s="9">
        <f t="shared" si="1"/>
        <v>288.84217592799996</v>
      </c>
      <c r="J32" s="9">
        <f t="shared" si="2"/>
        <v>0.12085268568215364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119.43903106116595</v>
      </c>
      <c r="P32" s="9">
        <f t="shared" si="5"/>
        <v>14.434527679016075</v>
      </c>
      <c r="Q32" s="12">
        <f t="shared" si="6"/>
        <v>1.4434527679016076</v>
      </c>
      <c r="R32" s="9">
        <f t="shared" si="7"/>
        <v>4.0532094166666672</v>
      </c>
      <c r="S32" s="13">
        <f t="shared" si="8"/>
        <v>0.35612587939971124</v>
      </c>
      <c r="T32" s="2">
        <f t="shared" si="9"/>
        <v>0.34</v>
      </c>
      <c r="U32" s="14">
        <f t="shared" si="10"/>
        <v>0.12108279899590182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0.14673279899590183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18.127699565161301</v>
      </c>
      <c r="E33" s="10">
        <f t="shared" si="18"/>
        <v>15.692175927999999</v>
      </c>
      <c r="F33" s="7" t="s">
        <v>83</v>
      </c>
      <c r="G33" s="1">
        <v>8</v>
      </c>
      <c r="H33" s="9">
        <f t="shared" si="0"/>
        <v>18.127699565161301</v>
      </c>
      <c r="I33" s="9">
        <f t="shared" si="1"/>
        <v>291.2776995651613</v>
      </c>
      <c r="J33" s="9">
        <f t="shared" si="2"/>
        <v>0.16020219843345287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145.53659754881653</v>
      </c>
      <c r="P33" s="9">
        <f t="shared" si="5"/>
        <v>23.315282879845078</v>
      </c>
      <c r="Q33" s="12">
        <f t="shared" si="6"/>
        <v>2.3315282879845078</v>
      </c>
      <c r="R33" s="9">
        <f t="shared" si="7"/>
        <v>4.0532094166666672</v>
      </c>
      <c r="S33" s="13">
        <f t="shared" si="8"/>
        <v>0.57523015672403655</v>
      </c>
      <c r="T33" s="2">
        <f t="shared" si="9"/>
        <v>0.34</v>
      </c>
      <c r="U33" s="14">
        <f t="shared" si="10"/>
        <v>0.19557825328617243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0.22122825328617243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14.6871557745161</v>
      </c>
      <c r="E34" s="10">
        <f t="shared" si="18"/>
        <v>18.127699565161301</v>
      </c>
      <c r="F34" s="7" t="s">
        <v>83</v>
      </c>
      <c r="G34" s="1">
        <v>9</v>
      </c>
      <c r="H34" s="9">
        <f t="shared" si="0"/>
        <v>14.6871557745161</v>
      </c>
      <c r="I34" s="9">
        <f t="shared" si="1"/>
        <v>287.83715577451608</v>
      </c>
      <c r="J34" s="9">
        <f t="shared" si="2"/>
        <v>0.10743333748675259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162.75340883563811</v>
      </c>
      <c r="P34" s="9">
        <f t="shared" si="5"/>
        <v>17.485141898558531</v>
      </c>
      <c r="Q34" s="12">
        <f t="shared" si="6"/>
        <v>1.7485141898558532</v>
      </c>
      <c r="R34" s="9">
        <f t="shared" si="7"/>
        <v>4.0532094166666672</v>
      </c>
      <c r="S34" s="13">
        <f t="shared" si="8"/>
        <v>0.43139004431056999</v>
      </c>
      <c r="T34" s="2">
        <f t="shared" si="9"/>
        <v>0.34</v>
      </c>
      <c r="U34" s="14">
        <f t="shared" si="10"/>
        <v>0.14667261506559381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0.17232261506559382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14.431825782366699</v>
      </c>
      <c r="E35" s="10">
        <f t="shared" si="18"/>
        <v>14.6871557745161</v>
      </c>
      <c r="F35" s="7" t="s">
        <v>83</v>
      </c>
      <c r="G35" s="1">
        <v>10</v>
      </c>
      <c r="H35" s="9">
        <f t="shared" si="0"/>
        <v>14.431825782366699</v>
      </c>
      <c r="I35" s="9">
        <f t="shared" si="1"/>
        <v>287.58182578236665</v>
      </c>
      <c r="J35" s="9">
        <f t="shared" si="2"/>
        <v>0.10425468571017205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185.80036110374624</v>
      </c>
      <c r="P35" s="9">
        <f t="shared" si="5"/>
        <v>19.370558251707539</v>
      </c>
      <c r="Q35" s="12">
        <f t="shared" si="6"/>
        <v>1.9370558251707539</v>
      </c>
      <c r="R35" s="9">
        <f t="shared" si="7"/>
        <v>4.0532094166666672</v>
      </c>
      <c r="S35" s="13">
        <f t="shared" si="8"/>
        <v>0.47790667247678897</v>
      </c>
      <c r="T35" s="2">
        <f t="shared" si="9"/>
        <v>0.34</v>
      </c>
      <c r="U35" s="14">
        <f t="shared" si="10"/>
        <v>0.16248826864210827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0.18813826864210828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11.4716333784516</v>
      </c>
      <c r="E36" s="10">
        <f t="shared" si="18"/>
        <v>14.431825782366699</v>
      </c>
      <c r="F36" s="7" t="s">
        <v>83</v>
      </c>
      <c r="G36" s="1">
        <v>11</v>
      </c>
      <c r="H36" s="9">
        <f t="shared" si="0"/>
        <v>11.4716333784516</v>
      </c>
      <c r="I36" s="9">
        <f t="shared" si="1"/>
        <v>284.62163337845158</v>
      </c>
      <c r="J36" s="9">
        <f t="shared" si="2"/>
        <v>7.3310518867078678E-2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158.10831270943677</v>
      </c>
      <c r="O36" s="9">
        <f t="shared" si="19"/>
        <v>48.853584309268598</v>
      </c>
      <c r="P36" s="9">
        <f t="shared" si="5"/>
        <v>3.5814816142290544</v>
      </c>
      <c r="Q36" s="12">
        <f t="shared" si="6"/>
        <v>0.35814816142290545</v>
      </c>
      <c r="R36" s="9">
        <f t="shared" si="7"/>
        <v>4.0532094166666672</v>
      </c>
      <c r="S36" s="13">
        <f t="shared" si="8"/>
        <v>8.8361622755096667E-2</v>
      </c>
      <c r="T36" s="2">
        <f t="shared" si="9"/>
        <v>0.34</v>
      </c>
      <c r="U36" s="14">
        <f t="shared" si="10"/>
        <v>3.0042951736732867E-2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4.2942951736732869E-2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6.6225620386333297</v>
      </c>
      <c r="E37" s="10">
        <f t="shared" si="18"/>
        <v>11.4716333784516</v>
      </c>
      <c r="F37" s="7" t="s">
        <v>85</v>
      </c>
      <c r="G37" s="1">
        <v>12</v>
      </c>
      <c r="H37" s="9">
        <f t="shared" si="0"/>
        <v>6.6225620386333297</v>
      </c>
      <c r="I37" s="9">
        <f t="shared" si="1"/>
        <v>279.77256203863328</v>
      </c>
      <c r="J37" s="9">
        <f t="shared" si="2"/>
        <v>4.0519242625074947E-2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85.804196861706217</v>
      </c>
      <c r="P37" s="9">
        <f t="shared" si="5"/>
        <v>3.4767210708891687</v>
      </c>
      <c r="Q37" s="12">
        <f t="shared" si="6"/>
        <v>0.34767210708891688</v>
      </c>
      <c r="R37" s="9">
        <f t="shared" si="7"/>
        <v>4.0532094166666672</v>
      </c>
      <c r="S37" s="13">
        <f t="shared" si="8"/>
        <v>8.577699086045254E-2</v>
      </c>
      <c r="T37" s="2">
        <f t="shared" si="9"/>
        <v>0.34</v>
      </c>
      <c r="U37" s="14">
        <f t="shared" si="10"/>
        <v>2.9164176892553864E-2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4.2064176892553866E-2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2.2863348540000001</v>
      </c>
      <c r="E38" s="10">
        <f t="shared" si="18"/>
        <v>6.6225620386333297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16565</v>
      </c>
      <c r="AU42" s="1">
        <f t="shared" ref="AU42:AU53" si="38">AT42*10000*AS42*0.67*AR42*AQ42</f>
        <v>74640036.447688267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3.6885851258064499</v>
      </c>
      <c r="E43" s="10">
        <f t="shared" ref="E43:E54" si="39">D42</f>
        <v>3.6909852748709699</v>
      </c>
      <c r="F43" s="7" t="s">
        <v>83</v>
      </c>
      <c r="G43" s="1">
        <v>2</v>
      </c>
      <c r="H43" s="9">
        <f t="shared" si="20"/>
        <v>3.6885851258064499</v>
      </c>
      <c r="I43" s="9">
        <f t="shared" si="21"/>
        <v>276.83858512580645</v>
      </c>
      <c r="J43" s="9">
        <f t="shared" si="22"/>
        <v>2.8020452577518135E-2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116.06281828090951</v>
      </c>
      <c r="P43" s="9">
        <f t="shared" si="25"/>
        <v>3.2521326956533296</v>
      </c>
      <c r="Q43" s="12">
        <f t="shared" si="26"/>
        <v>0.78051184695679909</v>
      </c>
      <c r="R43" s="9">
        <f t="shared" si="27"/>
        <v>14.125500000000001</v>
      </c>
      <c r="S43" s="13">
        <f t="shared" si="28"/>
        <v>5.525551994313823E-2</v>
      </c>
      <c r="T43" s="2">
        <f t="shared" si="29"/>
        <v>0.43</v>
      </c>
      <c r="U43" s="14">
        <f t="shared" si="30"/>
        <v>2.3759873575549439E-2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3.2179873575549439E-2</v>
      </c>
      <c r="AR43" s="9">
        <f t="shared" si="35"/>
        <v>136.875</v>
      </c>
      <c r="AS43" s="1">
        <f t="shared" si="36"/>
        <v>0.24</v>
      </c>
      <c r="AT43" s="1">
        <f t="shared" si="37"/>
        <v>16565</v>
      </c>
      <c r="AU43" s="1">
        <f t="shared" si="38"/>
        <v>117323753.93392383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3.9974851876428601</v>
      </c>
      <c r="E44" s="10">
        <f t="shared" si="39"/>
        <v>3.6885851258064499</v>
      </c>
      <c r="F44" s="7" t="s">
        <v>83</v>
      </c>
      <c r="G44" s="1">
        <v>3</v>
      </c>
      <c r="H44" s="9">
        <f t="shared" si="20"/>
        <v>3.9974851876428601</v>
      </c>
      <c r="I44" s="9">
        <f t="shared" si="21"/>
        <v>277.14748518764281</v>
      </c>
      <c r="J44" s="9">
        <f t="shared" si="22"/>
        <v>2.9140693723226422E-2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171.6669355852562</v>
      </c>
      <c r="P44" s="9">
        <f t="shared" si="25"/>
        <v>5.0024935922947895</v>
      </c>
      <c r="Q44" s="12">
        <f t="shared" si="26"/>
        <v>1.2005984621507495</v>
      </c>
      <c r="R44" s="9">
        <f t="shared" si="27"/>
        <v>14.125500000000001</v>
      </c>
      <c r="S44" s="13">
        <f t="shared" si="28"/>
        <v>8.4995112537662343E-2</v>
      </c>
      <c r="T44" s="2">
        <f t="shared" si="29"/>
        <v>0.43</v>
      </c>
      <c r="U44" s="14">
        <f t="shared" si="30"/>
        <v>3.6547898391194808E-2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4.4967898391194805E-2</v>
      </c>
      <c r="AR44" s="9">
        <f t="shared" si="35"/>
        <v>136.875</v>
      </c>
      <c r="AS44" s="1">
        <f t="shared" si="36"/>
        <v>0.24</v>
      </c>
      <c r="AT44" s="1">
        <f t="shared" si="37"/>
        <v>16565</v>
      </c>
      <c r="AU44" s="1">
        <f t="shared" si="38"/>
        <v>163947276.96453199</v>
      </c>
    </row>
    <row r="45" spans="1:48" x14ac:dyDescent="0.15">
      <c r="C45" s="7">
        <v>3</v>
      </c>
      <c r="D45" s="8">
        <v>7.1436515933870997</v>
      </c>
      <c r="E45" s="10">
        <f t="shared" si="39"/>
        <v>3.9974851876428601</v>
      </c>
      <c r="F45" s="7" t="s">
        <v>83</v>
      </c>
      <c r="G45" s="1">
        <v>4</v>
      </c>
      <c r="H45" s="9">
        <f t="shared" si="20"/>
        <v>7.1436515933870997</v>
      </c>
      <c r="I45" s="9">
        <f t="shared" si="21"/>
        <v>280.2936515933871</v>
      </c>
      <c r="J45" s="9">
        <f t="shared" si="22"/>
        <v>4.322754045982944E-2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225.52069199296142</v>
      </c>
      <c r="P45" s="9">
        <f t="shared" si="25"/>
        <v>9.7487048376544738</v>
      </c>
      <c r="Q45" s="12">
        <f t="shared" si="26"/>
        <v>2.3396891610370738</v>
      </c>
      <c r="R45" s="9">
        <f t="shared" si="27"/>
        <v>14.125500000000001</v>
      </c>
      <c r="S45" s="13">
        <f t="shared" si="28"/>
        <v>0.16563584730006539</v>
      </c>
      <c r="T45" s="2">
        <f t="shared" si="29"/>
        <v>0.43</v>
      </c>
      <c r="U45" s="14">
        <f t="shared" si="30"/>
        <v>7.1223414339028124E-2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7.9643414339028135E-2</v>
      </c>
      <c r="AR45" s="9">
        <f t="shared" si="35"/>
        <v>136.875</v>
      </c>
      <c r="AS45" s="1">
        <f t="shared" si="36"/>
        <v>0.24</v>
      </c>
      <c r="AT45" s="1">
        <f t="shared" si="37"/>
        <v>16565</v>
      </c>
      <c r="AU45" s="1">
        <f t="shared" si="38"/>
        <v>290369827.72578019</v>
      </c>
    </row>
    <row r="46" spans="1:48" x14ac:dyDescent="0.15">
      <c r="C46" s="7">
        <v>4</v>
      </c>
      <c r="D46" s="8">
        <v>10.6064724793333</v>
      </c>
      <c r="E46" s="10">
        <f t="shared" si="39"/>
        <v>7.1436515933870997</v>
      </c>
      <c r="F46" s="7" t="s">
        <v>83</v>
      </c>
      <c r="G46" s="1">
        <v>5</v>
      </c>
      <c r="H46" s="9">
        <f t="shared" si="20"/>
        <v>10.6064724793333</v>
      </c>
      <c r="I46" s="9">
        <f t="shared" si="21"/>
        <v>283.7564724793333</v>
      </c>
      <c r="J46" s="9">
        <f t="shared" si="22"/>
        <v>6.6049243868025451E-2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204.98338779754158</v>
      </c>
      <c r="O46" s="9">
        <f t="shared" si="40"/>
        <v>69.644849357765338</v>
      </c>
      <c r="P46" s="9">
        <f t="shared" si="25"/>
        <v>4.5999896393829385</v>
      </c>
      <c r="Q46" s="12">
        <f t="shared" si="26"/>
        <v>1.1039975134519051</v>
      </c>
      <c r="R46" s="9">
        <f t="shared" si="27"/>
        <v>14.125500000000001</v>
      </c>
      <c r="S46" s="13">
        <f t="shared" si="28"/>
        <v>7.8156349400156103E-2</v>
      </c>
      <c r="T46" s="2">
        <f t="shared" si="29"/>
        <v>0.43</v>
      </c>
      <c r="U46" s="14">
        <f t="shared" si="30"/>
        <v>3.3607230242067125E-2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4.2027230242067122E-2</v>
      </c>
      <c r="AR46" s="9">
        <f t="shared" si="35"/>
        <v>136.875</v>
      </c>
      <c r="AS46" s="1">
        <f t="shared" si="36"/>
        <v>0.24</v>
      </c>
      <c r="AT46" s="1">
        <f t="shared" si="37"/>
        <v>16565</v>
      </c>
      <c r="AU46" s="1">
        <f t="shared" si="38"/>
        <v>153225972.3727164</v>
      </c>
    </row>
    <row r="47" spans="1:48" x14ac:dyDescent="0.15">
      <c r="C47" s="7">
        <v>5</v>
      </c>
      <c r="D47" s="8">
        <v>11.6868799114516</v>
      </c>
      <c r="E47" s="10">
        <f t="shared" si="39"/>
        <v>10.6064724793333</v>
      </c>
      <c r="F47" s="7" t="s">
        <v>85</v>
      </c>
      <c r="G47" s="1">
        <v>6</v>
      </c>
      <c r="H47" s="9">
        <f t="shared" si="20"/>
        <v>11.6868799114516</v>
      </c>
      <c r="I47" s="9">
        <f t="shared" si="21"/>
        <v>284.8368799114516</v>
      </c>
      <c r="J47" s="9">
        <f t="shared" si="22"/>
        <v>7.5230424125453652E-2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123.90110971838239</v>
      </c>
      <c r="P47" s="9">
        <f t="shared" si="25"/>
        <v>9.321133033728275</v>
      </c>
      <c r="Q47" s="12">
        <f t="shared" si="26"/>
        <v>2.2370719280947857</v>
      </c>
      <c r="R47" s="9">
        <f t="shared" si="27"/>
        <v>14.125500000000001</v>
      </c>
      <c r="S47" s="13">
        <f t="shared" si="28"/>
        <v>0.1583711676113968</v>
      </c>
      <c r="T47" s="2">
        <f t="shared" si="29"/>
        <v>0.43</v>
      </c>
      <c r="U47" s="14">
        <f t="shared" si="30"/>
        <v>6.8099602072900625E-2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7.6519602072900636E-2</v>
      </c>
      <c r="AR47" s="9">
        <f t="shared" si="35"/>
        <v>136.875</v>
      </c>
      <c r="AS47" s="1">
        <f t="shared" si="36"/>
        <v>0.24</v>
      </c>
      <c r="AT47" s="1">
        <f t="shared" si="37"/>
        <v>16565</v>
      </c>
      <c r="AU47" s="1">
        <f t="shared" si="38"/>
        <v>278980802.81906384</v>
      </c>
    </row>
    <row r="48" spans="1:48" x14ac:dyDescent="0.15">
      <c r="C48" s="7">
        <v>6</v>
      </c>
      <c r="D48" s="8">
        <v>15.692175927999999</v>
      </c>
      <c r="E48" s="10">
        <f t="shared" si="39"/>
        <v>11.6868799114516</v>
      </c>
      <c r="F48" s="7" t="s">
        <v>83</v>
      </c>
      <c r="G48" s="1">
        <v>7</v>
      </c>
      <c r="H48" s="9">
        <f t="shared" si="20"/>
        <v>15.692175927999999</v>
      </c>
      <c r="I48" s="9">
        <f t="shared" si="21"/>
        <v>288.84217592799996</v>
      </c>
      <c r="J48" s="9">
        <f t="shared" si="22"/>
        <v>0.12085268568215364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173.43622668465412</v>
      </c>
      <c r="P48" s="9">
        <f t="shared" si="25"/>
        <v>20.960233789419252</v>
      </c>
      <c r="Q48" s="12">
        <f t="shared" si="26"/>
        <v>5.0304561094606202</v>
      </c>
      <c r="R48" s="9">
        <f t="shared" si="27"/>
        <v>14.125500000000001</v>
      </c>
      <c r="S48" s="13">
        <f t="shared" si="28"/>
        <v>0.35612587939971113</v>
      </c>
      <c r="T48" s="2">
        <f t="shared" si="29"/>
        <v>0.43</v>
      </c>
      <c r="U48" s="14">
        <f t="shared" si="30"/>
        <v>0.1531341281418758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0.16873412814187577</v>
      </c>
      <c r="AR48" s="9">
        <f t="shared" si="35"/>
        <v>136.875</v>
      </c>
      <c r="AS48" s="1">
        <f t="shared" si="36"/>
        <v>0.24</v>
      </c>
      <c r="AT48" s="1">
        <f t="shared" si="37"/>
        <v>16565</v>
      </c>
      <c r="AU48" s="1">
        <f t="shared" si="38"/>
        <v>615183315.8665415</v>
      </c>
    </row>
    <row r="49" spans="1:48" x14ac:dyDescent="0.15">
      <c r="C49" s="7">
        <v>7</v>
      </c>
      <c r="D49" s="8">
        <v>18.127699565161301</v>
      </c>
      <c r="E49" s="10">
        <f t="shared" si="39"/>
        <v>15.692175927999999</v>
      </c>
      <c r="F49" s="7" t="s">
        <v>83</v>
      </c>
      <c r="G49" s="1">
        <v>8</v>
      </c>
      <c r="H49" s="9">
        <f t="shared" si="20"/>
        <v>18.127699565161301</v>
      </c>
      <c r="I49" s="9">
        <f t="shared" si="21"/>
        <v>291.2776995651613</v>
      </c>
      <c r="J49" s="9">
        <f t="shared" si="22"/>
        <v>0.16020219843345287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211.33224289523486</v>
      </c>
      <c r="P49" s="9">
        <f t="shared" si="25"/>
        <v>33.855889911689076</v>
      </c>
      <c r="Q49" s="12">
        <f t="shared" si="26"/>
        <v>8.1254135788053787</v>
      </c>
      <c r="R49" s="9">
        <f t="shared" si="27"/>
        <v>14.125500000000001</v>
      </c>
      <c r="S49" s="13">
        <f t="shared" si="28"/>
        <v>0.57523015672403655</v>
      </c>
      <c r="T49" s="2">
        <f t="shared" si="29"/>
        <v>0.43</v>
      </c>
      <c r="U49" s="14">
        <f t="shared" si="30"/>
        <v>0.24734896739133572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0.26294896739133572</v>
      </c>
      <c r="AR49" s="9">
        <f t="shared" si="35"/>
        <v>136.875</v>
      </c>
      <c r="AS49" s="1">
        <f t="shared" si="36"/>
        <v>0.24</v>
      </c>
      <c r="AT49" s="1">
        <f t="shared" si="37"/>
        <v>16565</v>
      </c>
      <c r="AU49" s="1">
        <f t="shared" si="38"/>
        <v>958678718.0805043</v>
      </c>
    </row>
    <row r="50" spans="1:48" x14ac:dyDescent="0.15">
      <c r="C50" s="7">
        <v>8</v>
      </c>
      <c r="D50" s="8">
        <v>14.6871557745161</v>
      </c>
      <c r="E50" s="10">
        <f t="shared" si="39"/>
        <v>18.127699565161301</v>
      </c>
      <c r="F50" s="7" t="s">
        <v>83</v>
      </c>
      <c r="G50" s="1">
        <v>9</v>
      </c>
      <c r="H50" s="9">
        <f t="shared" si="20"/>
        <v>14.6871557745161</v>
      </c>
      <c r="I50" s="9">
        <f t="shared" si="21"/>
        <v>287.83715577451608</v>
      </c>
      <c r="J50" s="9">
        <f t="shared" si="22"/>
        <v>0.10743333748675259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236.33260298354577</v>
      </c>
      <c r="P50" s="9">
        <f t="shared" si="25"/>
        <v>25.390000295453984</v>
      </c>
      <c r="Q50" s="12">
        <f t="shared" si="26"/>
        <v>6.0936000709089555</v>
      </c>
      <c r="R50" s="9">
        <f t="shared" si="27"/>
        <v>14.125500000000001</v>
      </c>
      <c r="S50" s="13">
        <f t="shared" si="28"/>
        <v>0.43139004431056993</v>
      </c>
      <c r="T50" s="2">
        <f t="shared" si="29"/>
        <v>0.43</v>
      </c>
      <c r="U50" s="14">
        <f t="shared" si="30"/>
        <v>0.18549771905354506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0.20109771905354507</v>
      </c>
      <c r="AR50" s="9">
        <f t="shared" si="35"/>
        <v>136.875</v>
      </c>
      <c r="AS50" s="1">
        <f t="shared" si="36"/>
        <v>0.24</v>
      </c>
      <c r="AT50" s="1">
        <f t="shared" si="37"/>
        <v>16565</v>
      </c>
      <c r="AU50" s="1">
        <f t="shared" si="38"/>
        <v>733176879.99986589</v>
      </c>
    </row>
    <row r="51" spans="1:48" x14ac:dyDescent="0.15">
      <c r="C51" s="7">
        <v>9</v>
      </c>
      <c r="D51" s="8">
        <v>14.431825782366699</v>
      </c>
      <c r="E51" s="10">
        <f t="shared" si="39"/>
        <v>14.6871557745161</v>
      </c>
      <c r="F51" s="7" t="s">
        <v>83</v>
      </c>
      <c r="G51" s="1">
        <v>10</v>
      </c>
      <c r="H51" s="9">
        <f t="shared" si="20"/>
        <v>14.431825782366699</v>
      </c>
      <c r="I51" s="9">
        <f t="shared" si="21"/>
        <v>287.58182578236665</v>
      </c>
      <c r="J51" s="9">
        <f t="shared" si="22"/>
        <v>0.10425468571017205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269.79885268809176</v>
      </c>
      <c r="P51" s="9">
        <f t="shared" si="25"/>
        <v>28.127794591962012</v>
      </c>
      <c r="Q51" s="12">
        <f t="shared" si="26"/>
        <v>6.7506707020708827</v>
      </c>
      <c r="R51" s="9">
        <f t="shared" si="27"/>
        <v>14.125500000000001</v>
      </c>
      <c r="S51" s="13">
        <f t="shared" si="28"/>
        <v>0.47790667247678897</v>
      </c>
      <c r="T51" s="2">
        <f t="shared" si="29"/>
        <v>0.43</v>
      </c>
      <c r="U51" s="14">
        <f t="shared" si="30"/>
        <v>0.20549986916501925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0.22109986916501922</v>
      </c>
      <c r="AR51" s="9">
        <f t="shared" si="35"/>
        <v>136.875</v>
      </c>
      <c r="AS51" s="1">
        <f t="shared" si="36"/>
        <v>0.24</v>
      </c>
      <c r="AT51" s="1">
        <f t="shared" si="37"/>
        <v>16565</v>
      </c>
      <c r="AU51" s="1">
        <f t="shared" si="38"/>
        <v>806102192.53468788</v>
      </c>
    </row>
    <row r="52" spans="1:48" x14ac:dyDescent="0.15">
      <c r="C52" s="7">
        <v>10</v>
      </c>
      <c r="D52" s="8">
        <v>11.4716333784516</v>
      </c>
      <c r="E52" s="10">
        <f t="shared" si="39"/>
        <v>14.431825782366699</v>
      </c>
      <c r="F52" s="7" t="s">
        <v>83</v>
      </c>
      <c r="G52" s="1">
        <v>11</v>
      </c>
      <c r="H52" s="9">
        <f t="shared" si="20"/>
        <v>11.4716333784516</v>
      </c>
      <c r="I52" s="9">
        <f t="shared" si="21"/>
        <v>284.62163337845158</v>
      </c>
      <c r="J52" s="9">
        <f t="shared" si="22"/>
        <v>7.3310518867078678E-2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229.58750519132326</v>
      </c>
      <c r="O52" s="9">
        <f t="shared" si="40"/>
        <v>70.93980290480647</v>
      </c>
      <c r="P52" s="9">
        <f t="shared" si="25"/>
        <v>5.2006337592796577</v>
      </c>
      <c r="Q52" s="12">
        <f t="shared" si="26"/>
        <v>1.2481521022271178</v>
      </c>
      <c r="R52" s="9">
        <f t="shared" si="27"/>
        <v>14.125500000000001</v>
      </c>
      <c r="S52" s="13">
        <f t="shared" si="28"/>
        <v>8.8361622755096653E-2</v>
      </c>
      <c r="T52" s="2">
        <f t="shared" si="29"/>
        <v>0.43</v>
      </c>
      <c r="U52" s="14">
        <f t="shared" si="30"/>
        <v>3.7995497784691558E-2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4.6415497784691555E-2</v>
      </c>
      <c r="AR52" s="9">
        <f t="shared" si="35"/>
        <v>136.875</v>
      </c>
      <c r="AS52" s="1">
        <f t="shared" si="36"/>
        <v>0.24</v>
      </c>
      <c r="AT52" s="1">
        <f t="shared" si="37"/>
        <v>16565</v>
      </c>
      <c r="AU52" s="1">
        <f t="shared" si="38"/>
        <v>169225041.48522776</v>
      </c>
    </row>
    <row r="53" spans="1:48" x14ac:dyDescent="0.15">
      <c r="C53" s="7">
        <v>11</v>
      </c>
      <c r="D53" s="8">
        <v>6.6225620386333297</v>
      </c>
      <c r="E53" s="10">
        <f t="shared" si="39"/>
        <v>11.4716333784516</v>
      </c>
      <c r="F53" s="7" t="s">
        <v>85</v>
      </c>
      <c r="G53" s="1">
        <v>12</v>
      </c>
      <c r="H53" s="9">
        <f t="shared" si="20"/>
        <v>6.6225620386333297</v>
      </c>
      <c r="I53" s="9">
        <f t="shared" si="21"/>
        <v>279.77256203863328</v>
      </c>
      <c r="J53" s="9">
        <f t="shared" si="22"/>
        <v>4.0519242625074947E-2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124.5954191455268</v>
      </c>
      <c r="P53" s="9">
        <f t="shared" si="25"/>
        <v>5.0485120183305092</v>
      </c>
      <c r="Q53" s="12">
        <f t="shared" si="26"/>
        <v>1.2116428843993221</v>
      </c>
      <c r="R53" s="9">
        <f t="shared" si="27"/>
        <v>14.125500000000001</v>
      </c>
      <c r="S53" s="13">
        <f t="shared" si="28"/>
        <v>8.5776990860452512E-2</v>
      </c>
      <c r="T53" s="2">
        <f t="shared" si="29"/>
        <v>0.43</v>
      </c>
      <c r="U53" s="14">
        <f t="shared" si="30"/>
        <v>3.6884106069994579E-2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4.5304106069994576E-2</v>
      </c>
      <c r="AR53" s="9">
        <f t="shared" si="35"/>
        <v>136.875</v>
      </c>
      <c r="AS53" s="1">
        <f t="shared" si="36"/>
        <v>0.24</v>
      </c>
      <c r="AT53" s="1">
        <f t="shared" si="37"/>
        <v>16565</v>
      </c>
      <c r="AU53" s="1">
        <f t="shared" si="38"/>
        <v>165173047.69000092</v>
      </c>
      <c r="AV53" s="1">
        <f>SUM(AU42:AU53)</f>
        <v>4526026865.9205332</v>
      </c>
    </row>
    <row r="54" spans="1:48" x14ac:dyDescent="0.15">
      <c r="C54" s="7">
        <v>12</v>
      </c>
      <c r="D54" s="8">
        <v>2.2863348540000001</v>
      </c>
      <c r="E54" s="10">
        <f t="shared" si="39"/>
        <v>6.6225620386333297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3.6909852748709699</v>
      </c>
      <c r="E58" s="7"/>
      <c r="F58" s="7"/>
      <c r="G58" s="1">
        <v>1</v>
      </c>
      <c r="H58" s="9">
        <f t="shared" ref="H58:H69" si="41">E59</f>
        <v>3.6909852748709699</v>
      </c>
      <c r="I58" s="9">
        <f t="shared" ref="I58:I69" si="42">H58+273.15</f>
        <v>276.84098527487095</v>
      </c>
      <c r="J58" s="9">
        <f t="shared" ref="J58:J69" si="43">EXP(($C$15*(I58-$C$13))/($C$16*I58*$C$13))</f>
        <v>2.8028998094348386E-2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2.7963597098794907E-3</v>
      </c>
      <c r="Q58" s="12">
        <f t="shared" ref="Q58:Q69" si="47">P58*$B$60</f>
        <v>5.313083448771032E-4</v>
      </c>
      <c r="R58" s="9">
        <f t="shared" ref="R58:R69" si="48">L58*$B$60</f>
        <v>1.8955666666666669E-2</v>
      </c>
      <c r="S58" s="13">
        <f t="shared" ref="S58:S69" si="49">Q58/R58</f>
        <v>2.8028998094348379E-2</v>
      </c>
      <c r="T58" s="2">
        <f t="shared" ref="T58:T69" si="50">$B$59/100</f>
        <v>0.01</v>
      </c>
      <c r="U58" s="14">
        <f t="shared" ref="U58:U69" si="51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1.2280289980943484E-2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726.75</v>
      </c>
      <c r="AU58" s="1">
        <f t="shared" ref="AU58:AU69" si="58">AT58*10000*AS58*0.67*AR58*AQ58</f>
        <v>113346.34710558421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3.6885851258064499</v>
      </c>
      <c r="E59" s="10">
        <f t="shared" ref="E59:E70" si="59">D58</f>
        <v>3.6909852748709699</v>
      </c>
      <c r="F59" s="7" t="s">
        <v>83</v>
      </c>
      <c r="G59" s="1">
        <v>2</v>
      </c>
      <c r="H59" s="9">
        <f t="shared" si="41"/>
        <v>3.6885851258064499</v>
      </c>
      <c r="I59" s="9">
        <f t="shared" si="42"/>
        <v>276.83858512580645</v>
      </c>
      <c r="J59" s="9">
        <f t="shared" si="43"/>
        <v>2.8020452577518135E-2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0.19673697362345385</v>
      </c>
      <c r="P59" s="9">
        <f t="shared" si="46"/>
        <v>5.5126590396604247E-3</v>
      </c>
      <c r="Q59" s="12">
        <f t="shared" si="47"/>
        <v>1.0474052175354807E-3</v>
      </c>
      <c r="R59" s="9">
        <f t="shared" si="48"/>
        <v>1.8955666666666669E-2</v>
      </c>
      <c r="S59" s="13">
        <f t="shared" si="49"/>
        <v>5.525551994313823E-2</v>
      </c>
      <c r="T59" s="2">
        <f t="shared" si="50"/>
        <v>0.01</v>
      </c>
      <c r="U59" s="14">
        <f t="shared" si="51"/>
        <v>5.5255519943138236E-4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1.2552555199431383E-2</v>
      </c>
      <c r="AR59" s="9">
        <f t="shared" si="55"/>
        <v>9.9766666666666666</v>
      </c>
      <c r="AS59" s="1">
        <f t="shared" si="56"/>
        <v>0.19</v>
      </c>
      <c r="AT59" s="1">
        <f t="shared" si="57"/>
        <v>726.75</v>
      </c>
      <c r="AU59" s="1">
        <f t="shared" si="58"/>
        <v>115859.3389003542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3.9974851876428601</v>
      </c>
      <c r="E60" s="10">
        <f t="shared" si="59"/>
        <v>3.6885851258064499</v>
      </c>
      <c r="F60" s="7" t="s">
        <v>83</v>
      </c>
      <c r="G60" s="1">
        <v>3</v>
      </c>
      <c r="H60" s="9">
        <f t="shared" si="41"/>
        <v>3.9974851876428601</v>
      </c>
      <c r="I60" s="9">
        <f t="shared" si="42"/>
        <v>277.14748518764281</v>
      </c>
      <c r="J60" s="9">
        <f t="shared" si="43"/>
        <v>2.9140693723226422E-2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0.29099098125046013</v>
      </c>
      <c r="P60" s="9">
        <f t="shared" si="46"/>
        <v>8.4796790608407807E-3</v>
      </c>
      <c r="Q60" s="12">
        <f t="shared" si="47"/>
        <v>1.6111390215597483E-3</v>
      </c>
      <c r="R60" s="9">
        <f t="shared" si="48"/>
        <v>1.8955666666666669E-2</v>
      </c>
      <c r="S60" s="13">
        <f t="shared" si="49"/>
        <v>8.4995112537662343E-2</v>
      </c>
      <c r="T60" s="2">
        <f t="shared" si="50"/>
        <v>0.01</v>
      </c>
      <c r="U60" s="14">
        <f t="shared" si="51"/>
        <v>8.4995112537662341E-4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1.2849951125376624E-2</v>
      </c>
      <c r="AR60" s="9">
        <f t="shared" si="55"/>
        <v>9.9766666666666666</v>
      </c>
      <c r="AS60" s="1">
        <f t="shared" si="56"/>
        <v>0.19</v>
      </c>
      <c r="AT60" s="1">
        <f t="shared" si="57"/>
        <v>726.75</v>
      </c>
      <c r="AU60" s="1">
        <f t="shared" si="58"/>
        <v>118604.28563225426</v>
      </c>
    </row>
    <row r="61" spans="1:48" x14ac:dyDescent="0.15">
      <c r="C61" s="7">
        <v>3</v>
      </c>
      <c r="D61" s="8">
        <v>7.1436515933870997</v>
      </c>
      <c r="E61" s="10">
        <f t="shared" si="59"/>
        <v>3.9974851876428601</v>
      </c>
      <c r="F61" s="7" t="s">
        <v>83</v>
      </c>
      <c r="G61" s="1">
        <v>4</v>
      </c>
      <c r="H61" s="9">
        <f t="shared" si="41"/>
        <v>7.1436515933870997</v>
      </c>
      <c r="I61" s="9">
        <f t="shared" si="42"/>
        <v>280.2936515933871</v>
      </c>
      <c r="J61" s="9">
        <f t="shared" si="43"/>
        <v>4.322754045982944E-2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0.38227796885628601</v>
      </c>
      <c r="P61" s="9">
        <f t="shared" si="46"/>
        <v>1.6524936365636522E-2</v>
      </c>
      <c r="Q61" s="12">
        <f t="shared" si="47"/>
        <v>3.1397379094709392E-3</v>
      </c>
      <c r="R61" s="9">
        <f t="shared" si="48"/>
        <v>1.8955666666666669E-2</v>
      </c>
      <c r="S61" s="13">
        <f t="shared" si="49"/>
        <v>0.16563584730006534</v>
      </c>
      <c r="T61" s="2">
        <f t="shared" si="50"/>
        <v>0.01</v>
      </c>
      <c r="U61" s="14">
        <f t="shared" si="51"/>
        <v>1.6563584730006533E-3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1.3656358473000653E-2</v>
      </c>
      <c r="AR61" s="9">
        <f t="shared" si="55"/>
        <v>9.9766666666666666</v>
      </c>
      <c r="AS61" s="1">
        <f t="shared" si="56"/>
        <v>0.19</v>
      </c>
      <c r="AT61" s="1">
        <f t="shared" si="57"/>
        <v>726.75</v>
      </c>
      <c r="AU61" s="1">
        <f t="shared" si="58"/>
        <v>126047.37755224362</v>
      </c>
    </row>
    <row r="62" spans="1:48" x14ac:dyDescent="0.15">
      <c r="C62" s="7">
        <v>4</v>
      </c>
      <c r="D62" s="8">
        <v>10.6064724793333</v>
      </c>
      <c r="E62" s="10">
        <f t="shared" si="59"/>
        <v>7.1436515933870997</v>
      </c>
      <c r="F62" s="7" t="s">
        <v>83</v>
      </c>
      <c r="G62" s="1">
        <v>5</v>
      </c>
      <c r="H62" s="9">
        <f t="shared" si="41"/>
        <v>10.6064724793333</v>
      </c>
      <c r="I62" s="9">
        <f t="shared" si="42"/>
        <v>283.7564724793333</v>
      </c>
      <c r="J62" s="9">
        <f t="shared" si="43"/>
        <v>6.6049243868025451E-2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0.347465380866117</v>
      </c>
      <c r="O62" s="9">
        <f t="shared" si="60"/>
        <v>0.11805431829119917</v>
      </c>
      <c r="P62" s="9">
        <f t="shared" si="46"/>
        <v>7.7973984584889114E-3</v>
      </c>
      <c r="Q62" s="12">
        <f t="shared" si="47"/>
        <v>1.4815057071128931E-3</v>
      </c>
      <c r="R62" s="9">
        <f t="shared" si="48"/>
        <v>1.8955666666666669E-2</v>
      </c>
      <c r="S62" s="13">
        <f t="shared" si="49"/>
        <v>7.815634940015613E-2</v>
      </c>
      <c r="T62" s="2">
        <f t="shared" si="50"/>
        <v>0.01</v>
      </c>
      <c r="U62" s="14">
        <f t="shared" si="51"/>
        <v>7.8156349400156132E-4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1.2781563494001561E-2</v>
      </c>
      <c r="AR62" s="9">
        <f t="shared" si="55"/>
        <v>9.9766666666666666</v>
      </c>
      <c r="AS62" s="1">
        <f t="shared" si="56"/>
        <v>0.19</v>
      </c>
      <c r="AT62" s="1">
        <f t="shared" si="57"/>
        <v>726.75</v>
      </c>
      <c r="AU62" s="1">
        <f t="shared" si="58"/>
        <v>117973.07185671676</v>
      </c>
    </row>
    <row r="63" spans="1:48" x14ac:dyDescent="0.15">
      <c r="C63" s="7">
        <v>5</v>
      </c>
      <c r="D63" s="8">
        <v>11.6868799114516</v>
      </c>
      <c r="E63" s="10">
        <f t="shared" si="59"/>
        <v>10.6064724793333</v>
      </c>
      <c r="F63" s="7" t="s">
        <v>85</v>
      </c>
      <c r="G63" s="1">
        <v>6</v>
      </c>
      <c r="H63" s="9">
        <f t="shared" si="41"/>
        <v>11.6868799114516</v>
      </c>
      <c r="I63" s="9">
        <f t="shared" si="42"/>
        <v>284.8368799114516</v>
      </c>
      <c r="J63" s="9">
        <f t="shared" si="43"/>
        <v>7.5230424125453652E-2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0.21002358649937691</v>
      </c>
      <c r="P63" s="9">
        <f t="shared" si="46"/>
        <v>1.5800163488697026E-2</v>
      </c>
      <c r="Q63" s="12">
        <f t="shared" si="47"/>
        <v>3.0020310628524351E-3</v>
      </c>
      <c r="R63" s="9">
        <f t="shared" si="48"/>
        <v>1.8955666666666669E-2</v>
      </c>
      <c r="S63" s="13">
        <f t="shared" si="49"/>
        <v>0.15837116761139683</v>
      </c>
      <c r="T63" s="2">
        <f t="shared" si="50"/>
        <v>0.01</v>
      </c>
      <c r="U63" s="14">
        <f t="shared" si="51"/>
        <v>1.5837116761139684E-3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1.3583711676113969E-2</v>
      </c>
      <c r="AR63" s="9">
        <f t="shared" si="55"/>
        <v>9.9766666666666666</v>
      </c>
      <c r="AS63" s="1">
        <f t="shared" si="56"/>
        <v>0.19</v>
      </c>
      <c r="AT63" s="1">
        <f t="shared" si="57"/>
        <v>726.75</v>
      </c>
      <c r="AU63" s="1">
        <f t="shared" si="58"/>
        <v>125376.85193201764</v>
      </c>
    </row>
    <row r="64" spans="1:48" x14ac:dyDescent="0.15">
      <c r="C64" s="7">
        <v>6</v>
      </c>
      <c r="D64" s="8">
        <v>15.692175927999999</v>
      </c>
      <c r="E64" s="10">
        <f t="shared" si="59"/>
        <v>11.6868799114516</v>
      </c>
      <c r="F64" s="7" t="s">
        <v>83</v>
      </c>
      <c r="G64" s="1">
        <v>7</v>
      </c>
      <c r="H64" s="9">
        <f t="shared" si="41"/>
        <v>15.692175927999999</v>
      </c>
      <c r="I64" s="9">
        <f t="shared" si="42"/>
        <v>288.84217592799996</v>
      </c>
      <c r="J64" s="9">
        <f t="shared" si="43"/>
        <v>0.12085268568215364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0.29399008967734658</v>
      </c>
      <c r="P64" s="9">
        <f t="shared" si="46"/>
        <v>3.5529491901444527E-2</v>
      </c>
      <c r="Q64" s="12">
        <f t="shared" si="47"/>
        <v>6.7506034612744605E-3</v>
      </c>
      <c r="R64" s="9">
        <f t="shared" si="48"/>
        <v>1.8955666666666669E-2</v>
      </c>
      <c r="S64" s="13">
        <f t="shared" si="49"/>
        <v>0.35612587939971124</v>
      </c>
      <c r="T64" s="2">
        <f t="shared" si="50"/>
        <v>0.01</v>
      </c>
      <c r="U64" s="14">
        <f t="shared" si="51"/>
        <v>3.5612587939971123E-3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2.3661258793997112E-2</v>
      </c>
      <c r="AR64" s="9">
        <f t="shared" si="55"/>
        <v>9.9766666666666666</v>
      </c>
      <c r="AS64" s="1">
        <f t="shared" si="56"/>
        <v>0.19</v>
      </c>
      <c r="AT64" s="1">
        <f t="shared" si="57"/>
        <v>726.75</v>
      </c>
      <c r="AU64" s="1">
        <f t="shared" si="58"/>
        <v>218392.01324897411</v>
      </c>
    </row>
    <row r="65" spans="1:48" x14ac:dyDescent="0.15">
      <c r="C65" s="7">
        <v>7</v>
      </c>
      <c r="D65" s="8">
        <v>18.127699565161301</v>
      </c>
      <c r="E65" s="10">
        <f t="shared" si="59"/>
        <v>15.692175927999999</v>
      </c>
      <c r="F65" s="7" t="s">
        <v>83</v>
      </c>
      <c r="G65" s="1">
        <v>8</v>
      </c>
      <c r="H65" s="9">
        <f t="shared" si="41"/>
        <v>18.127699565161301</v>
      </c>
      <c r="I65" s="9">
        <f t="shared" si="42"/>
        <v>291.2776995651613</v>
      </c>
      <c r="J65" s="9">
        <f t="shared" si="43"/>
        <v>0.16020219843345287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0.35822726444256869</v>
      </c>
      <c r="P65" s="9">
        <f t="shared" si="46"/>
        <v>5.7388795302501384E-2</v>
      </c>
      <c r="Q65" s="12">
        <f t="shared" si="47"/>
        <v>1.0903871107475264E-2</v>
      </c>
      <c r="R65" s="9">
        <f t="shared" si="48"/>
        <v>1.8955666666666669E-2</v>
      </c>
      <c r="S65" s="13">
        <f t="shared" si="49"/>
        <v>0.57523015672403655</v>
      </c>
      <c r="T65" s="2">
        <f t="shared" si="50"/>
        <v>0.01</v>
      </c>
      <c r="U65" s="14">
        <f t="shared" si="51"/>
        <v>5.7523015672403654E-3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2.5852301567240367E-2</v>
      </c>
      <c r="AR65" s="9">
        <f t="shared" si="55"/>
        <v>9.9766666666666666</v>
      </c>
      <c r="AS65" s="1">
        <f t="shared" si="56"/>
        <v>0.19</v>
      </c>
      <c r="AT65" s="1">
        <f t="shared" si="57"/>
        <v>726.75</v>
      </c>
      <c r="AU65" s="1">
        <f t="shared" si="58"/>
        <v>238615.20790354622</v>
      </c>
    </row>
    <row r="66" spans="1:48" x14ac:dyDescent="0.15">
      <c r="C66" s="7">
        <v>8</v>
      </c>
      <c r="D66" s="8">
        <v>14.6871557745161</v>
      </c>
      <c r="E66" s="10">
        <f t="shared" si="59"/>
        <v>18.127699565161301</v>
      </c>
      <c r="F66" s="7" t="s">
        <v>83</v>
      </c>
      <c r="G66" s="1">
        <v>9</v>
      </c>
      <c r="H66" s="9">
        <f t="shared" si="41"/>
        <v>14.6871557745161</v>
      </c>
      <c r="I66" s="9">
        <f t="shared" si="42"/>
        <v>287.83715577451608</v>
      </c>
      <c r="J66" s="9">
        <f t="shared" si="43"/>
        <v>0.10743333748675259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0.40060513580673396</v>
      </c>
      <c r="P66" s="9">
        <f t="shared" si="46"/>
        <v>4.3038346754051202E-2</v>
      </c>
      <c r="Q66" s="12">
        <f t="shared" si="47"/>
        <v>8.1772858832697276E-3</v>
      </c>
      <c r="R66" s="9">
        <f t="shared" si="48"/>
        <v>1.8955666666666669E-2</v>
      </c>
      <c r="S66" s="13">
        <f t="shared" si="49"/>
        <v>0.43139004431056993</v>
      </c>
      <c r="T66" s="2">
        <f t="shared" si="50"/>
        <v>0.01</v>
      </c>
      <c r="U66" s="14">
        <f t="shared" si="51"/>
        <v>4.3139004431056996E-3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2.44139004431057E-2</v>
      </c>
      <c r="AR66" s="9">
        <f t="shared" si="55"/>
        <v>9.9766666666666666</v>
      </c>
      <c r="AS66" s="1">
        <f t="shared" si="56"/>
        <v>0.19</v>
      </c>
      <c r="AT66" s="1">
        <f t="shared" si="57"/>
        <v>726.75</v>
      </c>
      <c r="AU66" s="1">
        <f t="shared" si="58"/>
        <v>225338.85096521402</v>
      </c>
    </row>
    <row r="67" spans="1:48" x14ac:dyDescent="0.15">
      <c r="C67" s="7">
        <v>9</v>
      </c>
      <c r="D67" s="8">
        <v>14.431825782366699</v>
      </c>
      <c r="E67" s="10">
        <f t="shared" si="59"/>
        <v>14.6871557745161</v>
      </c>
      <c r="F67" s="7" t="s">
        <v>83</v>
      </c>
      <c r="G67" s="1">
        <v>10</v>
      </c>
      <c r="H67" s="9">
        <f t="shared" si="41"/>
        <v>14.431825782366699</v>
      </c>
      <c r="I67" s="9">
        <f t="shared" si="42"/>
        <v>287.58182578236665</v>
      </c>
      <c r="J67" s="9">
        <f t="shared" si="43"/>
        <v>0.10425468571017205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0.45733345571934941</v>
      </c>
      <c r="P67" s="9">
        <f t="shared" si="46"/>
        <v>4.7679155690767659E-2</v>
      </c>
      <c r="Q67" s="12">
        <f t="shared" si="47"/>
        <v>9.0590395812458549E-3</v>
      </c>
      <c r="R67" s="9">
        <f t="shared" si="48"/>
        <v>1.8955666666666669E-2</v>
      </c>
      <c r="S67" s="13">
        <f t="shared" si="49"/>
        <v>0.47790667247678903</v>
      </c>
      <c r="T67" s="2">
        <f t="shared" si="50"/>
        <v>0.01</v>
      </c>
      <c r="U67" s="14">
        <f t="shared" si="51"/>
        <v>4.77906672476789E-3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2.487906672476789E-2</v>
      </c>
      <c r="AR67" s="9">
        <f t="shared" si="55"/>
        <v>9.9766666666666666</v>
      </c>
      <c r="AS67" s="1">
        <f t="shared" si="56"/>
        <v>0.19</v>
      </c>
      <c r="AT67" s="1">
        <f t="shared" si="57"/>
        <v>726.75</v>
      </c>
      <c r="AU67" s="1">
        <f t="shared" si="58"/>
        <v>229632.30811524182</v>
      </c>
    </row>
    <row r="68" spans="1:48" x14ac:dyDescent="0.15">
      <c r="C68" s="7">
        <v>10</v>
      </c>
      <c r="D68" s="8">
        <v>11.4716333784516</v>
      </c>
      <c r="E68" s="10">
        <f t="shared" si="59"/>
        <v>14.431825782366699</v>
      </c>
      <c r="F68" s="7" t="s">
        <v>83</v>
      </c>
      <c r="G68" s="1">
        <v>11</v>
      </c>
      <c r="H68" s="9">
        <f t="shared" si="41"/>
        <v>11.4716333784516</v>
      </c>
      <c r="I68" s="9">
        <f t="shared" si="42"/>
        <v>284.62163337845158</v>
      </c>
      <c r="J68" s="9">
        <f t="shared" si="43"/>
        <v>7.3310518867078678E-2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0.38917158502715266</v>
      </c>
      <c r="O68" s="9">
        <f t="shared" si="60"/>
        <v>0.12024938166809584</v>
      </c>
      <c r="P68" s="9">
        <f t="shared" si="46"/>
        <v>8.8155445635334853E-3</v>
      </c>
      <c r="Q68" s="12">
        <f t="shared" si="47"/>
        <v>1.6749534670713621E-3</v>
      </c>
      <c r="R68" s="9">
        <f t="shared" si="48"/>
        <v>1.8955666666666669E-2</v>
      </c>
      <c r="S68" s="13">
        <f t="shared" si="49"/>
        <v>8.8361622755096736E-2</v>
      </c>
      <c r="T68" s="2">
        <f t="shared" si="50"/>
        <v>0.01</v>
      </c>
      <c r="U68" s="14">
        <f t="shared" si="51"/>
        <v>8.8361622755096737E-4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1.2883616227550968E-2</v>
      </c>
      <c r="AR68" s="9">
        <f t="shared" si="55"/>
        <v>9.9766666666666666</v>
      </c>
      <c r="AS68" s="1">
        <f t="shared" si="56"/>
        <v>0.19</v>
      </c>
      <c r="AT68" s="1">
        <f t="shared" si="57"/>
        <v>726.75</v>
      </c>
      <c r="AU68" s="1">
        <f t="shared" si="58"/>
        <v>118915.01252570054</v>
      </c>
    </row>
    <row r="69" spans="1:48" x14ac:dyDescent="0.15">
      <c r="C69" s="7">
        <v>11</v>
      </c>
      <c r="D69" s="8">
        <v>6.6225620386333297</v>
      </c>
      <c r="E69" s="10">
        <f t="shared" si="59"/>
        <v>11.4716333784516</v>
      </c>
      <c r="F69" s="7" t="s">
        <v>85</v>
      </c>
      <c r="G69" s="1">
        <v>12</v>
      </c>
      <c r="H69" s="9">
        <f t="shared" si="41"/>
        <v>6.6225620386333297</v>
      </c>
      <c r="I69" s="9">
        <f t="shared" si="42"/>
        <v>279.77256203863328</v>
      </c>
      <c r="J69" s="9">
        <f t="shared" si="43"/>
        <v>4.0519242625074947E-2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0.21120050377122904</v>
      </c>
      <c r="P69" s="9">
        <f t="shared" si="46"/>
        <v>8.5576844548444862E-3</v>
      </c>
      <c r="Q69" s="12">
        <f t="shared" si="47"/>
        <v>1.6259600464204524E-3</v>
      </c>
      <c r="R69" s="9">
        <f t="shared" si="48"/>
        <v>1.8955666666666669E-2</v>
      </c>
      <c r="S69" s="13">
        <f t="shared" si="49"/>
        <v>8.5776990860452582E-2</v>
      </c>
      <c r="T69" s="2">
        <f t="shared" si="50"/>
        <v>0.01</v>
      </c>
      <c r="U69" s="14">
        <f t="shared" si="51"/>
        <v>8.577699086045258E-4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1.2857769908604526E-2</v>
      </c>
      <c r="AR69" s="9">
        <f t="shared" si="55"/>
        <v>9.9766666666666666</v>
      </c>
      <c r="AS69" s="1">
        <f t="shared" si="56"/>
        <v>0.19</v>
      </c>
      <c r="AT69" s="1">
        <f t="shared" si="57"/>
        <v>726.75</v>
      </c>
      <c r="AU69" s="1">
        <f t="shared" si="58"/>
        <v>118676.45253703163</v>
      </c>
      <c r="AV69" s="1">
        <f>SUM(AU58:AU69)</f>
        <v>1866777.1182748789</v>
      </c>
    </row>
    <row r="70" spans="1:48" x14ac:dyDescent="0.15">
      <c r="C70" s="7">
        <v>12</v>
      </c>
      <c r="D70" s="8">
        <v>2.2863348540000001</v>
      </c>
      <c r="E70" s="10">
        <f t="shared" si="59"/>
        <v>6.6225620386333297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3.6909852748709699</v>
      </c>
      <c r="E73" s="7"/>
      <c r="F73" s="7"/>
      <c r="G73" s="1">
        <v>1</v>
      </c>
      <c r="H73" s="9">
        <f t="shared" ref="H73:H84" si="61">E74</f>
        <v>3.6909852748709699</v>
      </c>
      <c r="I73" s="9">
        <f t="shared" ref="I73:I84" si="62">H73+273.15</f>
        <v>276.84098527487095</v>
      </c>
      <c r="J73" s="9">
        <f t="shared" ref="J73:J84" si="63">EXP(($C$15*(I73-$C$13))/($C$16*I73*$C$13))</f>
        <v>2.8028998094348386E-2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3.0691752913311488E-3</v>
      </c>
      <c r="Q73" s="12">
        <f t="shared" ref="Q73:Q84" si="67">P73*$B$75</f>
        <v>5.5245155243960678E-4</v>
      </c>
      <c r="R73" s="9">
        <f t="shared" ref="R73:R84" si="68">L73*$B$75</f>
        <v>1.9710000000000002E-2</v>
      </c>
      <c r="S73" s="13">
        <f t="shared" ref="S73:S84" si="69">Q73/R73</f>
        <v>2.802899809434839E-2</v>
      </c>
      <c r="T73" s="2">
        <f t="shared" ref="T73:T84" si="70">$B$74/100</f>
        <v>0.01</v>
      </c>
      <c r="U73" s="14">
        <f t="shared" ref="U73:U84" si="71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1.2880289980943484E-2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360.16666666666669</v>
      </c>
      <c r="AU73" s="1">
        <f t="shared" ref="AU73:AU84" si="78">AT73*10000*AS73*0.67*AR73*AQ73</f>
        <v>61261.917218717892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3.6885851258064499</v>
      </c>
      <c r="E74" s="10">
        <f t="shared" ref="E74:E85" si="79">D73</f>
        <v>3.6909852748709699</v>
      </c>
      <c r="F74" s="7" t="s">
        <v>83</v>
      </c>
      <c r="G74" s="1">
        <v>2</v>
      </c>
      <c r="H74" s="9">
        <f t="shared" si="61"/>
        <v>3.6885851258064499</v>
      </c>
      <c r="I74" s="9">
        <f t="shared" si="62"/>
        <v>276.83858512580645</v>
      </c>
      <c r="J74" s="9">
        <f t="shared" si="63"/>
        <v>2.8020452577518135E-2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0.21593082470866887</v>
      </c>
      <c r="P74" s="9">
        <f t="shared" si="66"/>
        <v>6.0504794337736369E-3</v>
      </c>
      <c r="Q74" s="12">
        <f t="shared" si="67"/>
        <v>1.0890862980792546E-3</v>
      </c>
      <c r="R74" s="9">
        <f t="shared" si="68"/>
        <v>1.9710000000000002E-2</v>
      </c>
      <c r="S74" s="13">
        <f t="shared" si="69"/>
        <v>5.525551994313823E-2</v>
      </c>
      <c r="T74" s="2">
        <f t="shared" si="70"/>
        <v>0.01</v>
      </c>
      <c r="U74" s="14">
        <f t="shared" si="71"/>
        <v>5.5255519943138236E-4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1.3152555199431383E-2</v>
      </c>
      <c r="AR74" s="9">
        <f t="shared" si="75"/>
        <v>10.950000000000001</v>
      </c>
      <c r="AS74" s="1">
        <f t="shared" si="76"/>
        <v>0.18</v>
      </c>
      <c r="AT74" s="1">
        <f t="shared" si="77"/>
        <v>360.16666666666669</v>
      </c>
      <c r="AU74" s="1">
        <f t="shared" si="78"/>
        <v>62556.879467333354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3.9974851876428601</v>
      </c>
      <c r="E75" s="10">
        <f t="shared" si="79"/>
        <v>3.6885851258064499</v>
      </c>
      <c r="F75" s="7" t="s">
        <v>83</v>
      </c>
      <c r="G75" s="1">
        <v>3</v>
      </c>
      <c r="H75" s="9">
        <f t="shared" si="61"/>
        <v>3.9974851876428601</v>
      </c>
      <c r="I75" s="9">
        <f t="shared" si="62"/>
        <v>277.14748518764281</v>
      </c>
      <c r="J75" s="9">
        <f t="shared" si="63"/>
        <v>2.9140693723226422E-2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0.31938034527489528</v>
      </c>
      <c r="P75" s="9">
        <f t="shared" si="66"/>
        <v>9.3069648228740285E-3</v>
      </c>
      <c r="Q75" s="12">
        <f t="shared" si="67"/>
        <v>1.6752536681173252E-3</v>
      </c>
      <c r="R75" s="9">
        <f t="shared" si="68"/>
        <v>1.9710000000000002E-2</v>
      </c>
      <c r="S75" s="13">
        <f t="shared" si="69"/>
        <v>8.4995112537662357E-2</v>
      </c>
      <c r="T75" s="2">
        <f t="shared" si="70"/>
        <v>0.01</v>
      </c>
      <c r="U75" s="14">
        <f t="shared" si="71"/>
        <v>8.4995112537662363E-4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1.3449951125376624E-2</v>
      </c>
      <c r="AR75" s="9">
        <f t="shared" si="75"/>
        <v>10.950000000000001</v>
      </c>
      <c r="AS75" s="1">
        <f t="shared" si="76"/>
        <v>0.18</v>
      </c>
      <c r="AT75" s="1">
        <f t="shared" si="77"/>
        <v>360.16666666666669</v>
      </c>
      <c r="AU75" s="1">
        <f t="shared" si="78"/>
        <v>63971.369717428388</v>
      </c>
    </row>
    <row r="76" spans="1:48" x14ac:dyDescent="0.15">
      <c r="C76" s="7">
        <v>3</v>
      </c>
      <c r="D76" s="8">
        <v>7.1436515933870997</v>
      </c>
      <c r="E76" s="10">
        <f t="shared" si="79"/>
        <v>3.9974851876428601</v>
      </c>
      <c r="F76" s="7" t="s">
        <v>83</v>
      </c>
      <c r="G76" s="1">
        <v>4</v>
      </c>
      <c r="H76" s="9">
        <f t="shared" si="61"/>
        <v>7.1436515933870997</v>
      </c>
      <c r="I76" s="9">
        <f t="shared" si="62"/>
        <v>280.2936515933871</v>
      </c>
      <c r="J76" s="9">
        <f t="shared" si="63"/>
        <v>4.322754045982944E-2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0.41957338045202125</v>
      </c>
      <c r="P76" s="9">
        <f t="shared" si="66"/>
        <v>1.8137125279357159E-2</v>
      </c>
      <c r="Q76" s="12">
        <f t="shared" si="67"/>
        <v>3.2646825502842887E-3</v>
      </c>
      <c r="R76" s="9">
        <f t="shared" si="68"/>
        <v>1.9710000000000002E-2</v>
      </c>
      <c r="S76" s="13">
        <f t="shared" si="69"/>
        <v>0.16563584730006536</v>
      </c>
      <c r="T76" s="2">
        <f t="shared" si="70"/>
        <v>0.01</v>
      </c>
      <c r="U76" s="14">
        <f t="shared" si="71"/>
        <v>1.6563584730006538E-3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1.4256358473000654E-2</v>
      </c>
      <c r="AR76" s="9">
        <f t="shared" si="75"/>
        <v>10.950000000000001</v>
      </c>
      <c r="AS76" s="1">
        <f t="shared" si="76"/>
        <v>0.18</v>
      </c>
      <c r="AT76" s="1">
        <f t="shared" si="77"/>
        <v>360.16666666666669</v>
      </c>
      <c r="AU76" s="1">
        <f t="shared" si="78"/>
        <v>67806.847043466856</v>
      </c>
    </row>
    <row r="77" spans="1:48" x14ac:dyDescent="0.15">
      <c r="C77" s="7">
        <v>4</v>
      </c>
      <c r="D77" s="8">
        <v>10.6064724793333</v>
      </c>
      <c r="E77" s="10">
        <f t="shared" si="79"/>
        <v>7.1436515933870997</v>
      </c>
      <c r="F77" s="7" t="s">
        <v>83</v>
      </c>
      <c r="G77" s="1">
        <v>5</v>
      </c>
      <c r="H77" s="9">
        <f t="shared" si="61"/>
        <v>10.6064724793333</v>
      </c>
      <c r="I77" s="9">
        <f t="shared" si="62"/>
        <v>283.7564724793333</v>
      </c>
      <c r="J77" s="9">
        <f t="shared" si="63"/>
        <v>6.6049243868025451E-2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0.38136444241403084</v>
      </c>
      <c r="O77" s="9">
        <f t="shared" si="80"/>
        <v>0.12957181275863322</v>
      </c>
      <c r="P77" s="9">
        <f t="shared" si="66"/>
        <v>8.5581202593170962E-3</v>
      </c>
      <c r="Q77" s="12">
        <f t="shared" si="67"/>
        <v>1.5404616466770773E-3</v>
      </c>
      <c r="R77" s="9">
        <f t="shared" si="68"/>
        <v>1.9710000000000002E-2</v>
      </c>
      <c r="S77" s="13">
        <f t="shared" si="69"/>
        <v>7.8156349400156117E-2</v>
      </c>
      <c r="T77" s="2">
        <f t="shared" si="70"/>
        <v>0.01</v>
      </c>
      <c r="U77" s="14">
        <f t="shared" si="71"/>
        <v>7.8156349400156121E-4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1.3381563494001561E-2</v>
      </c>
      <c r="AR77" s="9">
        <f t="shared" si="75"/>
        <v>10.950000000000001</v>
      </c>
      <c r="AS77" s="1">
        <f t="shared" si="76"/>
        <v>0.18</v>
      </c>
      <c r="AT77" s="1">
        <f t="shared" si="77"/>
        <v>360.16666666666669</v>
      </c>
      <c r="AU77" s="1">
        <f t="shared" si="78"/>
        <v>63646.100843957232</v>
      </c>
    </row>
    <row r="78" spans="1:48" x14ac:dyDescent="0.15">
      <c r="C78" s="7">
        <v>5</v>
      </c>
      <c r="D78" s="8">
        <v>11.6868799114516</v>
      </c>
      <c r="E78" s="10">
        <f t="shared" si="79"/>
        <v>10.6064724793333</v>
      </c>
      <c r="F78" s="7" t="s">
        <v>85</v>
      </c>
      <c r="G78" s="1">
        <v>6</v>
      </c>
      <c r="H78" s="9">
        <f t="shared" si="61"/>
        <v>11.6868799114516</v>
      </c>
      <c r="I78" s="9">
        <f t="shared" si="62"/>
        <v>284.8368799114516</v>
      </c>
      <c r="J78" s="9">
        <f t="shared" si="63"/>
        <v>7.5230424125453652E-2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0.23051369249931614</v>
      </c>
      <c r="P78" s="9">
        <f t="shared" si="66"/>
        <v>1.7341642853447956E-2</v>
      </c>
      <c r="Q78" s="12">
        <f t="shared" si="67"/>
        <v>3.1214957136206319E-3</v>
      </c>
      <c r="R78" s="9">
        <f t="shared" si="68"/>
        <v>1.9710000000000002E-2</v>
      </c>
      <c r="S78" s="13">
        <f t="shared" si="69"/>
        <v>0.15837116761139683</v>
      </c>
      <c r="T78" s="2">
        <f t="shared" si="70"/>
        <v>0.01</v>
      </c>
      <c r="U78" s="14">
        <f t="shared" si="71"/>
        <v>1.5837116761139684E-3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1.4183711676113969E-2</v>
      </c>
      <c r="AR78" s="9">
        <f t="shared" si="75"/>
        <v>10.950000000000001</v>
      </c>
      <c r="AS78" s="1">
        <f t="shared" si="76"/>
        <v>0.18</v>
      </c>
      <c r="AT78" s="1">
        <f t="shared" si="77"/>
        <v>360.16666666666669</v>
      </c>
      <c r="AU78" s="1">
        <f t="shared" si="78"/>
        <v>67461.320501466515</v>
      </c>
    </row>
    <row r="79" spans="1:48" x14ac:dyDescent="0.15">
      <c r="C79" s="7">
        <v>6</v>
      </c>
      <c r="D79" s="8">
        <v>15.692175927999999</v>
      </c>
      <c r="E79" s="10">
        <f t="shared" si="79"/>
        <v>11.6868799114516</v>
      </c>
      <c r="F79" s="7" t="s">
        <v>83</v>
      </c>
      <c r="G79" s="1">
        <v>7</v>
      </c>
      <c r="H79" s="9">
        <f t="shared" si="61"/>
        <v>15.692175927999999</v>
      </c>
      <c r="I79" s="9">
        <f t="shared" si="62"/>
        <v>288.84217592799996</v>
      </c>
      <c r="J79" s="9">
        <f t="shared" si="63"/>
        <v>0.12085268568215364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0.32267204964586815</v>
      </c>
      <c r="P79" s="9">
        <f t="shared" si="66"/>
        <v>3.8995783794268379E-2</v>
      </c>
      <c r="Q79" s="12">
        <f t="shared" si="67"/>
        <v>7.0192410829683083E-3</v>
      </c>
      <c r="R79" s="9">
        <f t="shared" si="68"/>
        <v>1.9710000000000002E-2</v>
      </c>
      <c r="S79" s="13">
        <f t="shared" si="69"/>
        <v>0.35612587939971119</v>
      </c>
      <c r="T79" s="2">
        <f t="shared" si="70"/>
        <v>0.01</v>
      </c>
      <c r="U79" s="14">
        <f t="shared" si="71"/>
        <v>3.5612587939971119E-3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2.5161258793997113E-2</v>
      </c>
      <c r="AR79" s="9">
        <f t="shared" si="75"/>
        <v>10.950000000000001</v>
      </c>
      <c r="AS79" s="1">
        <f t="shared" si="76"/>
        <v>0.18</v>
      </c>
      <c r="AT79" s="1">
        <f t="shared" si="77"/>
        <v>360.16666666666669</v>
      </c>
      <c r="AU79" s="1">
        <f t="shared" si="78"/>
        <v>119673.31136466222</v>
      </c>
    </row>
    <row r="80" spans="1:48" x14ac:dyDescent="0.15">
      <c r="C80" s="7">
        <v>7</v>
      </c>
      <c r="D80" s="8">
        <v>18.127699565161301</v>
      </c>
      <c r="E80" s="10">
        <f t="shared" si="79"/>
        <v>15.692175927999999</v>
      </c>
      <c r="F80" s="7" t="s">
        <v>83</v>
      </c>
      <c r="G80" s="1">
        <v>8</v>
      </c>
      <c r="H80" s="9">
        <f t="shared" si="61"/>
        <v>18.127699565161301</v>
      </c>
      <c r="I80" s="9">
        <f t="shared" si="62"/>
        <v>291.2776995651613</v>
      </c>
      <c r="J80" s="9">
        <f t="shared" si="63"/>
        <v>0.16020219843345287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0.39317626585159982</v>
      </c>
      <c r="P80" s="9">
        <f t="shared" si="66"/>
        <v>6.2987702161282008E-2</v>
      </c>
      <c r="Q80" s="12">
        <f t="shared" si="67"/>
        <v>1.1337786389030761E-2</v>
      </c>
      <c r="R80" s="9">
        <f t="shared" si="68"/>
        <v>1.9710000000000002E-2</v>
      </c>
      <c r="S80" s="13">
        <f t="shared" si="69"/>
        <v>0.57523015672403655</v>
      </c>
      <c r="T80" s="2">
        <f t="shared" si="70"/>
        <v>0.01</v>
      </c>
      <c r="U80" s="14">
        <f t="shared" si="71"/>
        <v>5.7523015672403654E-3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2.7352301567240368E-2</v>
      </c>
      <c r="AR80" s="9">
        <f t="shared" si="75"/>
        <v>10.950000000000001</v>
      </c>
      <c r="AS80" s="1">
        <f t="shared" si="76"/>
        <v>0.18</v>
      </c>
      <c r="AT80" s="1">
        <f t="shared" si="77"/>
        <v>360.16666666666669</v>
      </c>
      <c r="AU80" s="1">
        <f t="shared" si="78"/>
        <v>130094.46501847664</v>
      </c>
    </row>
    <row r="81" spans="1:48" x14ac:dyDescent="0.15">
      <c r="C81" s="7">
        <v>8</v>
      </c>
      <c r="D81" s="8">
        <v>14.6871557745161</v>
      </c>
      <c r="E81" s="10">
        <f t="shared" si="79"/>
        <v>18.127699565161301</v>
      </c>
      <c r="F81" s="7" t="s">
        <v>83</v>
      </c>
      <c r="G81" s="1">
        <v>9</v>
      </c>
      <c r="H81" s="9">
        <f t="shared" si="61"/>
        <v>14.6871557745161</v>
      </c>
      <c r="I81" s="9">
        <f t="shared" si="62"/>
        <v>287.83715577451608</v>
      </c>
      <c r="J81" s="9">
        <f t="shared" si="63"/>
        <v>0.10743333748675259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0.43968856369031784</v>
      </c>
      <c r="P81" s="9">
        <f t="shared" si="66"/>
        <v>4.7237209852007425E-2</v>
      </c>
      <c r="Q81" s="12">
        <f t="shared" si="67"/>
        <v>8.5026977733613368E-3</v>
      </c>
      <c r="R81" s="9">
        <f t="shared" si="68"/>
        <v>1.9710000000000002E-2</v>
      </c>
      <c r="S81" s="13">
        <f t="shared" si="69"/>
        <v>0.43139004431057004</v>
      </c>
      <c r="T81" s="2">
        <f t="shared" si="70"/>
        <v>0.01</v>
      </c>
      <c r="U81" s="14">
        <f t="shared" si="71"/>
        <v>4.3139004431057004E-3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2.5913900443105702E-2</v>
      </c>
      <c r="AR81" s="9">
        <f t="shared" si="75"/>
        <v>10.950000000000001</v>
      </c>
      <c r="AS81" s="1">
        <f t="shared" si="76"/>
        <v>0.18</v>
      </c>
      <c r="AT81" s="1">
        <f t="shared" si="77"/>
        <v>360.16666666666669</v>
      </c>
      <c r="AU81" s="1">
        <f t="shared" si="78"/>
        <v>123253.0654285278</v>
      </c>
    </row>
    <row r="82" spans="1:48" x14ac:dyDescent="0.15">
      <c r="C82" s="7">
        <v>9</v>
      </c>
      <c r="D82" s="8">
        <v>14.431825782366699</v>
      </c>
      <c r="E82" s="10">
        <f t="shared" si="79"/>
        <v>14.6871557745161</v>
      </c>
      <c r="F82" s="7" t="s">
        <v>83</v>
      </c>
      <c r="G82" s="1">
        <v>10</v>
      </c>
      <c r="H82" s="9">
        <f t="shared" si="61"/>
        <v>14.431825782366699</v>
      </c>
      <c r="I82" s="9">
        <f t="shared" si="62"/>
        <v>287.58182578236665</v>
      </c>
      <c r="J82" s="9">
        <f t="shared" si="63"/>
        <v>0.10425468571017205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0.50195135383831047</v>
      </c>
      <c r="P82" s="9">
        <f t="shared" si="66"/>
        <v>5.233078063620842E-2</v>
      </c>
      <c r="Q82" s="12">
        <f t="shared" si="67"/>
        <v>9.419540514517516E-3</v>
      </c>
      <c r="R82" s="9">
        <f t="shared" si="68"/>
        <v>1.9710000000000002E-2</v>
      </c>
      <c r="S82" s="13">
        <f t="shared" si="69"/>
        <v>0.4779066724767892</v>
      </c>
      <c r="T82" s="2">
        <f t="shared" si="70"/>
        <v>0.01</v>
      </c>
      <c r="U82" s="14">
        <f t="shared" si="71"/>
        <v>4.7790667247678918E-3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2.6379066724767891E-2</v>
      </c>
      <c r="AR82" s="9">
        <f t="shared" si="75"/>
        <v>10.950000000000001</v>
      </c>
      <c r="AS82" s="1">
        <f t="shared" si="76"/>
        <v>0.18</v>
      </c>
      <c r="AT82" s="1">
        <f t="shared" si="77"/>
        <v>360.16666666666669</v>
      </c>
      <c r="AU82" s="1">
        <f t="shared" si="78"/>
        <v>125465.51392792413</v>
      </c>
    </row>
    <row r="83" spans="1:48" x14ac:dyDescent="0.15">
      <c r="C83" s="7">
        <v>10</v>
      </c>
      <c r="D83" s="8">
        <v>11.4716333784516</v>
      </c>
      <c r="E83" s="10">
        <f t="shared" si="79"/>
        <v>14.431825782366699</v>
      </c>
      <c r="F83" s="7" t="s">
        <v>83</v>
      </c>
      <c r="G83" s="1">
        <v>11</v>
      </c>
      <c r="H83" s="9">
        <f t="shared" si="61"/>
        <v>11.4716333784516</v>
      </c>
      <c r="I83" s="9">
        <f t="shared" si="62"/>
        <v>284.62163337845158</v>
      </c>
      <c r="J83" s="9">
        <f t="shared" si="63"/>
        <v>7.3310518867078678E-2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0.42713954454199693</v>
      </c>
      <c r="O83" s="9">
        <f t="shared" si="80"/>
        <v>0.13198102866010514</v>
      </c>
      <c r="P83" s="9">
        <f t="shared" si="66"/>
        <v>9.6755976916830886E-3</v>
      </c>
      <c r="Q83" s="12">
        <f t="shared" si="67"/>
        <v>1.7416075845029559E-3</v>
      </c>
      <c r="R83" s="9">
        <f t="shared" si="68"/>
        <v>1.9710000000000002E-2</v>
      </c>
      <c r="S83" s="13">
        <f t="shared" si="69"/>
        <v>8.836162275509668E-2</v>
      </c>
      <c r="T83" s="2">
        <f t="shared" si="70"/>
        <v>0.01</v>
      </c>
      <c r="U83" s="14">
        <f t="shared" si="71"/>
        <v>8.8361622755096683E-4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1.3483616227550966E-2</v>
      </c>
      <c r="AR83" s="9">
        <f t="shared" si="75"/>
        <v>10.950000000000001</v>
      </c>
      <c r="AS83" s="1">
        <f t="shared" si="76"/>
        <v>0.18</v>
      </c>
      <c r="AT83" s="1">
        <f t="shared" si="77"/>
        <v>360.16666666666669</v>
      </c>
      <c r="AU83" s="1">
        <f t="shared" si="78"/>
        <v>64131.489458957156</v>
      </c>
    </row>
    <row r="84" spans="1:48" x14ac:dyDescent="0.15">
      <c r="C84" s="7">
        <v>11</v>
      </c>
      <c r="D84" s="8">
        <v>6.6225620386333297</v>
      </c>
      <c r="E84" s="10">
        <f t="shared" si="79"/>
        <v>11.4716333784516</v>
      </c>
      <c r="F84" s="7" t="s">
        <v>85</v>
      </c>
      <c r="G84" s="1">
        <v>12</v>
      </c>
      <c r="H84" s="9">
        <f t="shared" si="61"/>
        <v>6.6225620386333297</v>
      </c>
      <c r="I84" s="9">
        <f t="shared" si="62"/>
        <v>279.77256203863328</v>
      </c>
      <c r="J84" s="9">
        <f t="shared" si="63"/>
        <v>4.0519242625074947E-2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0.23180543096842207</v>
      </c>
      <c r="P84" s="9">
        <f t="shared" si="66"/>
        <v>9.3925804992195557E-3</v>
      </c>
      <c r="Q84" s="12">
        <f t="shared" si="67"/>
        <v>1.6906644898595201E-3</v>
      </c>
      <c r="R84" s="9">
        <f t="shared" si="68"/>
        <v>1.9710000000000002E-2</v>
      </c>
      <c r="S84" s="13">
        <f t="shared" si="69"/>
        <v>8.5776990860452554E-2</v>
      </c>
      <c r="T84" s="2">
        <f t="shared" si="70"/>
        <v>0.01</v>
      </c>
      <c r="U84" s="14">
        <f t="shared" si="71"/>
        <v>8.5776990860452558E-4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1.3457769908604526E-2</v>
      </c>
      <c r="AR84" s="9">
        <f t="shared" si="75"/>
        <v>10.950000000000001</v>
      </c>
      <c r="AS84" s="1">
        <f t="shared" si="76"/>
        <v>0.18</v>
      </c>
      <c r="AT84" s="1">
        <f t="shared" si="77"/>
        <v>360.16666666666669</v>
      </c>
      <c r="AU84" s="1">
        <f t="shared" si="78"/>
        <v>64008.557828221514</v>
      </c>
      <c r="AV84" s="1">
        <f>SUM(AU73:AU84)</f>
        <v>1013330.8378191395</v>
      </c>
    </row>
    <row r="85" spans="1:48" x14ac:dyDescent="0.15">
      <c r="C85" s="7">
        <v>12</v>
      </c>
      <c r="D85" s="8">
        <v>2.2863348540000001</v>
      </c>
      <c r="E85" s="10">
        <f t="shared" si="79"/>
        <v>6.6225620386333297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3.6909852748709699</v>
      </c>
      <c r="E89" s="7"/>
      <c r="F89" s="7"/>
      <c r="G89" s="1">
        <v>1</v>
      </c>
      <c r="H89" s="9">
        <f t="shared" ref="H89:H100" si="81">E90</f>
        <v>3.6909852748709699</v>
      </c>
      <c r="I89" s="9">
        <f t="shared" ref="I89:I100" si="82">H89+273.15</f>
        <v>276.84098527487095</v>
      </c>
      <c r="J89" s="9">
        <f t="shared" ref="J89:J100" si="83">EXP(($C$15*(I89-$C$13))/($C$16*I89*$C$13))</f>
        <v>2.8028998094348386E-2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0.14870154286499412</v>
      </c>
      <c r="Q89" s="12">
        <f t="shared" ref="Q89:Q100" si="87">P89*$B$91</f>
        <v>6.691569428924736E-2</v>
      </c>
      <c r="R89" s="9">
        <f t="shared" ref="R89:R100" si="88">L89*$B$91</f>
        <v>2.3873737500000001</v>
      </c>
      <c r="S89" s="13">
        <f t="shared" ref="S89:S100" si="89">Q89/R89</f>
        <v>2.8028998094348386E-2</v>
      </c>
      <c r="T89" s="2">
        <f t="shared" ref="T89:T100" si="90">$B$90/100</f>
        <v>0.51</v>
      </c>
      <c r="U89" s="14">
        <f t="shared" ref="U89:U100" si="91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3.4646878891977477E-2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7257.666666666667</v>
      </c>
      <c r="AN89" s="1">
        <f t="shared" ref="AN89:AN100" si="96">AM89*10000*AK89*AJ89</f>
        <v>26157658.183438513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3.6885851258064499</v>
      </c>
      <c r="E90" s="10">
        <f t="shared" ref="E90:E101" si="97">D89</f>
        <v>3.6909852748709699</v>
      </c>
      <c r="F90" s="7" t="s">
        <v>83</v>
      </c>
      <c r="G90" s="1">
        <v>2</v>
      </c>
      <c r="H90" s="9">
        <f t="shared" si="81"/>
        <v>3.6885851258064499</v>
      </c>
      <c r="I90" s="9">
        <f t="shared" si="82"/>
        <v>276.83858512580645</v>
      </c>
      <c r="J90" s="9">
        <f t="shared" si="83"/>
        <v>2.8020452577518135E-2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10.461848457135005</v>
      </c>
      <c r="P90" s="9">
        <f t="shared" si="86"/>
        <v>0.2931457285663327</v>
      </c>
      <c r="Q90" s="12">
        <f t="shared" si="87"/>
        <v>0.13191557785484972</v>
      </c>
      <c r="R90" s="9">
        <f t="shared" si="88"/>
        <v>2.3873737500000001</v>
      </c>
      <c r="S90" s="13">
        <f t="shared" si="89"/>
        <v>5.5255519943138237E-2</v>
      </c>
      <c r="T90" s="2">
        <f t="shared" si="90"/>
        <v>0.51</v>
      </c>
      <c r="U90" s="14">
        <f t="shared" si="91"/>
        <v>2.8180315171000503E-2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3.8833365024056654E-2</v>
      </c>
      <c r="AK90" s="9">
        <f t="shared" si="93"/>
        <v>10.4025</v>
      </c>
      <c r="AL90" s="1">
        <f t="shared" si="94"/>
        <v>0.45</v>
      </c>
      <c r="AM90" s="17">
        <f t="shared" si="95"/>
        <v>7257.666666666667</v>
      </c>
      <c r="AN90" s="1">
        <f t="shared" si="96"/>
        <v>29318366.35499014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3.9974851876428601</v>
      </c>
      <c r="E91" s="10">
        <f t="shared" si="97"/>
        <v>3.6885851258064499</v>
      </c>
      <c r="F91" s="7" t="s">
        <v>83</v>
      </c>
      <c r="G91" s="1">
        <v>3</v>
      </c>
      <c r="H91" s="9">
        <f t="shared" si="81"/>
        <v>3.9974851876428601</v>
      </c>
      <c r="I91" s="9">
        <f t="shared" si="82"/>
        <v>277.14748518764281</v>
      </c>
      <c r="J91" s="9">
        <f t="shared" si="83"/>
        <v>2.9140693723226422E-2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15.473977728568672</v>
      </c>
      <c r="P91" s="9">
        <f t="shared" si="86"/>
        <v>0.45092244566824652</v>
      </c>
      <c r="Q91" s="12">
        <f t="shared" si="87"/>
        <v>0.20291510055071094</v>
      </c>
      <c r="R91" s="9">
        <f t="shared" si="88"/>
        <v>2.3873737500000001</v>
      </c>
      <c r="S91" s="13">
        <f t="shared" si="89"/>
        <v>8.4995112537662329E-2</v>
      </c>
      <c r="T91" s="2">
        <f t="shared" si="90"/>
        <v>0.51</v>
      </c>
      <c r="U91" s="14">
        <f t="shared" si="91"/>
        <v>4.3347507394207792E-2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4.3406273479353649E-2</v>
      </c>
      <c r="AK91" s="9">
        <f t="shared" si="93"/>
        <v>10.4025</v>
      </c>
      <c r="AL91" s="1">
        <f t="shared" si="94"/>
        <v>0.45</v>
      </c>
      <c r="AM91" s="17">
        <f t="shared" si="95"/>
        <v>7257.666666666667</v>
      </c>
      <c r="AN91" s="1">
        <f t="shared" si="96"/>
        <v>32770815.178757407</v>
      </c>
    </row>
    <row r="92" spans="1:48" x14ac:dyDescent="0.15">
      <c r="C92" s="7">
        <v>3</v>
      </c>
      <c r="D92" s="8">
        <v>7.1436515933870997</v>
      </c>
      <c r="E92" s="10">
        <f t="shared" si="97"/>
        <v>3.9974851876428601</v>
      </c>
      <c r="F92" s="7" t="s">
        <v>83</v>
      </c>
      <c r="G92" s="1">
        <v>4</v>
      </c>
      <c r="H92" s="9">
        <f t="shared" si="81"/>
        <v>7.1436515933870997</v>
      </c>
      <c r="I92" s="9">
        <f t="shared" si="82"/>
        <v>280.2936515933871</v>
      </c>
      <c r="J92" s="9">
        <f t="shared" si="83"/>
        <v>4.322754045982944E-2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20.328330282900424</v>
      </c>
      <c r="P92" s="9">
        <f t="shared" si="86"/>
        <v>0.8787437197848541</v>
      </c>
      <c r="Q92" s="12">
        <f t="shared" si="87"/>
        <v>0.39543467390318437</v>
      </c>
      <c r="R92" s="9">
        <f t="shared" si="88"/>
        <v>2.3873737500000001</v>
      </c>
      <c r="S92" s="13">
        <f t="shared" si="89"/>
        <v>0.16563584730006534</v>
      </c>
      <c r="T92" s="2">
        <f t="shared" si="90"/>
        <v>0.51</v>
      </c>
      <c r="U92" s="14">
        <f t="shared" si="91"/>
        <v>8.4474282123033317E-2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5.5805996060094551E-2</v>
      </c>
      <c r="AK92" s="9">
        <f t="shared" si="93"/>
        <v>10.4025</v>
      </c>
      <c r="AL92" s="1">
        <f t="shared" si="94"/>
        <v>0.45</v>
      </c>
      <c r="AM92" s="17">
        <f t="shared" si="95"/>
        <v>7257.666666666667</v>
      </c>
      <c r="AN92" s="1">
        <f t="shared" si="96"/>
        <v>42132342.543105014</v>
      </c>
    </row>
    <row r="93" spans="1:48" x14ac:dyDescent="0.15">
      <c r="C93" s="7">
        <v>4</v>
      </c>
      <c r="D93" s="8">
        <v>10.6064724793333</v>
      </c>
      <c r="E93" s="10">
        <f t="shared" si="97"/>
        <v>7.1436515933870997</v>
      </c>
      <c r="F93" s="7" t="s">
        <v>83</v>
      </c>
      <c r="G93" s="1">
        <v>5</v>
      </c>
      <c r="H93" s="9">
        <f t="shared" si="81"/>
        <v>10.6064724793333</v>
      </c>
      <c r="I93" s="9">
        <f t="shared" si="82"/>
        <v>283.7564724793333</v>
      </c>
      <c r="J93" s="9">
        <f t="shared" si="83"/>
        <v>6.6049243868025451E-2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18.477107234959792</v>
      </c>
      <c r="O93" s="9">
        <f t="shared" si="98"/>
        <v>6.2777543281557797</v>
      </c>
      <c r="P93" s="9">
        <f t="shared" si="86"/>
        <v>0.41464092656391338</v>
      </c>
      <c r="Q93" s="12">
        <f t="shared" si="87"/>
        <v>0.18658841695376102</v>
      </c>
      <c r="R93" s="9">
        <f t="shared" si="88"/>
        <v>2.3873737500000001</v>
      </c>
      <c r="S93" s="13">
        <f t="shared" si="89"/>
        <v>7.8156349400156144E-2</v>
      </c>
      <c r="T93" s="2">
        <f t="shared" si="90"/>
        <v>0.51</v>
      </c>
      <c r="U93" s="14">
        <f t="shared" si="91"/>
        <v>3.9859738194079633E-2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3.4928711065515011E-2</v>
      </c>
      <c r="AK93" s="9">
        <f t="shared" si="93"/>
        <v>10.4025</v>
      </c>
      <c r="AL93" s="1">
        <f t="shared" si="94"/>
        <v>0.45</v>
      </c>
      <c r="AM93" s="17">
        <f t="shared" si="95"/>
        <v>7257.666666666667</v>
      </c>
      <c r="AN93" s="1">
        <f t="shared" si="96"/>
        <v>26370435.492571469</v>
      </c>
    </row>
    <row r="94" spans="1:48" x14ac:dyDescent="0.15">
      <c r="C94" s="7">
        <v>5</v>
      </c>
      <c r="D94" s="8">
        <v>11.6868799114516</v>
      </c>
      <c r="E94" s="10">
        <f t="shared" si="97"/>
        <v>10.6064724793333</v>
      </c>
      <c r="F94" s="7" t="s">
        <v>85</v>
      </c>
      <c r="G94" s="1">
        <v>6</v>
      </c>
      <c r="H94" s="9">
        <f t="shared" si="81"/>
        <v>11.6868799114516</v>
      </c>
      <c r="I94" s="9">
        <f t="shared" si="82"/>
        <v>284.8368799114516</v>
      </c>
      <c r="J94" s="9">
        <f t="shared" si="83"/>
        <v>7.5230424125453652E-2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11.168388401591866</v>
      </c>
      <c r="P94" s="9">
        <f t="shared" si="86"/>
        <v>0.8402025962495534</v>
      </c>
      <c r="Q94" s="12">
        <f t="shared" si="87"/>
        <v>0.37809116831229905</v>
      </c>
      <c r="R94" s="9">
        <f t="shared" si="88"/>
        <v>2.3873737500000001</v>
      </c>
      <c r="S94" s="13">
        <f t="shared" si="89"/>
        <v>0.15837116761139686</v>
      </c>
      <c r="T94" s="2">
        <f t="shared" si="90"/>
        <v>0.51</v>
      </c>
      <c r="U94" s="14">
        <f t="shared" si="91"/>
        <v>8.07692954818124E-2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5.0480942587766447E-2</v>
      </c>
      <c r="AK94" s="9">
        <f t="shared" si="93"/>
        <v>10.4025</v>
      </c>
      <c r="AL94" s="1">
        <f t="shared" si="94"/>
        <v>0.45</v>
      </c>
      <c r="AM94" s="17">
        <f t="shared" si="95"/>
        <v>7257.666666666667</v>
      </c>
      <c r="AN94" s="1">
        <f t="shared" si="96"/>
        <v>38112040.19575724</v>
      </c>
    </row>
    <row r="95" spans="1:48" x14ac:dyDescent="0.15">
      <c r="C95" s="7">
        <v>6</v>
      </c>
      <c r="D95" s="8">
        <v>15.692175927999999</v>
      </c>
      <c r="E95" s="10">
        <f t="shared" si="97"/>
        <v>11.6868799114516</v>
      </c>
      <c r="F95" s="7" t="s">
        <v>83</v>
      </c>
      <c r="G95" s="1">
        <v>7</v>
      </c>
      <c r="H95" s="9">
        <f t="shared" si="81"/>
        <v>15.692175927999999</v>
      </c>
      <c r="I95" s="9">
        <f t="shared" si="82"/>
        <v>288.84217592799996</v>
      </c>
      <c r="J95" s="9">
        <f t="shared" si="83"/>
        <v>0.12085268568215364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15.63346080534231</v>
      </c>
      <c r="P95" s="9">
        <f t="shared" si="86"/>
        <v>1.8893457248323027</v>
      </c>
      <c r="Q95" s="12">
        <f t="shared" si="87"/>
        <v>0.85020557617453618</v>
      </c>
      <c r="R95" s="9">
        <f t="shared" si="88"/>
        <v>2.3873737500000001</v>
      </c>
      <c r="S95" s="13">
        <f t="shared" si="89"/>
        <v>0.35612587939971113</v>
      </c>
      <c r="T95" s="2">
        <f t="shared" si="90"/>
        <v>0.51</v>
      </c>
      <c r="U95" s="14">
        <f t="shared" si="91"/>
        <v>0.18162419849385267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0.10121469584589658</v>
      </c>
      <c r="AK95" s="9">
        <f t="shared" si="93"/>
        <v>10.4025</v>
      </c>
      <c r="AL95" s="1">
        <f t="shared" si="94"/>
        <v>0.45</v>
      </c>
      <c r="AM95" s="17">
        <f t="shared" si="95"/>
        <v>7257.666666666667</v>
      </c>
      <c r="AN95" s="1">
        <f t="shared" si="96"/>
        <v>76414947.081732586</v>
      </c>
    </row>
    <row r="96" spans="1:48" x14ac:dyDescent="0.15">
      <c r="C96" s="7">
        <v>7</v>
      </c>
      <c r="D96" s="8">
        <v>18.127699565161301</v>
      </c>
      <c r="E96" s="10">
        <f t="shared" si="97"/>
        <v>15.692175927999999</v>
      </c>
      <c r="F96" s="7" t="s">
        <v>83</v>
      </c>
      <c r="G96" s="1">
        <v>8</v>
      </c>
      <c r="H96" s="9">
        <f t="shared" si="81"/>
        <v>18.127699565161301</v>
      </c>
      <c r="I96" s="9">
        <f t="shared" si="82"/>
        <v>291.2776995651613</v>
      </c>
      <c r="J96" s="9">
        <f t="shared" si="83"/>
        <v>0.16020219843345287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19.049390080510008</v>
      </c>
      <c r="P96" s="9">
        <f t="shared" si="86"/>
        <v>3.0517541697141133</v>
      </c>
      <c r="Q96" s="12">
        <f t="shared" si="87"/>
        <v>1.373289376371351</v>
      </c>
      <c r="R96" s="9">
        <f t="shared" si="88"/>
        <v>2.3873737500000001</v>
      </c>
      <c r="S96" s="13">
        <f t="shared" si="89"/>
        <v>0.57523015672403655</v>
      </c>
      <c r="T96" s="2">
        <f t="shared" si="90"/>
        <v>0.51</v>
      </c>
      <c r="U96" s="14">
        <f t="shared" si="91"/>
        <v>0.29336737992925865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0.13490526504867151</v>
      </c>
      <c r="AK96" s="9">
        <f t="shared" si="93"/>
        <v>10.4025</v>
      </c>
      <c r="AL96" s="1">
        <f t="shared" si="94"/>
        <v>0.45</v>
      </c>
      <c r="AM96" s="17">
        <f t="shared" si="95"/>
        <v>7257.666666666667</v>
      </c>
      <c r="AN96" s="1">
        <f t="shared" si="96"/>
        <v>101850611.74749634</v>
      </c>
    </row>
    <row r="97" spans="1:50" x14ac:dyDescent="0.15">
      <c r="C97" s="7">
        <v>8</v>
      </c>
      <c r="D97" s="8">
        <v>14.6871557745161</v>
      </c>
      <c r="E97" s="10">
        <f t="shared" si="97"/>
        <v>18.127699565161301</v>
      </c>
      <c r="F97" s="7" t="s">
        <v>83</v>
      </c>
      <c r="G97" s="1">
        <v>9</v>
      </c>
      <c r="H97" s="9">
        <f t="shared" si="81"/>
        <v>14.6871557745161</v>
      </c>
      <c r="I97" s="9">
        <f t="shared" si="82"/>
        <v>287.83715577451608</v>
      </c>
      <c r="J97" s="9">
        <f t="shared" si="83"/>
        <v>0.10743333748675259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21.302910910795898</v>
      </c>
      <c r="P97" s="9">
        <f t="shared" si="86"/>
        <v>2.2886428173297597</v>
      </c>
      <c r="Q97" s="12">
        <f t="shared" si="87"/>
        <v>1.029889267798392</v>
      </c>
      <c r="R97" s="9">
        <f t="shared" si="88"/>
        <v>2.3873737500000001</v>
      </c>
      <c r="S97" s="13">
        <f t="shared" si="89"/>
        <v>0.4313900443105701</v>
      </c>
      <c r="T97" s="2">
        <f t="shared" si="90"/>
        <v>0.51</v>
      </c>
      <c r="U97" s="14">
        <f t="shared" si="91"/>
        <v>0.22000892259839075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0.11278769016341482</v>
      </c>
      <c r="AK97" s="9">
        <f t="shared" si="93"/>
        <v>10.4025</v>
      </c>
      <c r="AL97" s="1">
        <f t="shared" si="94"/>
        <v>0.45</v>
      </c>
      <c r="AM97" s="17">
        <f t="shared" si="95"/>
        <v>7257.666666666667</v>
      </c>
      <c r="AN97" s="1">
        <f t="shared" si="96"/>
        <v>85152312.154654473</v>
      </c>
    </row>
    <row r="98" spans="1:50" x14ac:dyDescent="0.15">
      <c r="C98" s="7">
        <v>9</v>
      </c>
      <c r="D98" s="8">
        <v>14.431825782366699</v>
      </c>
      <c r="E98" s="10">
        <f t="shared" si="97"/>
        <v>14.6871557745161</v>
      </c>
      <c r="F98" s="7" t="s">
        <v>83</v>
      </c>
      <c r="G98" s="1">
        <v>10</v>
      </c>
      <c r="H98" s="9">
        <f t="shared" si="81"/>
        <v>14.431825782366699</v>
      </c>
      <c r="I98" s="9">
        <f t="shared" si="82"/>
        <v>287.58182578236665</v>
      </c>
      <c r="J98" s="9">
        <f t="shared" si="83"/>
        <v>0.10425468571017205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24.319543093466137</v>
      </c>
      <c r="P98" s="9">
        <f t="shared" si="86"/>
        <v>2.5354263218242972</v>
      </c>
      <c r="Q98" s="12">
        <f t="shared" si="87"/>
        <v>1.1409418448209339</v>
      </c>
      <c r="R98" s="9">
        <f t="shared" si="88"/>
        <v>2.3873737500000001</v>
      </c>
      <c r="S98" s="13">
        <f t="shared" si="89"/>
        <v>0.47790667247678914</v>
      </c>
      <c r="T98" s="2">
        <f t="shared" si="90"/>
        <v>0.51</v>
      </c>
      <c r="U98" s="14">
        <f t="shared" si="91"/>
        <v>0.24373240296316245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0.11673431949339348</v>
      </c>
      <c r="AK98" s="9">
        <f t="shared" si="93"/>
        <v>10.4025</v>
      </c>
      <c r="AL98" s="1">
        <f t="shared" si="94"/>
        <v>0.45</v>
      </c>
      <c r="AM98" s="17">
        <f t="shared" si="95"/>
        <v>7257.666666666667</v>
      </c>
      <c r="AN98" s="1">
        <f t="shared" si="96"/>
        <v>88131933.531580836</v>
      </c>
    </row>
    <row r="99" spans="1:50" x14ac:dyDescent="0.15">
      <c r="C99" s="7">
        <v>10</v>
      </c>
      <c r="D99" s="8">
        <v>11.4716333784516</v>
      </c>
      <c r="E99" s="10">
        <f t="shared" si="97"/>
        <v>14.431825782366699</v>
      </c>
      <c r="F99" s="7" t="s">
        <v>83</v>
      </c>
      <c r="G99" s="1">
        <v>11</v>
      </c>
      <c r="H99" s="9">
        <f t="shared" si="81"/>
        <v>11.4716333784516</v>
      </c>
      <c r="I99" s="9">
        <f t="shared" si="82"/>
        <v>284.62163337845158</v>
      </c>
      <c r="J99" s="9">
        <f t="shared" si="83"/>
        <v>7.3310518867078678E-2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20.694910933059749</v>
      </c>
      <c r="O99" s="9">
        <f t="shared" si="98"/>
        <v>6.3944808385820942</v>
      </c>
      <c r="P99" s="9">
        <f t="shared" si="86"/>
        <v>0.4687827081620457</v>
      </c>
      <c r="Q99" s="12">
        <f t="shared" si="87"/>
        <v>0.21095221867292058</v>
      </c>
      <c r="R99" s="9">
        <f t="shared" si="88"/>
        <v>2.3873737500000001</v>
      </c>
      <c r="S99" s="13">
        <f t="shared" si="89"/>
        <v>8.8361622755096708E-2</v>
      </c>
      <c r="T99" s="2">
        <f t="shared" si="90"/>
        <v>0.51</v>
      </c>
      <c r="U99" s="14">
        <f t="shared" si="91"/>
        <v>4.5064427605099322E-2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4.3923924922937445E-2</v>
      </c>
      <c r="AK99" s="9">
        <f t="shared" si="93"/>
        <v>10.4025</v>
      </c>
      <c r="AL99" s="1">
        <f t="shared" si="94"/>
        <v>0.45</v>
      </c>
      <c r="AM99" s="17">
        <f t="shared" si="95"/>
        <v>7257.666666666667</v>
      </c>
      <c r="AN99" s="1">
        <f t="shared" si="96"/>
        <v>33161631.031511281</v>
      </c>
    </row>
    <row r="100" spans="1:50" x14ac:dyDescent="0.15">
      <c r="C100" s="7">
        <v>11</v>
      </c>
      <c r="D100" s="8">
        <v>6.6225620386333297</v>
      </c>
      <c r="E100" s="10">
        <f t="shared" si="97"/>
        <v>11.4716333784516</v>
      </c>
      <c r="F100" s="7" t="s">
        <v>85</v>
      </c>
      <c r="G100" s="1">
        <v>12</v>
      </c>
      <c r="H100" s="9">
        <f t="shared" si="81"/>
        <v>6.6225620386333297</v>
      </c>
      <c r="I100" s="9">
        <f t="shared" si="82"/>
        <v>279.77256203863328</v>
      </c>
      <c r="J100" s="9">
        <f t="shared" si="83"/>
        <v>4.0519242625074947E-2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11.230973130420049</v>
      </c>
      <c r="P100" s="9">
        <f t="shared" si="86"/>
        <v>0.45507052518718744</v>
      </c>
      <c r="Q100" s="12">
        <f t="shared" si="87"/>
        <v>0.20478173633423435</v>
      </c>
      <c r="R100" s="9">
        <f t="shared" si="88"/>
        <v>2.3873737500000001</v>
      </c>
      <c r="S100" s="13">
        <f t="shared" si="89"/>
        <v>8.5776990860452554E-2</v>
      </c>
      <c r="T100" s="2">
        <f t="shared" si="90"/>
        <v>0.51</v>
      </c>
      <c r="U100" s="14">
        <f t="shared" si="91"/>
        <v>4.3746265338830803E-2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4.3526498999657486E-2</v>
      </c>
      <c r="AK100" s="9">
        <f t="shared" si="93"/>
        <v>10.4025</v>
      </c>
      <c r="AL100" s="1">
        <f t="shared" si="94"/>
        <v>0.45</v>
      </c>
      <c r="AM100" s="17">
        <f t="shared" si="95"/>
        <v>7257.666666666667</v>
      </c>
      <c r="AN100" s="1">
        <f t="shared" si="96"/>
        <v>32861582.894800134</v>
      </c>
      <c r="AO100" s="1">
        <f>SUM(AN89:AN100)</f>
        <v>612434676.39039552</v>
      </c>
    </row>
    <row r="101" spans="1:50" x14ac:dyDescent="0.15">
      <c r="C101" s="7">
        <v>12</v>
      </c>
      <c r="D101" s="8">
        <v>2.2863348540000001</v>
      </c>
      <c r="E101" s="10">
        <f t="shared" si="97"/>
        <v>6.6225620386333297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3.6909852748709699</v>
      </c>
      <c r="E105" s="7"/>
      <c r="F105" s="7"/>
      <c r="G105" s="1">
        <v>1</v>
      </c>
      <c r="H105" s="9">
        <f t="shared" ref="H105:H116" si="99">E106</f>
        <v>3.6909852748709699</v>
      </c>
      <c r="I105" s="9">
        <f t="shared" ref="I105:I116" si="100">H105+273.15</f>
        <v>276.84098527487095</v>
      </c>
      <c r="J105" s="9">
        <f t="shared" ref="J105:J116" si="101">EXP(($C$15*(I105-$C$13))/($C$16*I105*$C$13))</f>
        <v>2.8028998094348386E-2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1.8159713414721983E-2</v>
      </c>
      <c r="Q105" s="12">
        <f t="shared" ref="Q105:Q116" si="105">P105*$B$107</f>
        <v>5.4479140244165945E-3</v>
      </c>
      <c r="R105" s="9">
        <f t="shared" ref="R105:R116" si="106">L105*$B$107</f>
        <v>0.19436706250000002</v>
      </c>
      <c r="S105" s="13">
        <f t="shared" ref="S105:S116" si="107">Q105/R105</f>
        <v>2.8028998094348386E-2</v>
      </c>
      <c r="T105" s="2">
        <f t="shared" ref="T105:T116" si="108">$B$106/100</f>
        <v>0.01</v>
      </c>
      <c r="U105" s="14">
        <f t="shared" ref="U105:U116" si="109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5.7702899809434841E-3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393.66666666666669</v>
      </c>
      <c r="AX105" s="1">
        <f t="shared" ref="AX105:AX116" si="116">AW105*10000*AV105*0.67*AU105*AT105</f>
        <v>295817.42717987334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3.6885851258064499</v>
      </c>
      <c r="E106" s="10">
        <f t="shared" ref="E106:E117" si="117">D105</f>
        <v>3.6909852748709699</v>
      </c>
      <c r="F106" s="7" t="s">
        <v>83</v>
      </c>
      <c r="G106" s="1">
        <v>2</v>
      </c>
      <c r="H106" s="9">
        <f t="shared" si="99"/>
        <v>3.6885851258064499</v>
      </c>
      <c r="I106" s="9">
        <f t="shared" si="100"/>
        <v>276.83858512580645</v>
      </c>
      <c r="J106" s="9">
        <f t="shared" si="101"/>
        <v>2.8020452577518135E-2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1.2776207032519449</v>
      </c>
      <c r="P106" s="9">
        <f t="shared" si="104"/>
        <v>3.5799510327526492E-2</v>
      </c>
      <c r="Q106" s="12">
        <f t="shared" si="105"/>
        <v>1.0739853098257948E-2</v>
      </c>
      <c r="R106" s="9">
        <f t="shared" si="106"/>
        <v>0.19436706250000002</v>
      </c>
      <c r="S106" s="13">
        <f t="shared" si="107"/>
        <v>5.5255519943138237E-2</v>
      </c>
      <c r="T106" s="2">
        <f t="shared" si="108"/>
        <v>0.01</v>
      </c>
      <c r="U106" s="14">
        <f t="shared" si="109"/>
        <v>5.5255519943138236E-4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6.0425551994313827E-3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393.66666666666669</v>
      </c>
      <c r="AX106" s="1">
        <f t="shared" si="116"/>
        <v>309775.26928306819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3.9974851876428601</v>
      </c>
      <c r="E107" s="10">
        <f t="shared" si="117"/>
        <v>3.6885851258064499</v>
      </c>
      <c r="F107" s="7" t="s">
        <v>83</v>
      </c>
      <c r="G107" s="1">
        <v>3</v>
      </c>
      <c r="H107" s="9">
        <f t="shared" si="99"/>
        <v>3.9974851876428601</v>
      </c>
      <c r="I107" s="9">
        <f t="shared" si="100"/>
        <v>277.14748518764281</v>
      </c>
      <c r="J107" s="9">
        <f t="shared" si="101"/>
        <v>2.9140693723226422E-2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1.8897114012577518</v>
      </c>
      <c r="P107" s="9">
        <f t="shared" si="104"/>
        <v>5.5067501169341178E-2</v>
      </c>
      <c r="Q107" s="12">
        <f t="shared" si="105"/>
        <v>1.6520250350802353E-2</v>
      </c>
      <c r="R107" s="9">
        <f t="shared" si="106"/>
        <v>0.19436706250000002</v>
      </c>
      <c r="S107" s="13">
        <f t="shared" si="107"/>
        <v>8.4995112537662343E-2</v>
      </c>
      <c r="T107" s="2">
        <f t="shared" si="108"/>
        <v>0.01</v>
      </c>
      <c r="U107" s="14">
        <f t="shared" si="109"/>
        <v>8.4995112537662341E-4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6.3399511253766231E-3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393.66666666666669</v>
      </c>
      <c r="AX107" s="1">
        <f t="shared" si="116"/>
        <v>325021.45239647088</v>
      </c>
    </row>
    <row r="108" spans="1:50" x14ac:dyDescent="0.15">
      <c r="C108" s="7">
        <v>3</v>
      </c>
      <c r="D108" s="8">
        <v>7.1436515933870997</v>
      </c>
      <c r="E108" s="10">
        <f t="shared" si="117"/>
        <v>3.9974851876428601</v>
      </c>
      <c r="F108" s="7" t="s">
        <v>83</v>
      </c>
      <c r="G108" s="1">
        <v>4</v>
      </c>
      <c r="H108" s="9">
        <f t="shared" si="99"/>
        <v>7.1436515933870997</v>
      </c>
      <c r="I108" s="9">
        <f t="shared" si="100"/>
        <v>280.2936515933871</v>
      </c>
      <c r="J108" s="9">
        <f t="shared" si="101"/>
        <v>4.322754045982944E-2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2.4825341084217438</v>
      </c>
      <c r="P108" s="9">
        <f t="shared" si="104"/>
        <v>0.10731384361470754</v>
      </c>
      <c r="Q108" s="12">
        <f t="shared" si="105"/>
        <v>3.2194153084412258E-2</v>
      </c>
      <c r="R108" s="9">
        <f t="shared" si="106"/>
        <v>0.19436706250000002</v>
      </c>
      <c r="S108" s="13">
        <f t="shared" si="107"/>
        <v>0.16563584730006534</v>
      </c>
      <c r="T108" s="2">
        <f t="shared" si="108"/>
        <v>0.01</v>
      </c>
      <c r="U108" s="14">
        <f t="shared" si="109"/>
        <v>1.6563584730006533E-3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7.1463584730006536E-3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393.66666666666669</v>
      </c>
      <c r="AX108" s="1">
        <f t="shared" si="116"/>
        <v>366362.41578321595</v>
      </c>
    </row>
    <row r="109" spans="1:50" x14ac:dyDescent="0.15">
      <c r="C109" s="7">
        <v>4</v>
      </c>
      <c r="D109" s="8">
        <v>10.6064724793333</v>
      </c>
      <c r="E109" s="10">
        <f t="shared" si="117"/>
        <v>7.1436515933870997</v>
      </c>
      <c r="F109" s="7" t="s">
        <v>83</v>
      </c>
      <c r="G109" s="1">
        <v>5</v>
      </c>
      <c r="H109" s="9">
        <f t="shared" si="99"/>
        <v>10.6064724793333</v>
      </c>
      <c r="I109" s="9">
        <f t="shared" si="100"/>
        <v>283.7564724793333</v>
      </c>
      <c r="J109" s="9">
        <f t="shared" si="101"/>
        <v>6.6049243868025451E-2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2.2564592515666844</v>
      </c>
      <c r="O109" s="9">
        <f t="shared" si="118"/>
        <v>0.76665122157368559</v>
      </c>
      <c r="P109" s="9">
        <f t="shared" si="104"/>
        <v>5.0636733495439977E-2</v>
      </c>
      <c r="Q109" s="12">
        <f t="shared" si="105"/>
        <v>1.5191020048631992E-2</v>
      </c>
      <c r="R109" s="9">
        <f t="shared" si="106"/>
        <v>0.19436706250000002</v>
      </c>
      <c r="S109" s="13">
        <f t="shared" si="107"/>
        <v>7.8156349400156158E-2</v>
      </c>
      <c r="T109" s="2">
        <f t="shared" si="108"/>
        <v>0.01</v>
      </c>
      <c r="U109" s="14">
        <f t="shared" si="109"/>
        <v>7.8156349400156165E-4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6.2715634940015618E-3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393.66666666666669</v>
      </c>
      <c r="AX109" s="1">
        <f t="shared" si="116"/>
        <v>321515.51885914308</v>
      </c>
    </row>
    <row r="110" spans="1:50" x14ac:dyDescent="0.15">
      <c r="C110" s="7">
        <v>5</v>
      </c>
      <c r="D110" s="8">
        <v>11.6868799114516</v>
      </c>
      <c r="E110" s="10">
        <f t="shared" si="117"/>
        <v>10.6064724793333</v>
      </c>
      <c r="F110" s="7" t="s">
        <v>85</v>
      </c>
      <c r="G110" s="1">
        <v>6</v>
      </c>
      <c r="H110" s="9">
        <f t="shared" si="99"/>
        <v>11.6868799114516</v>
      </c>
      <c r="I110" s="9">
        <f t="shared" si="100"/>
        <v>284.8368799114516</v>
      </c>
      <c r="J110" s="9">
        <f t="shared" si="101"/>
        <v>7.5230424125453652E-2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1.3639046964115791</v>
      </c>
      <c r="P110" s="9">
        <f t="shared" si="104"/>
        <v>0.1026071287777412</v>
      </c>
      <c r="Q110" s="12">
        <f t="shared" si="105"/>
        <v>3.0782138633322357E-2</v>
      </c>
      <c r="R110" s="9">
        <f t="shared" si="106"/>
        <v>0.19436706250000002</v>
      </c>
      <c r="S110" s="13">
        <f t="shared" si="107"/>
        <v>0.15837116761139688</v>
      </c>
      <c r="T110" s="2">
        <f t="shared" si="108"/>
        <v>0.01</v>
      </c>
      <c r="U110" s="14">
        <f t="shared" si="109"/>
        <v>1.5837116761139689E-3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7.0737116761139694E-3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393.66666666666669</v>
      </c>
      <c r="AX110" s="1">
        <f t="shared" si="116"/>
        <v>362638.13353416958</v>
      </c>
    </row>
    <row r="111" spans="1:50" x14ac:dyDescent="0.15">
      <c r="C111" s="7">
        <v>6</v>
      </c>
      <c r="D111" s="8">
        <v>15.692175927999999</v>
      </c>
      <c r="E111" s="10">
        <f t="shared" si="117"/>
        <v>11.6868799114516</v>
      </c>
      <c r="F111" s="7" t="s">
        <v>83</v>
      </c>
      <c r="G111" s="1">
        <v>7</v>
      </c>
      <c r="H111" s="9">
        <f t="shared" si="99"/>
        <v>15.692175927999999</v>
      </c>
      <c r="I111" s="9">
        <f t="shared" si="100"/>
        <v>288.84217592799996</v>
      </c>
      <c r="J111" s="9">
        <f t="shared" si="101"/>
        <v>0.12085268568215364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1.9091877759671712</v>
      </c>
      <c r="P111" s="9">
        <f t="shared" si="104"/>
        <v>0.2307304701971705</v>
      </c>
      <c r="Q111" s="12">
        <f t="shared" si="105"/>
        <v>6.921914105915114E-2</v>
      </c>
      <c r="R111" s="9">
        <f t="shared" si="106"/>
        <v>0.19436706250000002</v>
      </c>
      <c r="S111" s="13">
        <f t="shared" si="107"/>
        <v>0.35612587939971124</v>
      </c>
      <c r="T111" s="2">
        <f t="shared" si="108"/>
        <v>0.01</v>
      </c>
      <c r="U111" s="14">
        <f t="shared" si="109"/>
        <v>3.5612587939971123E-3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1.3511258793997113E-2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393.66666666666669</v>
      </c>
      <c r="AX111" s="1">
        <f t="shared" si="116"/>
        <v>692662.90387509228</v>
      </c>
    </row>
    <row r="112" spans="1:50" x14ac:dyDescent="0.15">
      <c r="C112" s="7">
        <v>7</v>
      </c>
      <c r="D112" s="8">
        <v>18.127699565161301</v>
      </c>
      <c r="E112" s="10">
        <f t="shared" si="117"/>
        <v>15.692175927999999</v>
      </c>
      <c r="F112" s="7" t="s">
        <v>83</v>
      </c>
      <c r="G112" s="1">
        <v>8</v>
      </c>
      <c r="H112" s="9">
        <f t="shared" si="99"/>
        <v>18.127699565161301</v>
      </c>
      <c r="I112" s="9">
        <f t="shared" si="100"/>
        <v>291.2776995651613</v>
      </c>
      <c r="J112" s="9">
        <f t="shared" si="101"/>
        <v>0.16020219843345287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2.3263475141033343</v>
      </c>
      <c r="P112" s="9">
        <f t="shared" si="104"/>
        <v>0.37268598607955217</v>
      </c>
      <c r="Q112" s="12">
        <f t="shared" si="105"/>
        <v>0.11180579582386564</v>
      </c>
      <c r="R112" s="9">
        <f t="shared" si="106"/>
        <v>0.19436706250000002</v>
      </c>
      <c r="S112" s="13">
        <f t="shared" si="107"/>
        <v>0.57523015672403666</v>
      </c>
      <c r="T112" s="2">
        <f t="shared" si="108"/>
        <v>0.01</v>
      </c>
      <c r="U112" s="14">
        <f t="shared" si="109"/>
        <v>5.7523015672403663E-3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1.5702301567240368E-2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393.66666666666669</v>
      </c>
      <c r="AX112" s="1">
        <f t="shared" si="116"/>
        <v>804988.04492734442</v>
      </c>
    </row>
    <row r="113" spans="1:53" x14ac:dyDescent="0.15">
      <c r="C113" s="7">
        <v>8</v>
      </c>
      <c r="D113" s="8">
        <v>14.6871557745161</v>
      </c>
      <c r="E113" s="10">
        <f t="shared" si="117"/>
        <v>18.127699565161301</v>
      </c>
      <c r="F113" s="7" t="s">
        <v>83</v>
      </c>
      <c r="G113" s="1">
        <v>9</v>
      </c>
      <c r="H113" s="9">
        <f t="shared" si="99"/>
        <v>14.6871557745161</v>
      </c>
      <c r="I113" s="9">
        <f t="shared" si="100"/>
        <v>287.83715577451608</v>
      </c>
      <c r="J113" s="9">
        <f t="shared" si="101"/>
        <v>0.10743333748675259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2.6015517363571155</v>
      </c>
      <c r="P113" s="9">
        <f t="shared" si="104"/>
        <v>0.27949338568130117</v>
      </c>
      <c r="Q113" s="12">
        <f t="shared" si="105"/>
        <v>8.384801570439035E-2</v>
      </c>
      <c r="R113" s="9">
        <f t="shared" si="106"/>
        <v>0.19436706250000002</v>
      </c>
      <c r="S113" s="13">
        <f t="shared" si="107"/>
        <v>0.43139004431057004</v>
      </c>
      <c r="T113" s="2">
        <f t="shared" si="108"/>
        <v>0.01</v>
      </c>
      <c r="U113" s="14">
        <f t="shared" si="109"/>
        <v>4.3139004431057004E-3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1.4263900443105701E-2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393.66666666666669</v>
      </c>
      <c r="AX113" s="1">
        <f t="shared" si="116"/>
        <v>731247.53601022041</v>
      </c>
    </row>
    <row r="114" spans="1:53" x14ac:dyDescent="0.15">
      <c r="C114" s="7">
        <v>9</v>
      </c>
      <c r="D114" s="8">
        <v>14.431825782366699</v>
      </c>
      <c r="E114" s="10">
        <f t="shared" si="117"/>
        <v>14.6871557745161</v>
      </c>
      <c r="F114" s="7" t="s">
        <v>83</v>
      </c>
      <c r="G114" s="1">
        <v>10</v>
      </c>
      <c r="H114" s="9">
        <f t="shared" si="99"/>
        <v>14.431825782366699</v>
      </c>
      <c r="I114" s="9">
        <f t="shared" si="100"/>
        <v>287.58182578236665</v>
      </c>
      <c r="J114" s="9">
        <f t="shared" si="101"/>
        <v>0.10425468571017205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2.9699485590091479</v>
      </c>
      <c r="P114" s="9">
        <f t="shared" si="104"/>
        <v>0.30963105359487708</v>
      </c>
      <c r="Q114" s="12">
        <f t="shared" si="105"/>
        <v>9.2889316078463124E-2</v>
      </c>
      <c r="R114" s="9">
        <f t="shared" si="106"/>
        <v>0.19436706250000002</v>
      </c>
      <c r="S114" s="13">
        <f t="shared" si="107"/>
        <v>0.4779066724767892</v>
      </c>
      <c r="T114" s="2">
        <f t="shared" si="108"/>
        <v>0.01</v>
      </c>
      <c r="U114" s="14">
        <f t="shared" si="109"/>
        <v>4.7790667247678918E-3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1.4729066724767891E-2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393.66666666666669</v>
      </c>
      <c r="AX114" s="1">
        <f t="shared" si="116"/>
        <v>755094.56850019551</v>
      </c>
    </row>
    <row r="115" spans="1:53" x14ac:dyDescent="0.15">
      <c r="C115" s="7">
        <v>10</v>
      </c>
      <c r="D115" s="8">
        <v>11.4716333784516</v>
      </c>
      <c r="E115" s="10">
        <f t="shared" si="117"/>
        <v>14.431825782366699</v>
      </c>
      <c r="F115" s="7" t="s">
        <v>83</v>
      </c>
      <c r="G115" s="1">
        <v>11</v>
      </c>
      <c r="H115" s="9">
        <f t="shared" si="99"/>
        <v>11.4716333784516</v>
      </c>
      <c r="I115" s="9">
        <f t="shared" si="100"/>
        <v>284.62163337845158</v>
      </c>
      <c r="J115" s="9">
        <f t="shared" si="101"/>
        <v>7.3310518867078678E-2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2.5273016301435574</v>
      </c>
      <c r="O115" s="9">
        <f t="shared" si="118"/>
        <v>0.78090608360404712</v>
      </c>
      <c r="P115" s="9">
        <f t="shared" si="104"/>
        <v>5.7248630175471014E-2</v>
      </c>
      <c r="Q115" s="12">
        <f t="shared" si="105"/>
        <v>1.7174589052641305E-2</v>
      </c>
      <c r="R115" s="9">
        <f t="shared" si="106"/>
        <v>0.19436706250000002</v>
      </c>
      <c r="S115" s="13">
        <f t="shared" si="107"/>
        <v>8.8361622755096708E-2</v>
      </c>
      <c r="T115" s="2">
        <f t="shared" si="108"/>
        <v>0.01</v>
      </c>
      <c r="U115" s="14">
        <f t="shared" si="109"/>
        <v>8.8361622755096705E-4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6.3736162275509671E-3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393.66666666666669</v>
      </c>
      <c r="AX115" s="1">
        <f t="shared" si="116"/>
        <v>326747.31434515124</v>
      </c>
    </row>
    <row r="116" spans="1:53" x14ac:dyDescent="0.15">
      <c r="C116" s="7">
        <v>11</v>
      </c>
      <c r="D116" s="8">
        <v>6.6225620386333297</v>
      </c>
      <c r="E116" s="10">
        <f t="shared" si="117"/>
        <v>11.4716333784516</v>
      </c>
      <c r="F116" s="7" t="s">
        <v>85</v>
      </c>
      <c r="G116" s="1">
        <v>12</v>
      </c>
      <c r="H116" s="9">
        <f t="shared" si="99"/>
        <v>6.6225620386333297</v>
      </c>
      <c r="I116" s="9">
        <f t="shared" si="100"/>
        <v>279.77256203863328</v>
      </c>
      <c r="J116" s="9">
        <f t="shared" si="101"/>
        <v>4.0519242625074947E-2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1.3715476617619096</v>
      </c>
      <c r="P116" s="9">
        <f t="shared" si="104"/>
        <v>5.5574072478785042E-2</v>
      </c>
      <c r="Q116" s="12">
        <f t="shared" si="105"/>
        <v>1.6672221743635512E-2</v>
      </c>
      <c r="R116" s="9">
        <f t="shared" si="106"/>
        <v>0.19436706250000002</v>
      </c>
      <c r="S116" s="13">
        <f t="shared" si="107"/>
        <v>8.5776990860452554E-2</v>
      </c>
      <c r="T116" s="2">
        <f t="shared" si="108"/>
        <v>0.01</v>
      </c>
      <c r="U116" s="14">
        <f t="shared" si="109"/>
        <v>8.5776990860452558E-4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6.3477699086045255E-3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393.66666666666669</v>
      </c>
      <c r="AX116" s="1">
        <f t="shared" si="116"/>
        <v>325422.28707649454</v>
      </c>
      <c r="AY116" s="1">
        <f>SUM(AX105:AX116)</f>
        <v>5617292.8717704397</v>
      </c>
    </row>
    <row r="117" spans="1:53" x14ac:dyDescent="0.15">
      <c r="C117" s="7">
        <v>12</v>
      </c>
      <c r="D117" s="8">
        <v>2.2863348540000001</v>
      </c>
      <c r="E117" s="10">
        <f t="shared" si="117"/>
        <v>6.6225620386333297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3.6909852748709699</v>
      </c>
      <c r="E121" s="7"/>
      <c r="F121" s="7"/>
      <c r="G121" s="1">
        <v>1</v>
      </c>
      <c r="H121" s="9">
        <f t="shared" ref="H121:H132" si="119">E122</f>
        <v>3.6909852748709699</v>
      </c>
      <c r="I121" s="9">
        <f t="shared" ref="I121:I132" si="120">H121+273.15</f>
        <v>276.84098527487095</v>
      </c>
      <c r="J121" s="9">
        <f t="shared" ref="J121:J132" si="121">EXP(($C$15*(I121-$C$13))/($C$16*I121*$C$13))</f>
        <v>2.8028998094348386E-2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7.9798557574609855E-3</v>
      </c>
      <c r="Q121" s="12">
        <f t="shared" ref="Q121:Q132" si="125">P121*$B$123</f>
        <v>2.6333523999621253E-3</v>
      </c>
      <c r="R121" s="9">
        <f t="shared" ref="R121:R132" si="126">L121*$B$123</f>
        <v>9.3951000000000007E-2</v>
      </c>
      <c r="S121" s="13">
        <f t="shared" ref="S121:S132" si="127">Q121/R121</f>
        <v>2.8028998094348386E-2</v>
      </c>
      <c r="T121" s="2">
        <f t="shared" ref="T121:T132" si="128">$B$122/100</f>
        <v>0.01</v>
      </c>
      <c r="U121" s="14">
        <f t="shared" ref="U121:U132" si="129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5.7702899809434841E-3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3.6885851258064499</v>
      </c>
      <c r="E122" s="10">
        <f t="shared" ref="E122:E133" si="139">D121</f>
        <v>3.6909852748709699</v>
      </c>
      <c r="F122" s="7" t="s">
        <v>83</v>
      </c>
      <c r="G122" s="1">
        <v>2</v>
      </c>
      <c r="H122" s="9">
        <f t="shared" si="119"/>
        <v>3.6885851258064499</v>
      </c>
      <c r="I122" s="9">
        <f t="shared" si="120"/>
        <v>276.83858512580645</v>
      </c>
      <c r="J122" s="9">
        <f t="shared" si="121"/>
        <v>2.8020452577518135E-2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0.56142014424253905</v>
      </c>
      <c r="P122" s="9">
        <f t="shared" si="124"/>
        <v>1.5731246527811455E-2</v>
      </c>
      <c r="Q122" s="12">
        <f t="shared" si="125"/>
        <v>5.1913113541777805E-3</v>
      </c>
      <c r="R122" s="9">
        <f t="shared" si="126"/>
        <v>9.3951000000000007E-2</v>
      </c>
      <c r="S122" s="13">
        <f t="shared" si="127"/>
        <v>5.525551994313823E-2</v>
      </c>
      <c r="T122" s="2">
        <f t="shared" si="128"/>
        <v>0.01</v>
      </c>
      <c r="U122" s="14">
        <f t="shared" si="129"/>
        <v>5.5255519943138236E-4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6.0425551994313827E-3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3.9974851876428601</v>
      </c>
      <c r="E123" s="10">
        <f t="shared" si="139"/>
        <v>3.6885851258064499</v>
      </c>
      <c r="F123" s="7" t="s">
        <v>83</v>
      </c>
      <c r="G123" s="1">
        <v>3</v>
      </c>
      <c r="H123" s="9">
        <f t="shared" si="119"/>
        <v>3.9974851876428601</v>
      </c>
      <c r="I123" s="9">
        <f t="shared" si="120"/>
        <v>277.14748518764281</v>
      </c>
      <c r="J123" s="9">
        <f t="shared" si="121"/>
        <v>2.9140693723226422E-2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0.83038889771472757</v>
      </c>
      <c r="P123" s="9">
        <f t="shared" si="124"/>
        <v>2.419810853947247E-2</v>
      </c>
      <c r="Q123" s="12">
        <f t="shared" si="125"/>
        <v>7.9853758180259155E-3</v>
      </c>
      <c r="R123" s="9">
        <f t="shared" si="126"/>
        <v>9.3951000000000007E-2</v>
      </c>
      <c r="S123" s="13">
        <f t="shared" si="127"/>
        <v>8.4995112537662343E-2</v>
      </c>
      <c r="T123" s="2">
        <f t="shared" si="128"/>
        <v>0.01</v>
      </c>
      <c r="U123" s="14">
        <f t="shared" si="129"/>
        <v>8.4995112537662341E-4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6.3399511253766231E-3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7.1436515933870997</v>
      </c>
      <c r="E124" s="10">
        <f t="shared" si="139"/>
        <v>3.9974851876428601</v>
      </c>
      <c r="F124" s="7" t="s">
        <v>83</v>
      </c>
      <c r="G124" s="1">
        <v>4</v>
      </c>
      <c r="H124" s="9">
        <f t="shared" si="119"/>
        <v>7.1436515933870997</v>
      </c>
      <c r="I124" s="9">
        <f t="shared" si="120"/>
        <v>280.2936515933871</v>
      </c>
      <c r="J124" s="9">
        <f t="shared" si="121"/>
        <v>4.322754045982944E-2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1.0908907891752551</v>
      </c>
      <c r="P124" s="9">
        <f t="shared" si="124"/>
        <v>4.7156525726328606E-2</v>
      </c>
      <c r="Q124" s="12">
        <f t="shared" si="125"/>
        <v>1.5561653489688441E-2</v>
      </c>
      <c r="R124" s="9">
        <f t="shared" si="126"/>
        <v>9.3951000000000007E-2</v>
      </c>
      <c r="S124" s="13">
        <f t="shared" si="127"/>
        <v>0.16563584730006534</v>
      </c>
      <c r="T124" s="2">
        <f t="shared" si="128"/>
        <v>0.01</v>
      </c>
      <c r="U124" s="14">
        <f t="shared" si="129"/>
        <v>1.6563584730006533E-3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7.1463584730006536E-3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10.6064724793333</v>
      </c>
      <c r="E125" s="10">
        <f t="shared" si="139"/>
        <v>7.1436515933870997</v>
      </c>
      <c r="F125" s="7" t="s">
        <v>83</v>
      </c>
      <c r="G125" s="1">
        <v>5</v>
      </c>
      <c r="H125" s="9">
        <f t="shared" si="119"/>
        <v>10.6064724793333</v>
      </c>
      <c r="I125" s="9">
        <f t="shared" si="120"/>
        <v>283.7564724793333</v>
      </c>
      <c r="J125" s="9">
        <f t="shared" si="121"/>
        <v>6.6049243868025451E-2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0.99154755027648012</v>
      </c>
      <c r="O125" s="9">
        <f t="shared" si="140"/>
        <v>0.33688671317244623</v>
      </c>
      <c r="P125" s="9">
        <f t="shared" si="124"/>
        <v>2.2251112674224444E-2</v>
      </c>
      <c r="Q125" s="12">
        <f t="shared" si="125"/>
        <v>7.3428671824940671E-3</v>
      </c>
      <c r="R125" s="9">
        <f t="shared" si="126"/>
        <v>9.3951000000000007E-2</v>
      </c>
      <c r="S125" s="13">
        <f t="shared" si="127"/>
        <v>7.8156349400156103E-2</v>
      </c>
      <c r="T125" s="2">
        <f t="shared" si="128"/>
        <v>0.01</v>
      </c>
      <c r="U125" s="14">
        <f t="shared" si="129"/>
        <v>7.81563494001561E-4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6.271563494001561E-3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11.6868799114516</v>
      </c>
      <c r="E126" s="10">
        <f t="shared" si="139"/>
        <v>10.6064724793333</v>
      </c>
      <c r="F126" s="7" t="s">
        <v>85</v>
      </c>
      <c r="G126" s="1">
        <v>6</v>
      </c>
      <c r="H126" s="9">
        <f t="shared" si="119"/>
        <v>11.6868799114516</v>
      </c>
      <c r="I126" s="9">
        <f t="shared" si="120"/>
        <v>284.8368799114516</v>
      </c>
      <c r="J126" s="9">
        <f t="shared" si="121"/>
        <v>7.5230424125453652E-2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0.59933560049822177</v>
      </c>
      <c r="P126" s="9">
        <f t="shared" si="124"/>
        <v>4.5088271418964675E-2</v>
      </c>
      <c r="Q126" s="12">
        <f t="shared" si="125"/>
        <v>1.4879129568258343E-2</v>
      </c>
      <c r="R126" s="9">
        <f t="shared" si="126"/>
        <v>9.3951000000000007E-2</v>
      </c>
      <c r="S126" s="13">
        <f t="shared" si="127"/>
        <v>0.1583711676113968</v>
      </c>
      <c r="T126" s="2">
        <f t="shared" si="128"/>
        <v>0.01</v>
      </c>
      <c r="U126" s="14">
        <f t="shared" si="129"/>
        <v>1.583711676113968E-3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7.0737116761139677E-3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15.692175927999999</v>
      </c>
      <c r="E127" s="10">
        <f t="shared" si="139"/>
        <v>11.6868799114516</v>
      </c>
      <c r="F127" s="7" t="s">
        <v>83</v>
      </c>
      <c r="G127" s="1">
        <v>7</v>
      </c>
      <c r="H127" s="9">
        <f t="shared" si="119"/>
        <v>15.692175927999999</v>
      </c>
      <c r="I127" s="9">
        <f t="shared" si="120"/>
        <v>288.84217592799996</v>
      </c>
      <c r="J127" s="9">
        <f t="shared" si="121"/>
        <v>0.12085268568215364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0.83894732907925706</v>
      </c>
      <c r="P127" s="9">
        <f t="shared" si="124"/>
        <v>0.10138903786509777</v>
      </c>
      <c r="Q127" s="12">
        <f t="shared" si="125"/>
        <v>3.3458382495482268E-2</v>
      </c>
      <c r="R127" s="9">
        <f t="shared" si="126"/>
        <v>9.3951000000000007E-2</v>
      </c>
      <c r="S127" s="13">
        <f t="shared" si="127"/>
        <v>0.35612587939971119</v>
      </c>
      <c r="T127" s="2">
        <f t="shared" si="128"/>
        <v>0.01</v>
      </c>
      <c r="U127" s="14">
        <f t="shared" si="129"/>
        <v>3.5612587939971119E-3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1.3511258793997113E-2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18.127699565161301</v>
      </c>
      <c r="E128" s="10">
        <f t="shared" si="139"/>
        <v>15.692175927999999</v>
      </c>
      <c r="F128" s="7" t="s">
        <v>83</v>
      </c>
      <c r="G128" s="1">
        <v>8</v>
      </c>
      <c r="H128" s="9">
        <f t="shared" si="119"/>
        <v>18.127699565161301</v>
      </c>
      <c r="I128" s="9">
        <f t="shared" si="120"/>
        <v>291.2776995651613</v>
      </c>
      <c r="J128" s="9">
        <f t="shared" si="121"/>
        <v>0.16020219843345287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1.0222582912141593</v>
      </c>
      <c r="P128" s="9">
        <f t="shared" si="124"/>
        <v>0.16376802561933321</v>
      </c>
      <c r="Q128" s="12">
        <f t="shared" si="125"/>
        <v>5.4043448454379958E-2</v>
      </c>
      <c r="R128" s="9">
        <f t="shared" si="126"/>
        <v>9.3951000000000007E-2</v>
      </c>
      <c r="S128" s="13">
        <f t="shared" si="127"/>
        <v>0.57523015672403655</v>
      </c>
      <c r="T128" s="2">
        <f t="shared" si="128"/>
        <v>0.01</v>
      </c>
      <c r="U128" s="14">
        <f t="shared" si="129"/>
        <v>5.7523015672403654E-3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1.5702301567240364E-2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14.6871557745161</v>
      </c>
      <c r="E129" s="10">
        <f t="shared" si="139"/>
        <v>18.127699565161301</v>
      </c>
      <c r="F129" s="7" t="s">
        <v>83</v>
      </c>
      <c r="G129" s="1">
        <v>9</v>
      </c>
      <c r="H129" s="9">
        <f t="shared" si="119"/>
        <v>14.6871557745161</v>
      </c>
      <c r="I129" s="9">
        <f t="shared" si="120"/>
        <v>287.83715577451608</v>
      </c>
      <c r="J129" s="9">
        <f t="shared" si="121"/>
        <v>0.10743333748675259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1.1431902655948261</v>
      </c>
      <c r="P129" s="9">
        <f t="shared" si="124"/>
        <v>0.12281674561521927</v>
      </c>
      <c r="Q129" s="12">
        <f t="shared" si="125"/>
        <v>4.0529526053022361E-2</v>
      </c>
      <c r="R129" s="9">
        <f t="shared" si="126"/>
        <v>9.3951000000000007E-2</v>
      </c>
      <c r="S129" s="13">
        <f t="shared" si="127"/>
        <v>0.43139004431056993</v>
      </c>
      <c r="T129" s="2">
        <f t="shared" si="128"/>
        <v>0.01</v>
      </c>
      <c r="U129" s="14">
        <f t="shared" si="129"/>
        <v>4.3139004431056996E-3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1.4263900443105701E-2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14.431825782366699</v>
      </c>
      <c r="E130" s="10">
        <f t="shared" si="139"/>
        <v>14.6871557745161</v>
      </c>
      <c r="F130" s="7" t="s">
        <v>83</v>
      </c>
      <c r="G130" s="1">
        <v>10</v>
      </c>
      <c r="H130" s="9">
        <f t="shared" si="119"/>
        <v>14.431825782366699</v>
      </c>
      <c r="I130" s="9">
        <f t="shared" si="120"/>
        <v>287.58182578236665</v>
      </c>
      <c r="J130" s="9">
        <f t="shared" si="121"/>
        <v>0.10425468571017205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1.3050735199796066</v>
      </c>
      <c r="P130" s="9">
        <f t="shared" si="124"/>
        <v>0.13606002965414182</v>
      </c>
      <c r="Q130" s="12">
        <f t="shared" si="125"/>
        <v>4.4899809785866801E-2</v>
      </c>
      <c r="R130" s="9">
        <f t="shared" si="126"/>
        <v>9.3951000000000007E-2</v>
      </c>
      <c r="S130" s="13">
        <f t="shared" si="127"/>
        <v>0.47790667247678892</v>
      </c>
      <c r="T130" s="2">
        <f t="shared" si="128"/>
        <v>0.01</v>
      </c>
      <c r="U130" s="14">
        <f t="shared" si="129"/>
        <v>4.7790667247678892E-3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1.4729066724767891E-2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11.4716333784516</v>
      </c>
      <c r="E131" s="10">
        <f t="shared" si="139"/>
        <v>14.431825782366699</v>
      </c>
      <c r="F131" s="7" t="s">
        <v>83</v>
      </c>
      <c r="G131" s="1">
        <v>11</v>
      </c>
      <c r="H131" s="9">
        <f t="shared" si="119"/>
        <v>11.4716333784516</v>
      </c>
      <c r="I131" s="9">
        <f t="shared" si="120"/>
        <v>284.62163337845158</v>
      </c>
      <c r="J131" s="9">
        <f t="shared" si="121"/>
        <v>7.3310518867078678E-2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1.1105628158091916</v>
      </c>
      <c r="O131" s="9">
        <f t="shared" si="140"/>
        <v>0.34315067451627312</v>
      </c>
      <c r="P131" s="9">
        <f t="shared" si="124"/>
        <v>2.5156553998376015E-2</v>
      </c>
      <c r="Q131" s="12">
        <f t="shared" si="125"/>
        <v>8.3016628194640847E-3</v>
      </c>
      <c r="R131" s="9">
        <f t="shared" si="126"/>
        <v>9.3951000000000007E-2</v>
      </c>
      <c r="S131" s="13">
        <f t="shared" si="127"/>
        <v>8.8361622755096639E-2</v>
      </c>
      <c r="T131" s="2">
        <f t="shared" si="128"/>
        <v>0.01</v>
      </c>
      <c r="U131" s="14">
        <f t="shared" si="129"/>
        <v>8.836162275509664E-4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6.3736162275509663E-3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6.6225620386333297</v>
      </c>
      <c r="E132" s="10">
        <f t="shared" si="139"/>
        <v>11.4716333784516</v>
      </c>
      <c r="F132" s="7" t="s">
        <v>85</v>
      </c>
      <c r="G132" s="1">
        <v>12</v>
      </c>
      <c r="H132" s="9">
        <f t="shared" si="119"/>
        <v>6.6225620386333297</v>
      </c>
      <c r="I132" s="9">
        <f t="shared" si="120"/>
        <v>279.77256203863328</v>
      </c>
      <c r="J132" s="9">
        <f t="shared" si="121"/>
        <v>4.0519242625074947E-2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0.60269412051789706</v>
      </c>
      <c r="P132" s="9">
        <f t="shared" si="124"/>
        <v>2.4420709297970831E-2</v>
      </c>
      <c r="Q132" s="12">
        <f t="shared" si="125"/>
        <v>8.0588340683303752E-3</v>
      </c>
      <c r="R132" s="9">
        <f t="shared" si="126"/>
        <v>9.3951000000000007E-2</v>
      </c>
      <c r="S132" s="13">
        <f t="shared" si="127"/>
        <v>8.5776990860452512E-2</v>
      </c>
      <c r="T132" s="2">
        <f t="shared" si="128"/>
        <v>0.01</v>
      </c>
      <c r="U132" s="14">
        <f t="shared" si="129"/>
        <v>8.5776990860452515E-4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6.3477699086045255E-3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2.2863348540000001</v>
      </c>
      <c r="E133" s="10">
        <f t="shared" si="139"/>
        <v>6.6225620386333297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3.6909852748709699</v>
      </c>
      <c r="E136" s="7"/>
      <c r="F136" s="7"/>
      <c r="G136" s="1">
        <v>1</v>
      </c>
      <c r="H136" s="9">
        <f t="shared" ref="H136:H147" si="141">E137</f>
        <v>3.6909852748709699</v>
      </c>
      <c r="I136" s="9">
        <f t="shared" ref="I136:I147" si="142">H136+273.15</f>
        <v>276.84098527487095</v>
      </c>
      <c r="J136" s="9">
        <f t="shared" ref="J136:J147" si="143">EXP(($C$15*(I136-$C$13))/($C$16*I136*$C$13))</f>
        <v>2.8028998094348386E-2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2.1275352609769115E-2</v>
      </c>
      <c r="Q136" s="12">
        <f t="shared" ref="Q136:Q147" si="147">P136*$B$138</f>
        <v>5.5315916785399696E-3</v>
      </c>
      <c r="R136" s="9">
        <f t="shared" ref="R136:R147" si="148">L136*$B$138</f>
        <v>0.19735245833333334</v>
      </c>
      <c r="S136" s="13">
        <f t="shared" ref="S136:S147" si="149">Q136/R136</f>
        <v>2.8028998094348386E-2</v>
      </c>
      <c r="T136" s="2">
        <f t="shared" ref="T136:T147" si="150">$B$137/100</f>
        <v>0.01</v>
      </c>
      <c r="U136" s="14">
        <f t="shared" ref="U136:U147" si="151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5.7702899809434841E-3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3.6885851258064499</v>
      </c>
      <c r="E137" s="10">
        <f t="shared" ref="E137:E148" si="159">D136</f>
        <v>3.6909852748709699</v>
      </c>
      <c r="F137" s="7" t="s">
        <v>83</v>
      </c>
      <c r="G137" s="1">
        <v>2</v>
      </c>
      <c r="H137" s="9">
        <f t="shared" si="141"/>
        <v>3.6885851258064499</v>
      </c>
      <c r="I137" s="9">
        <f t="shared" si="142"/>
        <v>276.83858512580645</v>
      </c>
      <c r="J137" s="9">
        <f t="shared" si="143"/>
        <v>2.8020452577518135E-2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1.4968204807235643</v>
      </c>
      <c r="P137" s="9">
        <f t="shared" si="146"/>
        <v>4.1941587297172532E-2</v>
      </c>
      <c r="Q137" s="12">
        <f t="shared" si="147"/>
        <v>1.0904812697264859E-2</v>
      </c>
      <c r="R137" s="9">
        <f t="shared" si="148"/>
        <v>0.19735245833333334</v>
      </c>
      <c r="S137" s="13">
        <f t="shared" si="149"/>
        <v>5.5255519943138237E-2</v>
      </c>
      <c r="T137" s="2">
        <f t="shared" si="150"/>
        <v>0.01</v>
      </c>
      <c r="U137" s="14">
        <f t="shared" si="151"/>
        <v>5.5255519943138236E-4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6.0425551994313827E-3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3.9974851876428601</v>
      </c>
      <c r="E138" s="10">
        <f t="shared" si="159"/>
        <v>3.6885851258064499</v>
      </c>
      <c r="F138" s="7" t="s">
        <v>83</v>
      </c>
      <c r="G138" s="1">
        <v>3</v>
      </c>
      <c r="H138" s="9">
        <f t="shared" si="141"/>
        <v>3.9974851876428601</v>
      </c>
      <c r="I138" s="9">
        <f t="shared" si="142"/>
        <v>277.14748518764281</v>
      </c>
      <c r="J138" s="9">
        <f t="shared" si="143"/>
        <v>2.9140693723226422E-2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2.2139268100930583</v>
      </c>
      <c r="P138" s="9">
        <f t="shared" si="146"/>
        <v>6.4515363098561471E-2</v>
      </c>
      <c r="Q138" s="12">
        <f t="shared" si="147"/>
        <v>1.6773994405625985E-2</v>
      </c>
      <c r="R138" s="9">
        <f t="shared" si="148"/>
        <v>0.19735245833333334</v>
      </c>
      <c r="S138" s="13">
        <f t="shared" si="149"/>
        <v>8.4995112537662343E-2</v>
      </c>
      <c r="T138" s="2">
        <f t="shared" si="150"/>
        <v>0.01</v>
      </c>
      <c r="U138" s="14">
        <f t="shared" si="151"/>
        <v>8.4995112537662341E-4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6.3399511253766231E-3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7.1436515933870997</v>
      </c>
      <c r="E139" s="10">
        <f t="shared" si="159"/>
        <v>3.9974851876428601</v>
      </c>
      <c r="F139" s="7" t="s">
        <v>83</v>
      </c>
      <c r="G139" s="1">
        <v>4</v>
      </c>
      <c r="H139" s="9">
        <f t="shared" si="141"/>
        <v>7.1436515933870997</v>
      </c>
      <c r="I139" s="9">
        <f t="shared" si="142"/>
        <v>280.2936515933871</v>
      </c>
      <c r="J139" s="9">
        <f t="shared" si="143"/>
        <v>4.322754045982944E-2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2.9084593636611635</v>
      </c>
      <c r="P139" s="9">
        <f t="shared" si="146"/>
        <v>0.12572554481843273</v>
      </c>
      <c r="Q139" s="12">
        <f t="shared" si="147"/>
        <v>3.2688641652792512E-2</v>
      </c>
      <c r="R139" s="9">
        <f t="shared" si="148"/>
        <v>0.19735245833333334</v>
      </c>
      <c r="S139" s="13">
        <f t="shared" si="149"/>
        <v>0.16563584730006536</v>
      </c>
      <c r="T139" s="2">
        <f t="shared" si="150"/>
        <v>0.01</v>
      </c>
      <c r="U139" s="14">
        <f t="shared" si="151"/>
        <v>1.6563584730006538E-3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7.1463584730006536E-3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10.6064724793333</v>
      </c>
      <c r="E140" s="10">
        <f t="shared" si="159"/>
        <v>7.1436515933870997</v>
      </c>
      <c r="F140" s="7" t="s">
        <v>83</v>
      </c>
      <c r="G140" s="1">
        <v>5</v>
      </c>
      <c r="H140" s="9">
        <f t="shared" si="141"/>
        <v>10.6064724793333</v>
      </c>
      <c r="I140" s="9">
        <f t="shared" si="142"/>
        <v>283.7564724793333</v>
      </c>
      <c r="J140" s="9">
        <f t="shared" si="143"/>
        <v>6.6049243868025451E-2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3.5417817355093977</v>
      </c>
      <c r="P140" s="9">
        <f t="shared" si="146"/>
        <v>0.23393200557597862</v>
      </c>
      <c r="Q140" s="12">
        <f t="shared" si="147"/>
        <v>6.0822321449754448E-2</v>
      </c>
      <c r="R140" s="9">
        <f t="shared" si="148"/>
        <v>0.19735245833333334</v>
      </c>
      <c r="S140" s="13">
        <f t="shared" si="149"/>
        <v>0.308191354510639</v>
      </c>
      <c r="T140" s="2">
        <f t="shared" si="150"/>
        <v>0.01</v>
      </c>
      <c r="U140" s="14">
        <f t="shared" si="151"/>
        <v>3.0819135451063901E-3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8.571913545106391E-3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11.6868799114516</v>
      </c>
      <c r="E141" s="10">
        <f t="shared" si="159"/>
        <v>10.6064724793333</v>
      </c>
      <c r="F141" s="7" t="s">
        <v>85</v>
      </c>
      <c r="G141" s="1">
        <v>6</v>
      </c>
      <c r="H141" s="9">
        <f t="shared" si="141"/>
        <v>11.6868799114516</v>
      </c>
      <c r="I141" s="9">
        <f t="shared" si="142"/>
        <v>284.8368799114516</v>
      </c>
      <c r="J141" s="9">
        <f t="shared" si="143"/>
        <v>7.5230424125453652E-2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4.0668976466000855</v>
      </c>
      <c r="P141" s="9">
        <f t="shared" si="146"/>
        <v>0.30595443482853374</v>
      </c>
      <c r="Q141" s="12">
        <f t="shared" si="147"/>
        <v>7.9548153055418777E-2</v>
      </c>
      <c r="R141" s="9">
        <f t="shared" si="148"/>
        <v>0.19735245833333334</v>
      </c>
      <c r="S141" s="13">
        <f t="shared" si="149"/>
        <v>0.40307657541848257</v>
      </c>
      <c r="T141" s="2">
        <f t="shared" si="150"/>
        <v>0.01</v>
      </c>
      <c r="U141" s="14">
        <f t="shared" si="151"/>
        <v>4.0307657541848261E-3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9.5207657541848262E-3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15.692175927999999</v>
      </c>
      <c r="E142" s="10">
        <f t="shared" si="159"/>
        <v>11.6868799114516</v>
      </c>
      <c r="F142" s="7" t="s">
        <v>83</v>
      </c>
      <c r="G142" s="1">
        <v>7</v>
      </c>
      <c r="H142" s="9">
        <f t="shared" si="141"/>
        <v>15.692175927999999</v>
      </c>
      <c r="I142" s="9">
        <f t="shared" si="142"/>
        <v>288.84217592799996</v>
      </c>
      <c r="J142" s="9">
        <f t="shared" si="143"/>
        <v>0.12085268568215364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4.5199911284382184</v>
      </c>
      <c r="P142" s="9">
        <f t="shared" si="146"/>
        <v>0.54625306713126698</v>
      </c>
      <c r="Q142" s="12">
        <f t="shared" si="147"/>
        <v>0.14202579745412941</v>
      </c>
      <c r="R142" s="9">
        <f t="shared" si="148"/>
        <v>0.19735245833333334</v>
      </c>
      <c r="S142" s="13">
        <f t="shared" si="149"/>
        <v>0.71965557791149581</v>
      </c>
      <c r="T142" s="2">
        <f t="shared" si="150"/>
        <v>0.01</v>
      </c>
      <c r="U142" s="14">
        <f t="shared" si="151"/>
        <v>7.1965557791149586E-3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1.7146555779114957E-2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18.127699565161301</v>
      </c>
      <c r="E143" s="10">
        <f t="shared" si="159"/>
        <v>15.692175927999999</v>
      </c>
      <c r="F143" s="7" t="s">
        <v>83</v>
      </c>
      <c r="G143" s="1">
        <v>8</v>
      </c>
      <c r="H143" s="9">
        <f t="shared" si="141"/>
        <v>18.127699565161301</v>
      </c>
      <c r="I143" s="9">
        <f t="shared" si="142"/>
        <v>291.2776995651613</v>
      </c>
      <c r="J143" s="9">
        <f t="shared" si="143"/>
        <v>0.16020219843345287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4.7327859779736183</v>
      </c>
      <c r="P143" s="9">
        <f t="shared" si="146"/>
        <v>0.75820271838639297</v>
      </c>
      <c r="Q143" s="12">
        <f t="shared" si="147"/>
        <v>0.19713270678046219</v>
      </c>
      <c r="R143" s="9">
        <f t="shared" si="148"/>
        <v>0.19735245833333334</v>
      </c>
      <c r="S143" s="13">
        <f t="shared" si="149"/>
        <v>0.99888650207488172</v>
      </c>
      <c r="T143" s="2">
        <f t="shared" si="150"/>
        <v>0.01</v>
      </c>
      <c r="U143" s="14">
        <f t="shared" si="151"/>
        <v>9.9888650207488171E-3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1.9938865020748819E-2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14.6871557745161</v>
      </c>
      <c r="E144" s="10">
        <f t="shared" si="159"/>
        <v>18.127699565161301</v>
      </c>
      <c r="F144" s="7" t="s">
        <v>83</v>
      </c>
      <c r="G144" s="1">
        <v>9</v>
      </c>
      <c r="H144" s="9">
        <f t="shared" si="141"/>
        <v>14.6871557745161</v>
      </c>
      <c r="I144" s="9">
        <f t="shared" si="142"/>
        <v>287.83715577451608</v>
      </c>
      <c r="J144" s="9">
        <f t="shared" si="143"/>
        <v>0.10743333748675259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4.7336311762538923</v>
      </c>
      <c r="P144" s="9">
        <f t="shared" si="146"/>
        <v>0.50854979569629799</v>
      </c>
      <c r="Q144" s="12">
        <f t="shared" si="147"/>
        <v>0.13222294688103747</v>
      </c>
      <c r="R144" s="9">
        <f t="shared" si="148"/>
        <v>0.19735245833333334</v>
      </c>
      <c r="S144" s="13">
        <f t="shared" si="149"/>
        <v>0.66998378433021366</v>
      </c>
      <c r="T144" s="2">
        <f t="shared" si="150"/>
        <v>0.01</v>
      </c>
      <c r="U144" s="14">
        <f t="shared" si="151"/>
        <v>6.6998378433021366E-3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1.6649837843302137E-2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14.431825782366699</v>
      </c>
      <c r="E145" s="10">
        <f t="shared" si="159"/>
        <v>14.6871557745161</v>
      </c>
      <c r="F145" s="7" t="s">
        <v>83</v>
      </c>
      <c r="G145" s="1">
        <v>10</v>
      </c>
      <c r="H145" s="9">
        <f t="shared" si="141"/>
        <v>14.431825782366699</v>
      </c>
      <c r="I145" s="9">
        <f t="shared" si="142"/>
        <v>287.58182578236665</v>
      </c>
      <c r="J145" s="9">
        <f t="shared" si="143"/>
        <v>0.10425468571017205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4.9841292972242615</v>
      </c>
      <c r="P145" s="9">
        <f t="shared" si="146"/>
        <v>0.51961883342097603</v>
      </c>
      <c r="Q145" s="12">
        <f t="shared" si="147"/>
        <v>0.13510089668945377</v>
      </c>
      <c r="R145" s="9">
        <f t="shared" si="148"/>
        <v>0.19735245833333334</v>
      </c>
      <c r="S145" s="13">
        <f t="shared" si="149"/>
        <v>0.68456657611664962</v>
      </c>
      <c r="T145" s="2">
        <f t="shared" si="150"/>
        <v>0.01</v>
      </c>
      <c r="U145" s="14">
        <f t="shared" si="151"/>
        <v>6.8456657611664961E-3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1.6795665761166496E-2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11.4716333784516</v>
      </c>
      <c r="E146" s="10">
        <f t="shared" si="159"/>
        <v>14.431825782366699</v>
      </c>
      <c r="F146" s="7" t="s">
        <v>83</v>
      </c>
      <c r="G146" s="1">
        <v>11</v>
      </c>
      <c r="H146" s="9">
        <f t="shared" si="141"/>
        <v>11.4716333784516</v>
      </c>
      <c r="I146" s="9">
        <f t="shared" si="142"/>
        <v>284.62163337845158</v>
      </c>
      <c r="J146" s="9">
        <f t="shared" si="143"/>
        <v>7.3310518867078678E-2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5.2235583804699521</v>
      </c>
      <c r="P146" s="9">
        <f t="shared" si="146"/>
        <v>0.38294177520472938</v>
      </c>
      <c r="Q146" s="12">
        <f t="shared" si="147"/>
        <v>9.9564861553229647E-2</v>
      </c>
      <c r="R146" s="9">
        <f t="shared" si="148"/>
        <v>0.19735245833333334</v>
      </c>
      <c r="S146" s="13">
        <f t="shared" si="149"/>
        <v>0.50450276826581031</v>
      </c>
      <c r="T146" s="2">
        <f t="shared" si="150"/>
        <v>0.01</v>
      </c>
      <c r="U146" s="14">
        <f t="shared" si="151"/>
        <v>5.0450276826581033E-3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1.0535027682658103E-2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6.6225620386333297</v>
      </c>
      <c r="E147" s="10">
        <f t="shared" si="159"/>
        <v>11.4716333784516</v>
      </c>
      <c r="F147" s="7" t="s">
        <v>85</v>
      </c>
      <c r="G147" s="1">
        <v>12</v>
      </c>
      <c r="H147" s="9">
        <f t="shared" si="141"/>
        <v>6.6225620386333297</v>
      </c>
      <c r="I147" s="9">
        <f t="shared" si="142"/>
        <v>279.77256203863328</v>
      </c>
      <c r="J147" s="9">
        <f t="shared" si="143"/>
        <v>4.0519242625074947E-2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5.5996645219318895</v>
      </c>
      <c r="P147" s="9">
        <f t="shared" si="146"/>
        <v>0.22689416538318255</v>
      </c>
      <c r="Q147" s="12">
        <f t="shared" si="147"/>
        <v>5.8992482999627463E-2</v>
      </c>
      <c r="R147" s="9">
        <f t="shared" si="148"/>
        <v>0.19735245833333334</v>
      </c>
      <c r="S147" s="13">
        <f t="shared" si="149"/>
        <v>0.29891942313679037</v>
      </c>
      <c r="T147" s="2">
        <f t="shared" si="150"/>
        <v>0.01</v>
      </c>
      <c r="U147" s="14">
        <f t="shared" si="151"/>
        <v>2.9891942313679037E-3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8.4791942313679029E-3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2.2863348540000001</v>
      </c>
      <c r="E148" s="10">
        <f t="shared" si="159"/>
        <v>6.6225620386333297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406500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12600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84800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367500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10700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1136547.904665038</v>
      </c>
      <c r="J13" s="6" t="s">
        <v>37</v>
      </c>
      <c r="K13" s="6">
        <f>I13/(10000*1000)</f>
        <v>0.1136547904665038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-6.5036946693870998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-6.5036946693870998</v>
      </c>
      <c r="I27" s="9">
        <f t="shared" si="1"/>
        <v>266.6463053306129</v>
      </c>
      <c r="J27" s="9">
        <f t="shared" si="2"/>
        <v>7.3049033641567488E-3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0.58548690306642248</v>
      </c>
      <c r="Q27" s="12">
        <f t="shared" si="6"/>
        <v>5.8548690306642254E-2</v>
      </c>
      <c r="R27" s="9">
        <f t="shared" si="7"/>
        <v>4.0532094166666672</v>
      </c>
      <c r="S27" s="13">
        <f t="shared" si="8"/>
        <v>1.4445019807240137E-2</v>
      </c>
      <c r="T27" s="2">
        <f t="shared" si="9"/>
        <v>0.34</v>
      </c>
      <c r="U27" s="14">
        <f t="shared" si="10"/>
        <v>4.9113067344616467E-3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1.7811306734461647E-2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0.287248594071429</v>
      </c>
      <c r="E28" s="10">
        <f t="shared" si="18"/>
        <v>-6.5036946693870998</v>
      </c>
      <c r="F28" s="7" t="s">
        <v>83</v>
      </c>
      <c r="G28" s="1">
        <v>3</v>
      </c>
      <c r="H28" s="9">
        <f t="shared" si="0"/>
        <v>0.287248594071429</v>
      </c>
      <c r="I28" s="9">
        <f t="shared" si="1"/>
        <v>273.43724859407143</v>
      </c>
      <c r="J28" s="9">
        <f t="shared" si="2"/>
        <v>1.8091308978920969E-2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120.09645646478936</v>
      </c>
      <c r="P28" s="9">
        <f t="shared" si="5"/>
        <v>2.172702101178035</v>
      </c>
      <c r="Q28" s="12">
        <f t="shared" si="6"/>
        <v>0.21727021011780351</v>
      </c>
      <c r="R28" s="9">
        <f t="shared" si="7"/>
        <v>4.0532094166666672</v>
      </c>
      <c r="S28" s="13">
        <f t="shared" si="8"/>
        <v>5.3604486662938107E-2</v>
      </c>
      <c r="T28" s="2">
        <f t="shared" si="9"/>
        <v>0.34</v>
      </c>
      <c r="U28" s="14">
        <f t="shared" si="10"/>
        <v>1.8225525465398958E-2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3.1125525465398957E-2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3.3687792990322598</v>
      </c>
      <c r="E29" s="10">
        <f t="shared" si="18"/>
        <v>0.287248594071429</v>
      </c>
      <c r="F29" s="7" t="s">
        <v>83</v>
      </c>
      <c r="G29" s="1">
        <v>4</v>
      </c>
      <c r="H29" s="9">
        <f t="shared" si="0"/>
        <v>3.3687792990322598</v>
      </c>
      <c r="I29" s="9">
        <f t="shared" si="1"/>
        <v>276.51877929903225</v>
      </c>
      <c r="J29" s="9">
        <f t="shared" si="2"/>
        <v>2.690353009438335E-2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158.45584853027799</v>
      </c>
      <c r="P29" s="9">
        <f t="shared" si="5"/>
        <v>4.2630216895653836</v>
      </c>
      <c r="Q29" s="12">
        <f t="shared" si="6"/>
        <v>0.42630216895653839</v>
      </c>
      <c r="R29" s="9">
        <f t="shared" si="7"/>
        <v>4.0532094166666672</v>
      </c>
      <c r="S29" s="13">
        <f t="shared" si="8"/>
        <v>0.10517644787945017</v>
      </c>
      <c r="T29" s="2">
        <f t="shared" si="9"/>
        <v>0.34</v>
      </c>
      <c r="U29" s="14">
        <f t="shared" si="10"/>
        <v>3.575999227901306E-2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4.8659992279013062E-2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7.2516232658000002</v>
      </c>
      <c r="E30" s="10">
        <f t="shared" si="18"/>
        <v>3.3687792990322598</v>
      </c>
      <c r="F30" s="7" t="s">
        <v>83</v>
      </c>
      <c r="G30" s="1">
        <v>5</v>
      </c>
      <c r="H30" s="9">
        <f t="shared" si="0"/>
        <v>7.2516232658000002</v>
      </c>
      <c r="I30" s="9">
        <f t="shared" si="1"/>
        <v>280.40162326579997</v>
      </c>
      <c r="J30" s="9">
        <f t="shared" si="2"/>
        <v>4.3809643905756881E-2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146.48318549867699</v>
      </c>
      <c r="O30" s="9">
        <f t="shared" si="19"/>
        <v>48.241735508702277</v>
      </c>
      <c r="P30" s="9">
        <f t="shared" si="5"/>
        <v>2.1134532540319539</v>
      </c>
      <c r="Q30" s="12">
        <f t="shared" si="6"/>
        <v>0.21134532540319539</v>
      </c>
      <c r="R30" s="9">
        <f t="shared" si="7"/>
        <v>4.0532094166666672</v>
      </c>
      <c r="S30" s="13">
        <f t="shared" si="8"/>
        <v>5.2142710547880944E-2</v>
      </c>
      <c r="T30" s="2">
        <f t="shared" si="9"/>
        <v>0.34</v>
      </c>
      <c r="U30" s="14">
        <f t="shared" si="10"/>
        <v>1.7728521586279522E-2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3.0628521586279524E-2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12.150191604871001</v>
      </c>
      <c r="E31" s="10">
        <f t="shared" si="18"/>
        <v>7.2516232658000002</v>
      </c>
      <c r="F31" s="7" t="s">
        <v>85</v>
      </c>
      <c r="G31" s="1">
        <v>6</v>
      </c>
      <c r="H31" s="9">
        <f t="shared" si="0"/>
        <v>12.150191604871001</v>
      </c>
      <c r="I31" s="9">
        <f t="shared" si="1"/>
        <v>285.30019160487097</v>
      </c>
      <c r="J31" s="9">
        <f t="shared" si="2"/>
        <v>7.9524744095738273E-2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86.660376421336991</v>
      </c>
      <c r="P31" s="9">
        <f t="shared" si="5"/>
        <v>6.8916442581471751</v>
      </c>
      <c r="Q31" s="12">
        <f t="shared" si="6"/>
        <v>0.6891644258147176</v>
      </c>
      <c r="R31" s="9">
        <f t="shared" si="7"/>
        <v>4.0532094166666672</v>
      </c>
      <c r="S31" s="13">
        <f t="shared" si="8"/>
        <v>0.17002931626994044</v>
      </c>
      <c r="T31" s="2">
        <f t="shared" si="9"/>
        <v>0.34</v>
      </c>
      <c r="U31" s="14">
        <f t="shared" si="10"/>
        <v>5.7809967531779756E-2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7.0709967531779758E-2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13.7911419541</v>
      </c>
      <c r="E32" s="10">
        <f t="shared" si="18"/>
        <v>12.150191604871001</v>
      </c>
      <c r="F32" s="7" t="s">
        <v>83</v>
      </c>
      <c r="G32" s="1">
        <v>7</v>
      </c>
      <c r="H32" s="9">
        <f t="shared" si="0"/>
        <v>13.7911419541</v>
      </c>
      <c r="I32" s="9">
        <f t="shared" si="1"/>
        <v>286.94114195409998</v>
      </c>
      <c r="J32" s="9">
        <f t="shared" si="2"/>
        <v>9.6663868137186734E-2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120.30082632985648</v>
      </c>
      <c r="P32" s="9">
        <f t="shared" si="5"/>
        <v>11.628743213143849</v>
      </c>
      <c r="Q32" s="12">
        <f t="shared" si="6"/>
        <v>1.1628743213143851</v>
      </c>
      <c r="R32" s="9">
        <f t="shared" si="7"/>
        <v>4.0532094166666672</v>
      </c>
      <c r="S32" s="13">
        <f t="shared" si="8"/>
        <v>0.28690210689156181</v>
      </c>
      <c r="T32" s="2">
        <f t="shared" si="9"/>
        <v>0.34</v>
      </c>
      <c r="U32" s="14">
        <f t="shared" si="10"/>
        <v>9.7546716343131029E-2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0.12319671634313104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19.747878889999999</v>
      </c>
      <c r="E33" s="10">
        <f t="shared" si="18"/>
        <v>13.7911419541</v>
      </c>
      <c r="F33" s="7" t="s">
        <v>83</v>
      </c>
      <c r="G33" s="1">
        <v>8</v>
      </c>
      <c r="H33" s="9">
        <f t="shared" si="0"/>
        <v>19.747878889999999</v>
      </c>
      <c r="I33" s="9">
        <f t="shared" si="1"/>
        <v>292.89787888999996</v>
      </c>
      <c r="J33" s="9">
        <f t="shared" si="2"/>
        <v>0.19274048063931362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149.20417728337929</v>
      </c>
      <c r="P33" s="9">
        <f t="shared" si="5"/>
        <v>28.757684842991885</v>
      </c>
      <c r="Q33" s="12">
        <f t="shared" si="6"/>
        <v>2.8757684842991886</v>
      </c>
      <c r="R33" s="9">
        <f t="shared" si="7"/>
        <v>4.0532094166666672</v>
      </c>
      <c r="S33" s="13">
        <f t="shared" si="8"/>
        <v>0.70950404695945901</v>
      </c>
      <c r="T33" s="2">
        <f t="shared" si="9"/>
        <v>0.34</v>
      </c>
      <c r="U33" s="14">
        <f t="shared" si="10"/>
        <v>0.24123137596621608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0.26688137596621608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17.144475582258099</v>
      </c>
      <c r="E34" s="10">
        <f t="shared" si="18"/>
        <v>19.747878889999999</v>
      </c>
      <c r="F34" s="7" t="s">
        <v>83</v>
      </c>
      <c r="G34" s="1">
        <v>9</v>
      </c>
      <c r="H34" s="9">
        <f t="shared" si="0"/>
        <v>17.144475582258099</v>
      </c>
      <c r="I34" s="9">
        <f t="shared" si="1"/>
        <v>290.29447558225809</v>
      </c>
      <c r="J34" s="9">
        <f t="shared" si="2"/>
        <v>0.14305325878523767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160.97858660705407</v>
      </c>
      <c r="P34" s="9">
        <f t="shared" si="5"/>
        <v>23.028511408780702</v>
      </c>
      <c r="Q34" s="12">
        <f t="shared" si="6"/>
        <v>2.3028511408780701</v>
      </c>
      <c r="R34" s="9">
        <f t="shared" si="7"/>
        <v>4.0532094166666672</v>
      </c>
      <c r="S34" s="13">
        <f t="shared" si="8"/>
        <v>0.56815498636927564</v>
      </c>
      <c r="T34" s="2">
        <f t="shared" si="9"/>
        <v>0.34</v>
      </c>
      <c r="U34" s="14">
        <f t="shared" si="10"/>
        <v>0.19317269536555373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0.21882269536555374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12.5882735681333</v>
      </c>
      <c r="E35" s="10">
        <f t="shared" si="18"/>
        <v>17.144475582258099</v>
      </c>
      <c r="F35" s="7" t="s">
        <v>83</v>
      </c>
      <c r="G35" s="1">
        <v>10</v>
      </c>
      <c r="H35" s="9">
        <f t="shared" si="0"/>
        <v>12.5882735681333</v>
      </c>
      <c r="I35" s="9">
        <f t="shared" si="1"/>
        <v>285.73827356813325</v>
      </c>
      <c r="J35" s="9">
        <f t="shared" si="2"/>
        <v>8.3796579233865728E-2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178.48216936494003</v>
      </c>
      <c r="P35" s="9">
        <f t="shared" si="5"/>
        <v>14.956195247021441</v>
      </c>
      <c r="Q35" s="12">
        <f t="shared" si="6"/>
        <v>1.4956195247021442</v>
      </c>
      <c r="R35" s="9">
        <f t="shared" si="7"/>
        <v>4.0532094166666672</v>
      </c>
      <c r="S35" s="13">
        <f t="shared" si="8"/>
        <v>0.36899636089667726</v>
      </c>
      <c r="T35" s="2">
        <f t="shared" si="9"/>
        <v>0.34</v>
      </c>
      <c r="U35" s="14">
        <f t="shared" si="10"/>
        <v>0.12545876270487027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0.15110876270487028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6.3849237410645197</v>
      </c>
      <c r="E36" s="10">
        <f t="shared" si="18"/>
        <v>12.5882735681333</v>
      </c>
      <c r="F36" s="7" t="s">
        <v>83</v>
      </c>
      <c r="G36" s="1">
        <v>11</v>
      </c>
      <c r="H36" s="9">
        <f t="shared" si="0"/>
        <v>6.3849237410645197</v>
      </c>
      <c r="I36" s="9">
        <f t="shared" si="1"/>
        <v>279.53492374106452</v>
      </c>
      <c r="J36" s="9">
        <f t="shared" si="2"/>
        <v>3.9337987860688151E-2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155.34967541202266</v>
      </c>
      <c r="O36" s="9">
        <f t="shared" si="19"/>
        <v>48.708392872562598</v>
      </c>
      <c r="P36" s="9">
        <f t="shared" si="5"/>
        <v>1.9160901675344968</v>
      </c>
      <c r="Q36" s="12">
        <f t="shared" si="6"/>
        <v>0.19160901675344968</v>
      </c>
      <c r="R36" s="9">
        <f t="shared" si="7"/>
        <v>4.0532094166666672</v>
      </c>
      <c r="S36" s="13">
        <f t="shared" si="8"/>
        <v>4.7273406591221159E-2</v>
      </c>
      <c r="T36" s="2">
        <f t="shared" si="9"/>
        <v>0.34</v>
      </c>
      <c r="U36" s="14">
        <f t="shared" si="10"/>
        <v>1.6072958241015196E-2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2.8972958241015194E-2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2.0579505105</v>
      </c>
      <c r="E37" s="10">
        <f t="shared" si="18"/>
        <v>6.3849237410645197</v>
      </c>
      <c r="F37" s="7" t="s">
        <v>85</v>
      </c>
      <c r="G37" s="1">
        <v>12</v>
      </c>
      <c r="H37" s="9">
        <f t="shared" si="0"/>
        <v>2.0579505105</v>
      </c>
      <c r="I37" s="9">
        <f t="shared" si="1"/>
        <v>275.20795051049998</v>
      </c>
      <c r="J37" s="9">
        <f t="shared" si="2"/>
        <v>2.2749447921840717E-2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87.324396871694773</v>
      </c>
      <c r="P37" s="9">
        <f t="shared" si="5"/>
        <v>1.9865818189387707</v>
      </c>
      <c r="Q37" s="12">
        <f t="shared" si="6"/>
        <v>0.19865818189387707</v>
      </c>
      <c r="R37" s="9">
        <f t="shared" si="7"/>
        <v>4.0532094166666672</v>
      </c>
      <c r="S37" s="13">
        <f t="shared" si="8"/>
        <v>4.9012563001803212E-2</v>
      </c>
      <c r="T37" s="2">
        <f t="shared" si="9"/>
        <v>0.34</v>
      </c>
      <c r="U37" s="14">
        <f t="shared" si="10"/>
        <v>1.6664271420613094E-2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2.9564271420613096E-2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-0.938763568612903</v>
      </c>
      <c r="E38" s="10">
        <f t="shared" si="18"/>
        <v>2.0579505105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33875</v>
      </c>
      <c r="AU42" s="1">
        <f t="shared" ref="AU42:AU53" si="38">AT42*10000*AS42*0.67*AR42*AQ42</f>
        <v>135098442.6480307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-6.5036946693870998</v>
      </c>
      <c r="E43" s="10">
        <f t="shared" ref="E43:E54" si="39">D42</f>
        <v>1.9923650516451601</v>
      </c>
      <c r="F43" s="7" t="s">
        <v>83</v>
      </c>
      <c r="G43" s="1">
        <v>2</v>
      </c>
      <c r="H43" s="9">
        <f t="shared" si="20"/>
        <v>-6.5036946693870998</v>
      </c>
      <c r="I43" s="9">
        <f t="shared" si="21"/>
        <v>266.6463053306129</v>
      </c>
      <c r="J43" s="9">
        <f t="shared" si="22"/>
        <v>7.3049033641567488E-3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116.38479725843972</v>
      </c>
      <c r="P43" s="9">
        <f t="shared" si="25"/>
        <v>0.8501796970298775</v>
      </c>
      <c r="Q43" s="12">
        <f t="shared" si="26"/>
        <v>0.20404312728717058</v>
      </c>
      <c r="R43" s="9">
        <f t="shared" si="27"/>
        <v>14.125500000000001</v>
      </c>
      <c r="S43" s="13">
        <f t="shared" si="28"/>
        <v>1.4445019807240139E-2</v>
      </c>
      <c r="T43" s="2">
        <f t="shared" si="29"/>
        <v>0.43</v>
      </c>
      <c r="U43" s="14">
        <f t="shared" si="30"/>
        <v>6.2113585171132595E-3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1.4631358517113259E-2</v>
      </c>
      <c r="AR43" s="9">
        <f t="shared" si="35"/>
        <v>136.875</v>
      </c>
      <c r="AS43" s="1">
        <f t="shared" si="36"/>
        <v>0.24</v>
      </c>
      <c r="AT43" s="1">
        <f t="shared" si="37"/>
        <v>33875</v>
      </c>
      <c r="AU43" s="1">
        <f t="shared" si="38"/>
        <v>109087284.88941444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0.287248594071429</v>
      </c>
      <c r="E44" s="10">
        <f t="shared" si="39"/>
        <v>-6.5036946693870998</v>
      </c>
      <c r="F44" s="7" t="s">
        <v>83</v>
      </c>
      <c r="G44" s="1">
        <v>3</v>
      </c>
      <c r="H44" s="9">
        <f t="shared" si="20"/>
        <v>0.287248594071429</v>
      </c>
      <c r="I44" s="9">
        <f t="shared" si="21"/>
        <v>273.43724859407143</v>
      </c>
      <c r="J44" s="9">
        <f t="shared" si="22"/>
        <v>1.8091308978920969E-2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174.39086756140983</v>
      </c>
      <c r="P44" s="9">
        <f t="shared" si="25"/>
        <v>3.1549590681555513</v>
      </c>
      <c r="Q44" s="12">
        <f t="shared" si="26"/>
        <v>0.75719017635733232</v>
      </c>
      <c r="R44" s="9">
        <f t="shared" si="27"/>
        <v>14.125500000000001</v>
      </c>
      <c r="S44" s="13">
        <f t="shared" si="28"/>
        <v>5.3604486662938114E-2</v>
      </c>
      <c r="T44" s="2">
        <f t="shared" si="29"/>
        <v>0.43</v>
      </c>
      <c r="U44" s="14">
        <f t="shared" si="30"/>
        <v>2.3049929265063388E-2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3.1469929265063389E-2</v>
      </c>
      <c r="AR44" s="9">
        <f t="shared" si="35"/>
        <v>136.875</v>
      </c>
      <c r="AS44" s="1">
        <f t="shared" si="36"/>
        <v>0.24</v>
      </c>
      <c r="AT44" s="1">
        <f t="shared" si="37"/>
        <v>33875</v>
      </c>
      <c r="AU44" s="1">
        <f t="shared" si="38"/>
        <v>234630922.01400104</v>
      </c>
    </row>
    <row r="45" spans="1:48" x14ac:dyDescent="0.15">
      <c r="C45" s="7">
        <v>3</v>
      </c>
      <c r="D45" s="8">
        <v>3.3687792990322598</v>
      </c>
      <c r="E45" s="10">
        <f t="shared" si="39"/>
        <v>0.287248594071429</v>
      </c>
      <c r="F45" s="7" t="s">
        <v>83</v>
      </c>
      <c r="G45" s="1">
        <v>4</v>
      </c>
      <c r="H45" s="9">
        <f t="shared" si="20"/>
        <v>3.3687792990322598</v>
      </c>
      <c r="I45" s="9">
        <f t="shared" si="21"/>
        <v>276.51877929903225</v>
      </c>
      <c r="J45" s="9">
        <f t="shared" si="22"/>
        <v>2.690353009438335E-2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230.09215849325426</v>
      </c>
      <c r="P45" s="9">
        <f t="shared" si="25"/>
        <v>6.1902913105048896</v>
      </c>
      <c r="Q45" s="12">
        <f t="shared" si="26"/>
        <v>1.4856699145211734</v>
      </c>
      <c r="R45" s="9">
        <f t="shared" si="27"/>
        <v>14.125500000000001</v>
      </c>
      <c r="S45" s="13">
        <f t="shared" si="28"/>
        <v>0.10517644787945016</v>
      </c>
      <c r="T45" s="2">
        <f t="shared" si="29"/>
        <v>0.43</v>
      </c>
      <c r="U45" s="14">
        <f t="shared" si="30"/>
        <v>4.5225872588163567E-2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5.3645872588163564E-2</v>
      </c>
      <c r="AR45" s="9">
        <f t="shared" si="35"/>
        <v>136.875</v>
      </c>
      <c r="AS45" s="1">
        <f t="shared" si="36"/>
        <v>0.24</v>
      </c>
      <c r="AT45" s="1">
        <f t="shared" si="37"/>
        <v>33875</v>
      </c>
      <c r="AU45" s="1">
        <f t="shared" si="38"/>
        <v>399968504.58701175</v>
      </c>
    </row>
    <row r="46" spans="1:48" x14ac:dyDescent="0.15">
      <c r="C46" s="7">
        <v>4</v>
      </c>
      <c r="D46" s="8">
        <v>7.2516232658000002</v>
      </c>
      <c r="E46" s="10">
        <f t="shared" si="39"/>
        <v>3.3687792990322598</v>
      </c>
      <c r="F46" s="7" t="s">
        <v>83</v>
      </c>
      <c r="G46" s="1">
        <v>5</v>
      </c>
      <c r="H46" s="9">
        <f t="shared" si="20"/>
        <v>7.2516232658000002</v>
      </c>
      <c r="I46" s="9">
        <f t="shared" si="21"/>
        <v>280.40162326579997</v>
      </c>
      <c r="J46" s="9">
        <f t="shared" si="22"/>
        <v>4.3809643905756881E-2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212.70677382361188</v>
      </c>
      <c r="O46" s="9">
        <f t="shared" si="40"/>
        <v>70.051343359137462</v>
      </c>
      <c r="P46" s="9">
        <f t="shared" si="25"/>
        <v>3.0689244076837192</v>
      </c>
      <c r="Q46" s="12">
        <f t="shared" si="26"/>
        <v>0.73654185784409254</v>
      </c>
      <c r="R46" s="9">
        <f t="shared" si="27"/>
        <v>14.125500000000001</v>
      </c>
      <c r="S46" s="13">
        <f t="shared" si="28"/>
        <v>5.2142710547880958E-2</v>
      </c>
      <c r="T46" s="2">
        <f t="shared" si="29"/>
        <v>0.43</v>
      </c>
      <c r="U46" s="14">
        <f t="shared" si="30"/>
        <v>2.2421365535588812E-2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3.0841365535588812E-2</v>
      </c>
      <c r="AR46" s="9">
        <f t="shared" si="35"/>
        <v>136.875</v>
      </c>
      <c r="AS46" s="1">
        <f t="shared" si="36"/>
        <v>0.24</v>
      </c>
      <c r="AT46" s="1">
        <f t="shared" si="37"/>
        <v>33875</v>
      </c>
      <c r="AU46" s="1">
        <f t="shared" si="38"/>
        <v>229944528.02343982</v>
      </c>
    </row>
    <row r="47" spans="1:48" x14ac:dyDescent="0.15">
      <c r="C47" s="7">
        <v>5</v>
      </c>
      <c r="D47" s="8">
        <v>12.150191604871001</v>
      </c>
      <c r="E47" s="10">
        <f t="shared" si="39"/>
        <v>7.2516232658000002</v>
      </c>
      <c r="F47" s="7" t="s">
        <v>85</v>
      </c>
      <c r="G47" s="1">
        <v>6</v>
      </c>
      <c r="H47" s="9">
        <f t="shared" si="20"/>
        <v>12.150191604871001</v>
      </c>
      <c r="I47" s="9">
        <f t="shared" si="21"/>
        <v>285.30019160487097</v>
      </c>
      <c r="J47" s="9">
        <f t="shared" si="22"/>
        <v>7.9524744095738273E-2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125.83866895145376</v>
      </c>
      <c r="P47" s="9">
        <f t="shared" si="25"/>
        <v>10.007287945712685</v>
      </c>
      <c r="Q47" s="12">
        <f t="shared" si="26"/>
        <v>2.4017491069710442</v>
      </c>
      <c r="R47" s="9">
        <f t="shared" si="27"/>
        <v>14.125500000000001</v>
      </c>
      <c r="S47" s="13">
        <f t="shared" si="28"/>
        <v>0.17002931626994047</v>
      </c>
      <c r="T47" s="2">
        <f t="shared" si="29"/>
        <v>0.43</v>
      </c>
      <c r="U47" s="14">
        <f t="shared" si="30"/>
        <v>7.3112605996074401E-2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8.1532605996074412E-2</v>
      </c>
      <c r="AR47" s="9">
        <f t="shared" si="35"/>
        <v>136.875</v>
      </c>
      <c r="AS47" s="1">
        <f t="shared" si="36"/>
        <v>0.24</v>
      </c>
      <c r="AT47" s="1">
        <f t="shared" si="37"/>
        <v>33875</v>
      </c>
      <c r="AU47" s="1">
        <f t="shared" si="38"/>
        <v>607884128.30341566</v>
      </c>
    </row>
    <row r="48" spans="1:48" x14ac:dyDescent="0.15">
      <c r="C48" s="7">
        <v>6</v>
      </c>
      <c r="D48" s="8">
        <v>13.7911419541</v>
      </c>
      <c r="E48" s="10">
        <f t="shared" si="39"/>
        <v>12.150191604871001</v>
      </c>
      <c r="F48" s="7" t="s">
        <v>83</v>
      </c>
      <c r="G48" s="1">
        <v>7</v>
      </c>
      <c r="H48" s="9">
        <f t="shared" si="20"/>
        <v>13.7911419541</v>
      </c>
      <c r="I48" s="9">
        <f t="shared" si="21"/>
        <v>286.94114195409998</v>
      </c>
      <c r="J48" s="9">
        <f t="shared" si="22"/>
        <v>9.6663868137186734E-2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174.68763100574108</v>
      </c>
      <c r="P48" s="9">
        <f t="shared" si="25"/>
        <v>16.88598212873649</v>
      </c>
      <c r="Q48" s="12">
        <f t="shared" si="26"/>
        <v>4.0526357108967579</v>
      </c>
      <c r="R48" s="9">
        <f t="shared" si="27"/>
        <v>14.125500000000001</v>
      </c>
      <c r="S48" s="13">
        <f t="shared" si="28"/>
        <v>0.28690210689156193</v>
      </c>
      <c r="T48" s="2">
        <f t="shared" si="29"/>
        <v>0.43</v>
      </c>
      <c r="U48" s="14">
        <f t="shared" si="30"/>
        <v>0.12336790596337163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0.13896790596337161</v>
      </c>
      <c r="AR48" s="9">
        <f t="shared" si="35"/>
        <v>136.875</v>
      </c>
      <c r="AS48" s="1">
        <f t="shared" si="36"/>
        <v>0.24</v>
      </c>
      <c r="AT48" s="1">
        <f t="shared" si="37"/>
        <v>33875</v>
      </c>
      <c r="AU48" s="1">
        <f t="shared" si="38"/>
        <v>1036105535.2844052</v>
      </c>
    </row>
    <row r="49" spans="1:48" x14ac:dyDescent="0.15">
      <c r="C49" s="7">
        <v>7</v>
      </c>
      <c r="D49" s="8">
        <v>19.747878889999999</v>
      </c>
      <c r="E49" s="10">
        <f t="shared" si="39"/>
        <v>13.7911419541</v>
      </c>
      <c r="F49" s="7" t="s">
        <v>83</v>
      </c>
      <c r="G49" s="1">
        <v>8</v>
      </c>
      <c r="H49" s="9">
        <f t="shared" si="20"/>
        <v>19.747878889999999</v>
      </c>
      <c r="I49" s="9">
        <f t="shared" si="21"/>
        <v>292.89787888999996</v>
      </c>
      <c r="J49" s="9">
        <f t="shared" si="22"/>
        <v>0.19274048063931362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216.65789887700458</v>
      </c>
      <c r="P49" s="9">
        <f t="shared" si="25"/>
        <v>41.758747563857668</v>
      </c>
      <c r="Q49" s="12">
        <f t="shared" si="26"/>
        <v>10.02209941532584</v>
      </c>
      <c r="R49" s="9">
        <f t="shared" si="27"/>
        <v>14.125500000000001</v>
      </c>
      <c r="S49" s="13">
        <f t="shared" si="28"/>
        <v>0.70950404695945912</v>
      </c>
      <c r="T49" s="2">
        <f t="shared" si="29"/>
        <v>0.43</v>
      </c>
      <c r="U49" s="14">
        <f t="shared" si="30"/>
        <v>0.30508674019256743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0.32068674019256743</v>
      </c>
      <c r="AR49" s="9">
        <f t="shared" si="35"/>
        <v>136.875</v>
      </c>
      <c r="AS49" s="1">
        <f t="shared" si="36"/>
        <v>0.24</v>
      </c>
      <c r="AT49" s="1">
        <f t="shared" si="37"/>
        <v>33875</v>
      </c>
      <c r="AU49" s="1">
        <f t="shared" si="38"/>
        <v>2390949941.3008909</v>
      </c>
    </row>
    <row r="50" spans="1:48" x14ac:dyDescent="0.15">
      <c r="C50" s="7">
        <v>8</v>
      </c>
      <c r="D50" s="8">
        <v>17.144475582258099</v>
      </c>
      <c r="E50" s="10">
        <f t="shared" si="39"/>
        <v>19.747878889999999</v>
      </c>
      <c r="F50" s="7" t="s">
        <v>83</v>
      </c>
      <c r="G50" s="1">
        <v>9</v>
      </c>
      <c r="H50" s="9">
        <f t="shared" si="20"/>
        <v>17.144475582258099</v>
      </c>
      <c r="I50" s="9">
        <f t="shared" si="21"/>
        <v>290.29447558225809</v>
      </c>
      <c r="J50" s="9">
        <f t="shared" si="22"/>
        <v>0.14305325878523767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233.7554013131469</v>
      </c>
      <c r="P50" s="9">
        <f t="shared" si="25"/>
        <v>33.439471916496693</v>
      </c>
      <c r="Q50" s="12">
        <f t="shared" si="26"/>
        <v>8.025473259959206</v>
      </c>
      <c r="R50" s="9">
        <f t="shared" si="27"/>
        <v>14.125500000000001</v>
      </c>
      <c r="S50" s="13">
        <f t="shared" si="28"/>
        <v>0.56815498636927586</v>
      </c>
      <c r="T50" s="2">
        <f t="shared" si="29"/>
        <v>0.43</v>
      </c>
      <c r="U50" s="14">
        <f t="shared" si="30"/>
        <v>0.24430664413878861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0.25990664413878861</v>
      </c>
      <c r="AR50" s="9">
        <f t="shared" si="35"/>
        <v>136.875</v>
      </c>
      <c r="AS50" s="1">
        <f t="shared" si="36"/>
        <v>0.24</v>
      </c>
      <c r="AT50" s="1">
        <f t="shared" si="37"/>
        <v>33875</v>
      </c>
      <c r="AU50" s="1">
        <f t="shared" si="38"/>
        <v>1937790677.5134912</v>
      </c>
    </row>
    <row r="51" spans="1:48" x14ac:dyDescent="0.15">
      <c r="C51" s="7">
        <v>9</v>
      </c>
      <c r="D51" s="8">
        <v>12.5882735681333</v>
      </c>
      <c r="E51" s="10">
        <f t="shared" si="39"/>
        <v>17.144475582258099</v>
      </c>
      <c r="F51" s="7" t="s">
        <v>83</v>
      </c>
      <c r="G51" s="1">
        <v>10</v>
      </c>
      <c r="H51" s="9">
        <f t="shared" si="20"/>
        <v>12.5882735681333</v>
      </c>
      <c r="I51" s="9">
        <f t="shared" si="21"/>
        <v>285.73827356813325</v>
      </c>
      <c r="J51" s="9">
        <f t="shared" si="22"/>
        <v>8.3796579233865728E-2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259.17217939665022</v>
      </c>
      <c r="P51" s="9">
        <f t="shared" si="25"/>
        <v>21.717742066025064</v>
      </c>
      <c r="Q51" s="12">
        <f t="shared" si="26"/>
        <v>5.212258095846015</v>
      </c>
      <c r="R51" s="9">
        <f t="shared" si="27"/>
        <v>14.125500000000001</v>
      </c>
      <c r="S51" s="13">
        <f t="shared" si="28"/>
        <v>0.36899636089667726</v>
      </c>
      <c r="T51" s="2">
        <f t="shared" si="29"/>
        <v>0.43</v>
      </c>
      <c r="U51" s="14">
        <f t="shared" si="30"/>
        <v>0.15866843518557122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0.17426843518557122</v>
      </c>
      <c r="AR51" s="9">
        <f t="shared" si="35"/>
        <v>136.875</v>
      </c>
      <c r="AS51" s="1">
        <f t="shared" si="36"/>
        <v>0.24</v>
      </c>
      <c r="AT51" s="1">
        <f t="shared" si="37"/>
        <v>33875</v>
      </c>
      <c r="AU51" s="1">
        <f t="shared" si="38"/>
        <v>1299296330.8284512</v>
      </c>
    </row>
    <row r="52" spans="1:48" x14ac:dyDescent="0.15">
      <c r="C52" s="7">
        <v>10</v>
      </c>
      <c r="D52" s="8">
        <v>6.3849237410645197</v>
      </c>
      <c r="E52" s="10">
        <f t="shared" si="39"/>
        <v>12.5882735681333</v>
      </c>
      <c r="F52" s="7" t="s">
        <v>83</v>
      </c>
      <c r="G52" s="1">
        <v>11</v>
      </c>
      <c r="H52" s="9">
        <f t="shared" si="20"/>
        <v>6.3849237410645197</v>
      </c>
      <c r="I52" s="9">
        <f t="shared" si="21"/>
        <v>279.53492374106452</v>
      </c>
      <c r="J52" s="9">
        <f t="shared" si="22"/>
        <v>3.9337987860688151E-2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225.58171546409392</v>
      </c>
      <c r="O52" s="9">
        <f t="shared" si="40"/>
        <v>70.728971866531253</v>
      </c>
      <c r="P52" s="9">
        <f t="shared" si="25"/>
        <v>2.7823354366845603</v>
      </c>
      <c r="Q52" s="12">
        <f t="shared" si="26"/>
        <v>0.6677605048042945</v>
      </c>
      <c r="R52" s="9">
        <f t="shared" si="27"/>
        <v>14.125500000000001</v>
      </c>
      <c r="S52" s="13">
        <f t="shared" si="28"/>
        <v>4.7273406591221159E-2</v>
      </c>
      <c r="T52" s="2">
        <f t="shared" si="29"/>
        <v>0.43</v>
      </c>
      <c r="U52" s="14">
        <f t="shared" si="30"/>
        <v>2.0327564834225098E-2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2.8747564834225095E-2</v>
      </c>
      <c r="AR52" s="9">
        <f t="shared" si="35"/>
        <v>136.875</v>
      </c>
      <c r="AS52" s="1">
        <f t="shared" si="36"/>
        <v>0.24</v>
      </c>
      <c r="AT52" s="1">
        <f t="shared" si="37"/>
        <v>33875</v>
      </c>
      <c r="AU52" s="1">
        <f t="shared" si="38"/>
        <v>214333740.18414468</v>
      </c>
    </row>
    <row r="53" spans="1:48" x14ac:dyDescent="0.15">
      <c r="C53" s="7">
        <v>11</v>
      </c>
      <c r="D53" s="8">
        <v>2.0579505105</v>
      </c>
      <c r="E53" s="10">
        <f t="shared" si="39"/>
        <v>6.3849237410645197</v>
      </c>
      <c r="F53" s="7" t="s">
        <v>85</v>
      </c>
      <c r="G53" s="1">
        <v>12</v>
      </c>
      <c r="H53" s="9">
        <f t="shared" si="20"/>
        <v>2.0579505105</v>
      </c>
      <c r="I53" s="9">
        <f t="shared" si="21"/>
        <v>275.20795051049998</v>
      </c>
      <c r="J53" s="9">
        <f t="shared" si="22"/>
        <v>2.2749447921840717E-2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126.80288642984668</v>
      </c>
      <c r="P53" s="9">
        <f t="shared" si="25"/>
        <v>2.88469566117488</v>
      </c>
      <c r="Q53" s="12">
        <f t="shared" si="26"/>
        <v>0.69232695868197114</v>
      </c>
      <c r="R53" s="9">
        <f t="shared" si="27"/>
        <v>14.125500000000001</v>
      </c>
      <c r="S53" s="13">
        <f t="shared" si="28"/>
        <v>4.9012563001803199E-2</v>
      </c>
      <c r="T53" s="2">
        <f t="shared" si="29"/>
        <v>0.43</v>
      </c>
      <c r="U53" s="14">
        <f t="shared" si="30"/>
        <v>2.1075402090775373E-2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2.949540209077537E-2</v>
      </c>
      <c r="AR53" s="9">
        <f t="shared" si="35"/>
        <v>136.875</v>
      </c>
      <c r="AS53" s="1">
        <f t="shared" si="36"/>
        <v>0.24</v>
      </c>
      <c r="AT53" s="1">
        <f t="shared" si="37"/>
        <v>33875</v>
      </c>
      <c r="AU53" s="1">
        <f t="shared" si="38"/>
        <v>219909403.97235683</v>
      </c>
      <c r="AV53" s="1">
        <f>SUM(AU42:AU53)</f>
        <v>8814999439.5490532</v>
      </c>
    </row>
    <row r="54" spans="1:48" x14ac:dyDescent="0.15">
      <c r="C54" s="7">
        <v>12</v>
      </c>
      <c r="D54" s="8">
        <v>-0.938763568612903</v>
      </c>
      <c r="E54" s="10">
        <f t="shared" si="39"/>
        <v>2.0579505105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1.9923650516451601</v>
      </c>
      <c r="E58" s="7"/>
      <c r="F58" s="7"/>
      <c r="G58" s="1">
        <v>1</v>
      </c>
      <c r="H58" s="9">
        <f t="shared" ref="H58:H69" si="41">E59</f>
        <v>1.9923650516451601</v>
      </c>
      <c r="I58" s="9">
        <f t="shared" ref="I58:I69" si="42">H58+273.15</f>
        <v>275.14236505164513</v>
      </c>
      <c r="J58" s="9">
        <f t="shared" ref="J58:J69" si="43">EXP(($C$15*(I58-$C$13))/($C$16*I58*$C$13))</f>
        <v>2.2558398497360816E-2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2.250576223420031E-3</v>
      </c>
      <c r="Q58" s="12">
        <f t="shared" ref="Q58:Q69" si="47">P58*$B$60</f>
        <v>4.2760948244980587E-4</v>
      </c>
      <c r="R58" s="9">
        <f t="shared" ref="R58:R69" si="48">L58*$B$60</f>
        <v>1.8955666666666669E-2</v>
      </c>
      <c r="S58" s="13">
        <f t="shared" ref="S58:S69" si="49">Q58/R58</f>
        <v>2.2558398497360816E-2</v>
      </c>
      <c r="T58" s="2">
        <f t="shared" ref="T58:T69" si="50">$B$59/100</f>
        <v>0.01</v>
      </c>
      <c r="U58" s="14">
        <f t="shared" ref="U58:U69" si="51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1.2225583984973608E-2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7066.666666666667</v>
      </c>
      <c r="AU58" s="1">
        <f t="shared" ref="AU58:AU69" si="58">AT58*10000*AS58*0.67*AR58*AQ58</f>
        <v>1097231.0409623901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-6.5036946693870998</v>
      </c>
      <c r="E59" s="10">
        <f t="shared" ref="E59:E70" si="59">D58</f>
        <v>1.9923650516451601</v>
      </c>
      <c r="F59" s="7" t="s">
        <v>83</v>
      </c>
      <c r="G59" s="1">
        <v>2</v>
      </c>
      <c r="H59" s="9">
        <f t="shared" si="41"/>
        <v>-6.5036946693870998</v>
      </c>
      <c r="I59" s="9">
        <f t="shared" si="42"/>
        <v>266.6463053306129</v>
      </c>
      <c r="J59" s="9">
        <f t="shared" si="43"/>
        <v>7.3049033641567488E-3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0.1972827571099133</v>
      </c>
      <c r="P59" s="9">
        <f t="shared" si="46"/>
        <v>1.4411314761023245E-3</v>
      </c>
      <c r="Q59" s="12">
        <f t="shared" si="47"/>
        <v>2.7381498045944165E-4</v>
      </c>
      <c r="R59" s="9">
        <f t="shared" si="48"/>
        <v>1.8955666666666669E-2</v>
      </c>
      <c r="S59" s="13">
        <f t="shared" si="49"/>
        <v>1.4445019807240136E-2</v>
      </c>
      <c r="T59" s="2">
        <f t="shared" si="50"/>
        <v>0.01</v>
      </c>
      <c r="U59" s="14">
        <f t="shared" si="51"/>
        <v>1.4445019807240135E-4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1.2144450198072402E-2</v>
      </c>
      <c r="AR59" s="9">
        <f t="shared" si="55"/>
        <v>9.9766666666666666</v>
      </c>
      <c r="AS59" s="1">
        <f t="shared" si="56"/>
        <v>0.19</v>
      </c>
      <c r="AT59" s="1">
        <f t="shared" si="57"/>
        <v>7066.666666666667</v>
      </c>
      <c r="AU59" s="1">
        <f t="shared" si="58"/>
        <v>1089949.3839414865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0.287248594071429</v>
      </c>
      <c r="E60" s="10">
        <f t="shared" si="59"/>
        <v>-6.5036946693870998</v>
      </c>
      <c r="F60" s="7" t="s">
        <v>83</v>
      </c>
      <c r="G60" s="1">
        <v>3</v>
      </c>
      <c r="H60" s="9">
        <f t="shared" si="41"/>
        <v>0.287248594071429</v>
      </c>
      <c r="I60" s="9">
        <f t="shared" si="42"/>
        <v>273.43724859407143</v>
      </c>
      <c r="J60" s="9">
        <f t="shared" si="43"/>
        <v>1.8091308978920969E-2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0.29560829230047764</v>
      </c>
      <c r="P60" s="9">
        <f t="shared" si="46"/>
        <v>5.3479409527391253E-3</v>
      </c>
      <c r="Q60" s="12">
        <f t="shared" si="47"/>
        <v>1.0161087810204338E-3</v>
      </c>
      <c r="R60" s="9">
        <f t="shared" si="48"/>
        <v>1.8955666666666669E-2</v>
      </c>
      <c r="S60" s="13">
        <f t="shared" si="49"/>
        <v>5.36044866629381E-2</v>
      </c>
      <c r="T60" s="2">
        <f t="shared" si="50"/>
        <v>0.01</v>
      </c>
      <c r="U60" s="14">
        <f t="shared" si="51"/>
        <v>5.3604486662938106E-4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1.2536044866629381E-2</v>
      </c>
      <c r="AR60" s="9">
        <f t="shared" si="55"/>
        <v>9.9766666666666666</v>
      </c>
      <c r="AS60" s="1">
        <f t="shared" si="56"/>
        <v>0.19</v>
      </c>
      <c r="AT60" s="1">
        <f t="shared" si="57"/>
        <v>7066.666666666667</v>
      </c>
      <c r="AU60" s="1">
        <f t="shared" si="58"/>
        <v>1125094.5210853808</v>
      </c>
    </row>
    <row r="61" spans="1:48" x14ac:dyDescent="0.15">
      <c r="C61" s="7">
        <v>3</v>
      </c>
      <c r="D61" s="8">
        <v>3.3687792990322598</v>
      </c>
      <c r="E61" s="10">
        <f t="shared" si="59"/>
        <v>0.287248594071429</v>
      </c>
      <c r="F61" s="7" t="s">
        <v>83</v>
      </c>
      <c r="G61" s="1">
        <v>4</v>
      </c>
      <c r="H61" s="9">
        <f t="shared" si="41"/>
        <v>3.3687792990322598</v>
      </c>
      <c r="I61" s="9">
        <f t="shared" si="42"/>
        <v>276.51877929903225</v>
      </c>
      <c r="J61" s="9">
        <f t="shared" si="43"/>
        <v>2.690353009438335E-2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0.3900270180144052</v>
      </c>
      <c r="P61" s="9">
        <f t="shared" si="46"/>
        <v>1.0493103616773147E-2</v>
      </c>
      <c r="Q61" s="12">
        <f t="shared" si="47"/>
        <v>1.993689687186898E-3</v>
      </c>
      <c r="R61" s="9">
        <f t="shared" si="48"/>
        <v>1.8955666666666669E-2</v>
      </c>
      <c r="S61" s="13">
        <f t="shared" si="49"/>
        <v>0.10517644787945017</v>
      </c>
      <c r="T61" s="2">
        <f t="shared" si="50"/>
        <v>0.01</v>
      </c>
      <c r="U61" s="14">
        <f t="shared" si="51"/>
        <v>1.0517644787945018E-3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1.3051764478794503E-2</v>
      </c>
      <c r="AR61" s="9">
        <f t="shared" si="55"/>
        <v>9.9766666666666666</v>
      </c>
      <c r="AS61" s="1">
        <f t="shared" si="56"/>
        <v>0.19</v>
      </c>
      <c r="AT61" s="1">
        <f t="shared" si="57"/>
        <v>7066.666666666667</v>
      </c>
      <c r="AU61" s="1">
        <f t="shared" si="58"/>
        <v>1171379.7183893425</v>
      </c>
    </row>
    <row r="62" spans="1:48" x14ac:dyDescent="0.15">
      <c r="C62" s="7">
        <v>4</v>
      </c>
      <c r="D62" s="8">
        <v>7.2516232658000002</v>
      </c>
      <c r="E62" s="10">
        <f t="shared" si="59"/>
        <v>3.3687792990322598</v>
      </c>
      <c r="F62" s="7" t="s">
        <v>83</v>
      </c>
      <c r="G62" s="1">
        <v>5</v>
      </c>
      <c r="H62" s="9">
        <f t="shared" si="41"/>
        <v>7.2516232658000002</v>
      </c>
      <c r="I62" s="9">
        <f t="shared" si="42"/>
        <v>280.40162326579997</v>
      </c>
      <c r="J62" s="9">
        <f t="shared" si="43"/>
        <v>4.3809643905756881E-2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0.36055721867775048</v>
      </c>
      <c r="O62" s="9">
        <f t="shared" si="60"/>
        <v>0.11874336238654826</v>
      </c>
      <c r="P62" s="9">
        <f t="shared" si="46"/>
        <v>5.2021044223269251E-3</v>
      </c>
      <c r="Q62" s="12">
        <f t="shared" si="47"/>
        <v>9.8839984024211573E-4</v>
      </c>
      <c r="R62" s="9">
        <f t="shared" si="48"/>
        <v>1.8955666666666669E-2</v>
      </c>
      <c r="S62" s="13">
        <f t="shared" si="49"/>
        <v>5.2142710547880965E-2</v>
      </c>
      <c r="T62" s="2">
        <f t="shared" si="50"/>
        <v>0.01</v>
      </c>
      <c r="U62" s="14">
        <f t="shared" si="51"/>
        <v>5.2142710547880969E-4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1.252142710547881E-2</v>
      </c>
      <c r="AR62" s="9">
        <f t="shared" si="55"/>
        <v>9.9766666666666666</v>
      </c>
      <c r="AS62" s="1">
        <f t="shared" si="56"/>
        <v>0.19</v>
      </c>
      <c r="AT62" s="1">
        <f t="shared" si="57"/>
        <v>7066.666666666667</v>
      </c>
      <c r="AU62" s="1">
        <f t="shared" si="58"/>
        <v>1123782.5951026634</v>
      </c>
    </row>
    <row r="63" spans="1:48" x14ac:dyDescent="0.15">
      <c r="C63" s="7">
        <v>5</v>
      </c>
      <c r="D63" s="8">
        <v>12.150191604871001</v>
      </c>
      <c r="E63" s="10">
        <f t="shared" si="59"/>
        <v>7.2516232658000002</v>
      </c>
      <c r="F63" s="7" t="s">
        <v>85</v>
      </c>
      <c r="G63" s="1">
        <v>6</v>
      </c>
      <c r="H63" s="9">
        <f t="shared" si="41"/>
        <v>12.150191604871001</v>
      </c>
      <c r="I63" s="9">
        <f t="shared" si="42"/>
        <v>285.30019160487097</v>
      </c>
      <c r="J63" s="9">
        <f t="shared" si="43"/>
        <v>7.9524744095738273E-2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0.21330792463088799</v>
      </c>
      <c r="P63" s="9">
        <f t="shared" si="46"/>
        <v>1.6963258119864395E-2</v>
      </c>
      <c r="Q63" s="12">
        <f t="shared" si="47"/>
        <v>3.2230190427742348E-3</v>
      </c>
      <c r="R63" s="9">
        <f t="shared" si="48"/>
        <v>1.8955666666666669E-2</v>
      </c>
      <c r="S63" s="13">
        <f t="shared" si="49"/>
        <v>0.17002931626994044</v>
      </c>
      <c r="T63" s="2">
        <f t="shared" si="50"/>
        <v>0.01</v>
      </c>
      <c r="U63" s="14">
        <f t="shared" si="51"/>
        <v>1.7002931626994046E-3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1.3700293162699405E-2</v>
      </c>
      <c r="AR63" s="9">
        <f t="shared" si="55"/>
        <v>9.9766666666666666</v>
      </c>
      <c r="AS63" s="1">
        <f t="shared" si="56"/>
        <v>0.19</v>
      </c>
      <c r="AT63" s="1">
        <f t="shared" si="57"/>
        <v>7066.666666666667</v>
      </c>
      <c r="AU63" s="1">
        <f t="shared" si="58"/>
        <v>1229584.3656118843</v>
      </c>
    </row>
    <row r="64" spans="1:48" x14ac:dyDescent="0.15">
      <c r="C64" s="7">
        <v>6</v>
      </c>
      <c r="D64" s="8">
        <v>13.7911419541</v>
      </c>
      <c r="E64" s="10">
        <f t="shared" si="59"/>
        <v>12.150191604871001</v>
      </c>
      <c r="F64" s="7" t="s">
        <v>83</v>
      </c>
      <c r="G64" s="1">
        <v>7</v>
      </c>
      <c r="H64" s="9">
        <f t="shared" si="41"/>
        <v>13.7911419541</v>
      </c>
      <c r="I64" s="9">
        <f t="shared" si="42"/>
        <v>286.94114195409998</v>
      </c>
      <c r="J64" s="9">
        <f t="shared" si="43"/>
        <v>9.6663868137186734E-2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0.29611133317769028</v>
      </c>
      <c r="P64" s="9">
        <f t="shared" si="46"/>
        <v>2.8623266864214819E-2</v>
      </c>
      <c r="Q64" s="12">
        <f t="shared" si="47"/>
        <v>5.4384207042008159E-3</v>
      </c>
      <c r="R64" s="9">
        <f t="shared" si="48"/>
        <v>1.8955666666666669E-2</v>
      </c>
      <c r="S64" s="13">
        <f t="shared" si="49"/>
        <v>0.28690210689156181</v>
      </c>
      <c r="T64" s="2">
        <f t="shared" si="50"/>
        <v>0.01</v>
      </c>
      <c r="U64" s="14">
        <f t="shared" si="51"/>
        <v>2.8690210689156182E-3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2.2969021068915619E-2</v>
      </c>
      <c r="AR64" s="9">
        <f t="shared" si="55"/>
        <v>9.9766666666666666</v>
      </c>
      <c r="AS64" s="1">
        <f t="shared" si="56"/>
        <v>0.19</v>
      </c>
      <c r="AT64" s="1">
        <f t="shared" si="57"/>
        <v>7066.666666666667</v>
      </c>
      <c r="AU64" s="1">
        <f t="shared" si="58"/>
        <v>2061441.2308082283</v>
      </c>
    </row>
    <row r="65" spans="1:48" x14ac:dyDescent="0.15">
      <c r="C65" s="7">
        <v>7</v>
      </c>
      <c r="D65" s="8">
        <v>19.747878889999999</v>
      </c>
      <c r="E65" s="10">
        <f t="shared" si="59"/>
        <v>13.7911419541</v>
      </c>
      <c r="F65" s="7" t="s">
        <v>83</v>
      </c>
      <c r="G65" s="1">
        <v>8</v>
      </c>
      <c r="H65" s="9">
        <f t="shared" si="41"/>
        <v>19.747878889999999</v>
      </c>
      <c r="I65" s="9">
        <f t="shared" si="42"/>
        <v>292.89787888999996</v>
      </c>
      <c r="J65" s="9">
        <f t="shared" si="43"/>
        <v>0.19274048063931362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0.36725473298014211</v>
      </c>
      <c r="P65" s="9">
        <f t="shared" si="46"/>
        <v>7.0784853751655372E-2</v>
      </c>
      <c r="Q65" s="12">
        <f t="shared" si="47"/>
        <v>1.344912221281452E-2</v>
      </c>
      <c r="R65" s="9">
        <f t="shared" si="48"/>
        <v>1.8955666666666669E-2</v>
      </c>
      <c r="S65" s="13">
        <f t="shared" si="49"/>
        <v>0.70950404695945901</v>
      </c>
      <c r="T65" s="2">
        <f t="shared" si="50"/>
        <v>0.01</v>
      </c>
      <c r="U65" s="14">
        <f t="shared" si="51"/>
        <v>7.0950404695945902E-3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2.7195040469594589E-2</v>
      </c>
      <c r="AR65" s="9">
        <f t="shared" si="55"/>
        <v>9.9766666666666666</v>
      </c>
      <c r="AS65" s="1">
        <f t="shared" si="56"/>
        <v>0.19</v>
      </c>
      <c r="AT65" s="1">
        <f t="shared" si="57"/>
        <v>7066.666666666667</v>
      </c>
      <c r="AU65" s="1">
        <f t="shared" si="58"/>
        <v>2440721.2449027249</v>
      </c>
    </row>
    <row r="66" spans="1:48" x14ac:dyDescent="0.15">
      <c r="C66" s="7">
        <v>8</v>
      </c>
      <c r="D66" s="8">
        <v>17.144475582258099</v>
      </c>
      <c r="E66" s="10">
        <f t="shared" si="59"/>
        <v>19.747878889999999</v>
      </c>
      <c r="F66" s="7" t="s">
        <v>83</v>
      </c>
      <c r="G66" s="1">
        <v>9</v>
      </c>
      <c r="H66" s="9">
        <f t="shared" si="41"/>
        <v>17.144475582258099</v>
      </c>
      <c r="I66" s="9">
        <f t="shared" si="42"/>
        <v>290.29447558225809</v>
      </c>
      <c r="J66" s="9">
        <f t="shared" si="43"/>
        <v>0.14305325878523767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0.39623654589515339</v>
      </c>
      <c r="P66" s="9">
        <f t="shared" si="46"/>
        <v>5.6682929140108078E-2</v>
      </c>
      <c r="Q66" s="12">
        <f t="shared" si="47"/>
        <v>1.0769756536620535E-2</v>
      </c>
      <c r="R66" s="9">
        <f t="shared" si="48"/>
        <v>1.8955666666666669E-2</v>
      </c>
      <c r="S66" s="13">
        <f t="shared" si="49"/>
        <v>0.56815498636927564</v>
      </c>
      <c r="T66" s="2">
        <f t="shared" si="50"/>
        <v>0.01</v>
      </c>
      <c r="U66" s="14">
        <f t="shared" si="51"/>
        <v>5.6815498636927564E-3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2.5781549863692757E-2</v>
      </c>
      <c r="AR66" s="9">
        <f t="shared" si="55"/>
        <v>9.9766666666666666</v>
      </c>
      <c r="AS66" s="1">
        <f t="shared" si="56"/>
        <v>0.19</v>
      </c>
      <c r="AT66" s="1">
        <f t="shared" si="57"/>
        <v>7066.666666666667</v>
      </c>
      <c r="AU66" s="1">
        <f t="shared" si="58"/>
        <v>2313862.2113538603</v>
      </c>
    </row>
    <row r="67" spans="1:48" x14ac:dyDescent="0.15">
      <c r="C67" s="7">
        <v>9</v>
      </c>
      <c r="D67" s="8">
        <v>12.5882735681333</v>
      </c>
      <c r="E67" s="10">
        <f t="shared" si="59"/>
        <v>17.144475582258099</v>
      </c>
      <c r="F67" s="7" t="s">
        <v>83</v>
      </c>
      <c r="G67" s="1">
        <v>10</v>
      </c>
      <c r="H67" s="9">
        <f t="shared" si="41"/>
        <v>12.5882735681333</v>
      </c>
      <c r="I67" s="9">
        <f t="shared" si="42"/>
        <v>285.73827356813325</v>
      </c>
      <c r="J67" s="9">
        <f t="shared" si="43"/>
        <v>8.3796579233865728E-2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0.43932028342171198</v>
      </c>
      <c r="P67" s="9">
        <f t="shared" si="46"/>
        <v>3.6813536938791837E-2</v>
      </c>
      <c r="Q67" s="12">
        <f t="shared" si="47"/>
        <v>6.9945720183704494E-3</v>
      </c>
      <c r="R67" s="9">
        <f t="shared" si="48"/>
        <v>1.8955666666666669E-2</v>
      </c>
      <c r="S67" s="13">
        <f t="shared" si="49"/>
        <v>0.36899636089667726</v>
      </c>
      <c r="T67" s="2">
        <f t="shared" si="50"/>
        <v>0.01</v>
      </c>
      <c r="U67" s="14">
        <f t="shared" si="51"/>
        <v>3.6899636089667725E-3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2.3789963608966774E-2</v>
      </c>
      <c r="AR67" s="9">
        <f t="shared" si="55"/>
        <v>9.9766666666666666</v>
      </c>
      <c r="AS67" s="1">
        <f t="shared" si="56"/>
        <v>0.19</v>
      </c>
      <c r="AT67" s="1">
        <f t="shared" si="57"/>
        <v>7066.666666666667</v>
      </c>
      <c r="AU67" s="1">
        <f t="shared" si="58"/>
        <v>2135119.8083631131</v>
      </c>
    </row>
    <row r="68" spans="1:48" x14ac:dyDescent="0.15">
      <c r="C68" s="7">
        <v>10</v>
      </c>
      <c r="D68" s="8">
        <v>6.3849237410645197</v>
      </c>
      <c r="E68" s="10">
        <f t="shared" si="59"/>
        <v>12.5882735681333</v>
      </c>
      <c r="F68" s="7" t="s">
        <v>83</v>
      </c>
      <c r="G68" s="1">
        <v>11</v>
      </c>
      <c r="H68" s="9">
        <f t="shared" si="41"/>
        <v>6.3849237410645197</v>
      </c>
      <c r="I68" s="9">
        <f t="shared" si="42"/>
        <v>279.53492374106452</v>
      </c>
      <c r="J68" s="9">
        <f t="shared" si="43"/>
        <v>3.9337987860688151E-2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0.38238140915877411</v>
      </c>
      <c r="O68" s="9">
        <f t="shared" si="60"/>
        <v>0.11989200399081262</v>
      </c>
      <c r="P68" s="9">
        <f t="shared" si="46"/>
        <v>4.7163101975841622E-3</v>
      </c>
      <c r="Q68" s="12">
        <f t="shared" si="47"/>
        <v>8.9609893754099082E-4</v>
      </c>
      <c r="R68" s="9">
        <f t="shared" si="48"/>
        <v>1.8955666666666669E-2</v>
      </c>
      <c r="S68" s="13">
        <f t="shared" si="49"/>
        <v>4.7273406591221132E-2</v>
      </c>
      <c r="T68" s="2">
        <f t="shared" si="50"/>
        <v>0.01</v>
      </c>
      <c r="U68" s="14">
        <f t="shared" si="51"/>
        <v>4.7273406591221133E-4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1.2472734065912212E-2</v>
      </c>
      <c r="AR68" s="9">
        <f t="shared" si="55"/>
        <v>9.9766666666666666</v>
      </c>
      <c r="AS68" s="1">
        <f t="shared" si="56"/>
        <v>0.19</v>
      </c>
      <c r="AT68" s="1">
        <f t="shared" si="57"/>
        <v>7066.666666666667</v>
      </c>
      <c r="AU68" s="1">
        <f t="shared" si="58"/>
        <v>1119412.455029441</v>
      </c>
    </row>
    <row r="69" spans="1:48" x14ac:dyDescent="0.15">
      <c r="C69" s="7">
        <v>11</v>
      </c>
      <c r="D69" s="8">
        <v>2.0579505105</v>
      </c>
      <c r="E69" s="10">
        <f t="shared" si="59"/>
        <v>6.3849237410645197</v>
      </c>
      <c r="F69" s="7" t="s">
        <v>85</v>
      </c>
      <c r="G69" s="1">
        <v>12</v>
      </c>
      <c r="H69" s="9">
        <f t="shared" si="41"/>
        <v>2.0579505105</v>
      </c>
      <c r="I69" s="9">
        <f t="shared" si="42"/>
        <v>275.20795051049998</v>
      </c>
      <c r="J69" s="9">
        <f t="shared" si="43"/>
        <v>2.2749447921840717E-2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0.21494236045989512</v>
      </c>
      <c r="P69" s="9">
        <f t="shared" si="46"/>
        <v>4.8898200354798999E-3</v>
      </c>
      <c r="Q69" s="12">
        <f t="shared" si="47"/>
        <v>9.2906580674118099E-4</v>
      </c>
      <c r="R69" s="9">
        <f t="shared" si="48"/>
        <v>1.8955666666666669E-2</v>
      </c>
      <c r="S69" s="13">
        <f t="shared" si="49"/>
        <v>4.9012563001803199E-2</v>
      </c>
      <c r="T69" s="2">
        <f t="shared" si="50"/>
        <v>0.01</v>
      </c>
      <c r="U69" s="14">
        <f t="shared" si="51"/>
        <v>4.9012563001803199E-4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1.2490125630018032E-2</v>
      </c>
      <c r="AR69" s="9">
        <f t="shared" si="55"/>
        <v>9.9766666666666666</v>
      </c>
      <c r="AS69" s="1">
        <f t="shared" si="56"/>
        <v>0.19</v>
      </c>
      <c r="AT69" s="1">
        <f t="shared" si="57"/>
        <v>7066.666666666667</v>
      </c>
      <c r="AU69" s="1">
        <f t="shared" si="58"/>
        <v>1120973.3263965058</v>
      </c>
      <c r="AV69" s="1">
        <f>SUM(AU58:AU69)</f>
        <v>18028551.901947021</v>
      </c>
    </row>
    <row r="70" spans="1:48" x14ac:dyDescent="0.15">
      <c r="C70" s="7">
        <v>12</v>
      </c>
      <c r="D70" s="8">
        <v>-0.938763568612903</v>
      </c>
      <c r="E70" s="10">
        <f t="shared" si="59"/>
        <v>2.0579505105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1.9923650516451601</v>
      </c>
      <c r="E73" s="7"/>
      <c r="F73" s="7"/>
      <c r="G73" s="1">
        <v>1</v>
      </c>
      <c r="H73" s="9">
        <f t="shared" ref="H73:H84" si="61">E74</f>
        <v>1.9923650516451601</v>
      </c>
      <c r="I73" s="9">
        <f t="shared" ref="I73:I84" si="62">H73+273.15</f>
        <v>275.14236505164513</v>
      </c>
      <c r="J73" s="9">
        <f t="shared" ref="J73:J84" si="63">EXP(($C$15*(I73-$C$13))/($C$16*I73*$C$13))</f>
        <v>2.2558398497360816E-2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2.4701446354610098E-3</v>
      </c>
      <c r="Q73" s="12">
        <f t="shared" ref="Q73:Q84" si="67">P73*$B$75</f>
        <v>4.4462603438298175E-4</v>
      </c>
      <c r="R73" s="9">
        <f t="shared" ref="R73:R84" si="68">L73*$B$75</f>
        <v>1.9710000000000002E-2</v>
      </c>
      <c r="S73" s="13">
        <f t="shared" ref="S73:S84" si="69">Q73/R73</f>
        <v>2.2558398497360816E-2</v>
      </c>
      <c r="T73" s="2">
        <f t="shared" ref="T73:T84" si="70">$B$74/100</f>
        <v>0.01</v>
      </c>
      <c r="U73" s="14">
        <f t="shared" ref="U73:U84" si="71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1.2825583984973608E-2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1050</v>
      </c>
      <c r="AU73" s="1">
        <f t="shared" ref="AU73:AU84" si="78">AT73*10000*AS73*0.67*AR73*AQ73</f>
        <v>177839.35515188429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-6.5036946693870998</v>
      </c>
      <c r="E74" s="10">
        <f t="shared" ref="E74:E85" si="79">D73</f>
        <v>1.9923650516451601</v>
      </c>
      <c r="F74" s="7" t="s">
        <v>83</v>
      </c>
      <c r="G74" s="1">
        <v>2</v>
      </c>
      <c r="H74" s="9">
        <f t="shared" si="61"/>
        <v>-6.5036946693870998</v>
      </c>
      <c r="I74" s="9">
        <f t="shared" si="62"/>
        <v>266.6463053306129</v>
      </c>
      <c r="J74" s="9">
        <f t="shared" si="63"/>
        <v>7.3049033641567488E-3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0.21652985536453903</v>
      </c>
      <c r="P74" s="9">
        <f t="shared" si="66"/>
        <v>1.5817296688927954E-3</v>
      </c>
      <c r="Q74" s="12">
        <f t="shared" si="67"/>
        <v>2.8471134040070317E-4</v>
      </c>
      <c r="R74" s="9">
        <f t="shared" si="68"/>
        <v>1.9710000000000002E-2</v>
      </c>
      <c r="S74" s="13">
        <f t="shared" si="69"/>
        <v>1.4445019807240139E-2</v>
      </c>
      <c r="T74" s="2">
        <f t="shared" si="70"/>
        <v>0.01</v>
      </c>
      <c r="U74" s="14">
        <f t="shared" si="71"/>
        <v>1.444501980724014E-4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1.2744450198072401E-2</v>
      </c>
      <c r="AR74" s="9">
        <f t="shared" si="75"/>
        <v>10.950000000000001</v>
      </c>
      <c r="AS74" s="1">
        <f t="shared" si="76"/>
        <v>0.18</v>
      </c>
      <c r="AT74" s="1">
        <f t="shared" si="77"/>
        <v>1050</v>
      </c>
      <c r="AU74" s="1">
        <f t="shared" si="78"/>
        <v>176714.35527971896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0.287248594071429</v>
      </c>
      <c r="E75" s="10">
        <f t="shared" si="79"/>
        <v>-6.5036946693870998</v>
      </c>
      <c r="F75" s="7" t="s">
        <v>83</v>
      </c>
      <c r="G75" s="1">
        <v>3</v>
      </c>
      <c r="H75" s="9">
        <f t="shared" si="61"/>
        <v>0.287248594071429</v>
      </c>
      <c r="I75" s="9">
        <f t="shared" si="62"/>
        <v>273.43724859407143</v>
      </c>
      <c r="J75" s="9">
        <f t="shared" si="63"/>
        <v>1.8091308978920969E-2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0.32444812569564624</v>
      </c>
      <c r="P75" s="9">
        <f t="shared" si="66"/>
        <v>5.8696912895917237E-3</v>
      </c>
      <c r="Q75" s="12">
        <f t="shared" si="67"/>
        <v>1.0565444321265101E-3</v>
      </c>
      <c r="R75" s="9">
        <f t="shared" si="68"/>
        <v>1.9710000000000002E-2</v>
      </c>
      <c r="S75" s="13">
        <f t="shared" si="69"/>
        <v>5.36044866629381E-2</v>
      </c>
      <c r="T75" s="2">
        <f t="shared" si="70"/>
        <v>0.01</v>
      </c>
      <c r="U75" s="14">
        <f t="shared" si="71"/>
        <v>5.3604486662938106E-4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1.3136044866629381E-2</v>
      </c>
      <c r="AR75" s="9">
        <f t="shared" si="75"/>
        <v>10.950000000000001</v>
      </c>
      <c r="AS75" s="1">
        <f t="shared" si="76"/>
        <v>0.18</v>
      </c>
      <c r="AT75" s="1">
        <f t="shared" si="77"/>
        <v>1050</v>
      </c>
      <c r="AU75" s="1">
        <f t="shared" si="78"/>
        <v>182144.20108001001</v>
      </c>
    </row>
    <row r="76" spans="1:48" x14ac:dyDescent="0.15">
      <c r="C76" s="7">
        <v>3</v>
      </c>
      <c r="D76" s="8">
        <v>3.3687792990322598</v>
      </c>
      <c r="E76" s="10">
        <f t="shared" si="79"/>
        <v>0.287248594071429</v>
      </c>
      <c r="F76" s="7" t="s">
        <v>83</v>
      </c>
      <c r="G76" s="1">
        <v>4</v>
      </c>
      <c r="H76" s="9">
        <f t="shared" si="61"/>
        <v>3.3687792990322598</v>
      </c>
      <c r="I76" s="9">
        <f t="shared" si="62"/>
        <v>276.51877929903225</v>
      </c>
      <c r="J76" s="9">
        <f t="shared" si="63"/>
        <v>2.690353009438335E-2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0.42807843440605448</v>
      </c>
      <c r="P76" s="9">
        <f t="shared" si="66"/>
        <v>1.1516821042799795E-2</v>
      </c>
      <c r="Q76" s="12">
        <f t="shared" si="67"/>
        <v>2.0730277877039631E-3</v>
      </c>
      <c r="R76" s="9">
        <f t="shared" si="68"/>
        <v>1.9710000000000002E-2</v>
      </c>
      <c r="S76" s="13">
        <f t="shared" si="69"/>
        <v>0.10517644787945017</v>
      </c>
      <c r="T76" s="2">
        <f t="shared" si="70"/>
        <v>0.01</v>
      </c>
      <c r="U76" s="14">
        <f t="shared" si="71"/>
        <v>1.0517644787945018E-3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1.3651764478794503E-2</v>
      </c>
      <c r="AR76" s="9">
        <f t="shared" si="75"/>
        <v>10.950000000000001</v>
      </c>
      <c r="AS76" s="1">
        <f t="shared" si="76"/>
        <v>0.18</v>
      </c>
      <c r="AT76" s="1">
        <f t="shared" si="77"/>
        <v>1050</v>
      </c>
      <c r="AU76" s="1">
        <f t="shared" si="78"/>
        <v>189295.16148649741</v>
      </c>
    </row>
    <row r="77" spans="1:48" x14ac:dyDescent="0.15">
      <c r="C77" s="7">
        <v>4</v>
      </c>
      <c r="D77" s="8">
        <v>7.2516232658000002</v>
      </c>
      <c r="E77" s="10">
        <f t="shared" si="79"/>
        <v>3.3687792990322598</v>
      </c>
      <c r="F77" s="7" t="s">
        <v>83</v>
      </c>
      <c r="G77" s="1">
        <v>5</v>
      </c>
      <c r="H77" s="9">
        <f t="shared" si="61"/>
        <v>7.2516232658000002</v>
      </c>
      <c r="I77" s="9">
        <f t="shared" si="62"/>
        <v>280.40162326579997</v>
      </c>
      <c r="J77" s="9">
        <f t="shared" si="63"/>
        <v>4.3809643905756881E-2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0.39573353269509198</v>
      </c>
      <c r="O77" s="9">
        <f t="shared" si="80"/>
        <v>0.13032808066816265</v>
      </c>
      <c r="P77" s="9">
        <f t="shared" si="66"/>
        <v>5.7096268049929627E-3</v>
      </c>
      <c r="Q77" s="12">
        <f t="shared" si="67"/>
        <v>1.0277328248987333E-3</v>
      </c>
      <c r="R77" s="9">
        <f t="shared" si="68"/>
        <v>1.9710000000000002E-2</v>
      </c>
      <c r="S77" s="13">
        <f t="shared" si="69"/>
        <v>5.214271054788093E-2</v>
      </c>
      <c r="T77" s="2">
        <f t="shared" si="70"/>
        <v>0.01</v>
      </c>
      <c r="U77" s="14">
        <f t="shared" si="71"/>
        <v>5.2142710547880926E-4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1.3121427105478809E-2</v>
      </c>
      <c r="AR77" s="9">
        <f t="shared" si="75"/>
        <v>10.950000000000001</v>
      </c>
      <c r="AS77" s="1">
        <f t="shared" si="76"/>
        <v>0.18</v>
      </c>
      <c r="AT77" s="1">
        <f t="shared" si="77"/>
        <v>1050</v>
      </c>
      <c r="AU77" s="1">
        <f t="shared" si="78"/>
        <v>181941.51142316262</v>
      </c>
    </row>
    <row r="78" spans="1:48" x14ac:dyDescent="0.15">
      <c r="C78" s="7">
        <v>5</v>
      </c>
      <c r="D78" s="8">
        <v>12.150191604871001</v>
      </c>
      <c r="E78" s="10">
        <f t="shared" si="79"/>
        <v>7.2516232658000002</v>
      </c>
      <c r="F78" s="7" t="s">
        <v>85</v>
      </c>
      <c r="G78" s="1">
        <v>6</v>
      </c>
      <c r="H78" s="9">
        <f t="shared" si="61"/>
        <v>12.150191604871001</v>
      </c>
      <c r="I78" s="9">
        <f t="shared" si="62"/>
        <v>285.30019160487097</v>
      </c>
      <c r="J78" s="9">
        <f t="shared" si="63"/>
        <v>7.9524744095738273E-2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0.23411845386316971</v>
      </c>
      <c r="P78" s="9">
        <f t="shared" si="66"/>
        <v>1.8618210131558479E-2</v>
      </c>
      <c r="Q78" s="12">
        <f t="shared" si="67"/>
        <v>3.3512778236805263E-3</v>
      </c>
      <c r="R78" s="9">
        <f t="shared" si="68"/>
        <v>1.9710000000000002E-2</v>
      </c>
      <c r="S78" s="13">
        <f t="shared" si="69"/>
        <v>0.17002931626994044</v>
      </c>
      <c r="T78" s="2">
        <f t="shared" si="70"/>
        <v>0.01</v>
      </c>
      <c r="U78" s="14">
        <f t="shared" si="71"/>
        <v>1.7002931626994046E-3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1.4300293162699405E-2</v>
      </c>
      <c r="AR78" s="9">
        <f t="shared" si="75"/>
        <v>10.950000000000001</v>
      </c>
      <c r="AS78" s="1">
        <f t="shared" si="76"/>
        <v>0.18</v>
      </c>
      <c r="AT78" s="1">
        <f t="shared" si="77"/>
        <v>1050</v>
      </c>
      <c r="AU78" s="1">
        <f t="shared" si="78"/>
        <v>198287.65048959252</v>
      </c>
    </row>
    <row r="79" spans="1:48" x14ac:dyDescent="0.15">
      <c r="C79" s="7">
        <v>6</v>
      </c>
      <c r="D79" s="8">
        <v>13.7911419541</v>
      </c>
      <c r="E79" s="10">
        <f t="shared" si="79"/>
        <v>12.150191604871001</v>
      </c>
      <c r="F79" s="7" t="s">
        <v>83</v>
      </c>
      <c r="G79" s="1">
        <v>7</v>
      </c>
      <c r="H79" s="9">
        <f t="shared" si="61"/>
        <v>13.7911419541</v>
      </c>
      <c r="I79" s="9">
        <f t="shared" si="62"/>
        <v>286.94114195409998</v>
      </c>
      <c r="J79" s="9">
        <f t="shared" si="63"/>
        <v>9.6663868137186734E-2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0.32500024373161124</v>
      </c>
      <c r="P79" s="9">
        <f t="shared" si="66"/>
        <v>3.1415780704626022E-2</v>
      </c>
      <c r="Q79" s="12">
        <f t="shared" si="67"/>
        <v>5.6548405268326838E-3</v>
      </c>
      <c r="R79" s="9">
        <f t="shared" si="68"/>
        <v>1.9710000000000002E-2</v>
      </c>
      <c r="S79" s="13">
        <f t="shared" si="69"/>
        <v>0.28690210689156181</v>
      </c>
      <c r="T79" s="2">
        <f t="shared" si="70"/>
        <v>0.01</v>
      </c>
      <c r="U79" s="14">
        <f t="shared" si="71"/>
        <v>2.8690210689156182E-3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2.446902106891562E-2</v>
      </c>
      <c r="AR79" s="9">
        <f t="shared" si="75"/>
        <v>10.950000000000001</v>
      </c>
      <c r="AS79" s="1">
        <f t="shared" si="76"/>
        <v>0.18</v>
      </c>
      <c r="AT79" s="1">
        <f t="shared" si="77"/>
        <v>1050</v>
      </c>
      <c r="AU79" s="1">
        <f t="shared" si="78"/>
        <v>339287.07910626801</v>
      </c>
    </row>
    <row r="80" spans="1:48" x14ac:dyDescent="0.15">
      <c r="C80" s="7">
        <v>7</v>
      </c>
      <c r="D80" s="8">
        <v>19.747878889999999</v>
      </c>
      <c r="E80" s="10">
        <f t="shared" si="79"/>
        <v>13.7911419541</v>
      </c>
      <c r="F80" s="7" t="s">
        <v>83</v>
      </c>
      <c r="G80" s="1">
        <v>8</v>
      </c>
      <c r="H80" s="9">
        <f t="shared" si="61"/>
        <v>19.747878889999999</v>
      </c>
      <c r="I80" s="9">
        <f t="shared" si="62"/>
        <v>292.89787888999996</v>
      </c>
      <c r="J80" s="9">
        <f t="shared" si="63"/>
        <v>0.19274048063931362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0.4030844630269852</v>
      </c>
      <c r="P80" s="9">
        <f t="shared" si="66"/>
        <v>7.7690693142060771E-2</v>
      </c>
      <c r="Q80" s="12">
        <f t="shared" si="67"/>
        <v>1.3984324765570938E-2</v>
      </c>
      <c r="R80" s="9">
        <f t="shared" si="68"/>
        <v>1.9710000000000002E-2</v>
      </c>
      <c r="S80" s="13">
        <f t="shared" si="69"/>
        <v>0.70950404695945901</v>
      </c>
      <c r="T80" s="2">
        <f t="shared" si="70"/>
        <v>0.01</v>
      </c>
      <c r="U80" s="14">
        <f t="shared" si="71"/>
        <v>7.0950404695945902E-3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2.869504046959459E-2</v>
      </c>
      <c r="AR80" s="9">
        <f t="shared" si="75"/>
        <v>10.950000000000001</v>
      </c>
      <c r="AS80" s="1">
        <f t="shared" si="76"/>
        <v>0.18</v>
      </c>
      <c r="AT80" s="1">
        <f t="shared" si="77"/>
        <v>1050</v>
      </c>
      <c r="AU80" s="1">
        <f t="shared" si="78"/>
        <v>397885.00072579161</v>
      </c>
    </row>
    <row r="81" spans="1:48" x14ac:dyDescent="0.15">
      <c r="C81" s="7">
        <v>8</v>
      </c>
      <c r="D81" s="8">
        <v>17.144475582258099</v>
      </c>
      <c r="E81" s="10">
        <f t="shared" si="79"/>
        <v>19.747878889999999</v>
      </c>
      <c r="F81" s="7" t="s">
        <v>83</v>
      </c>
      <c r="G81" s="1">
        <v>9</v>
      </c>
      <c r="H81" s="9">
        <f t="shared" si="61"/>
        <v>17.144475582258099</v>
      </c>
      <c r="I81" s="9">
        <f t="shared" si="62"/>
        <v>290.29447558225809</v>
      </c>
      <c r="J81" s="9">
        <f t="shared" si="63"/>
        <v>0.14305325878523767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0.43489376988492445</v>
      </c>
      <c r="P81" s="9">
        <f t="shared" si="66"/>
        <v>6.2212971007435697E-2</v>
      </c>
      <c r="Q81" s="12">
        <f t="shared" si="67"/>
        <v>1.1198334781338425E-2</v>
      </c>
      <c r="R81" s="9">
        <f t="shared" si="68"/>
        <v>1.9710000000000002E-2</v>
      </c>
      <c r="S81" s="13">
        <f t="shared" si="69"/>
        <v>0.56815498636927575</v>
      </c>
      <c r="T81" s="2">
        <f t="shared" si="70"/>
        <v>0.01</v>
      </c>
      <c r="U81" s="14">
        <f t="shared" si="71"/>
        <v>5.6815498636927572E-3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2.7281549863692758E-2</v>
      </c>
      <c r="AR81" s="9">
        <f t="shared" si="75"/>
        <v>10.950000000000001</v>
      </c>
      <c r="AS81" s="1">
        <f t="shared" si="76"/>
        <v>0.18</v>
      </c>
      <c r="AT81" s="1">
        <f t="shared" si="77"/>
        <v>1050</v>
      </c>
      <c r="AU81" s="1">
        <f t="shared" si="78"/>
        <v>378285.5611867159</v>
      </c>
    </row>
    <row r="82" spans="1:48" x14ac:dyDescent="0.15">
      <c r="C82" s="7">
        <v>9</v>
      </c>
      <c r="D82" s="8">
        <v>12.5882735681333</v>
      </c>
      <c r="E82" s="10">
        <f t="shared" si="79"/>
        <v>17.144475582258099</v>
      </c>
      <c r="F82" s="7" t="s">
        <v>83</v>
      </c>
      <c r="G82" s="1">
        <v>10</v>
      </c>
      <c r="H82" s="9">
        <f t="shared" si="61"/>
        <v>12.5882735681333</v>
      </c>
      <c r="I82" s="9">
        <f t="shared" si="62"/>
        <v>285.73827356813325</v>
      </c>
      <c r="J82" s="9">
        <f t="shared" si="63"/>
        <v>8.3796579233865728E-2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0.48218079887748877</v>
      </c>
      <c r="P82" s="9">
        <f t="shared" si="66"/>
        <v>4.0405101518186159E-2</v>
      </c>
      <c r="Q82" s="12">
        <f t="shared" si="67"/>
        <v>7.2729182732735086E-3</v>
      </c>
      <c r="R82" s="9">
        <f t="shared" si="68"/>
        <v>1.9710000000000002E-2</v>
      </c>
      <c r="S82" s="13">
        <f t="shared" si="69"/>
        <v>0.3689963608966772</v>
      </c>
      <c r="T82" s="2">
        <f t="shared" si="70"/>
        <v>0.01</v>
      </c>
      <c r="U82" s="14">
        <f t="shared" si="71"/>
        <v>3.6899636089667721E-3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2.5289963608966771E-2</v>
      </c>
      <c r="AR82" s="9">
        <f t="shared" si="75"/>
        <v>10.950000000000001</v>
      </c>
      <c r="AS82" s="1">
        <f t="shared" si="76"/>
        <v>0.18</v>
      </c>
      <c r="AT82" s="1">
        <f t="shared" si="77"/>
        <v>1050</v>
      </c>
      <c r="AU82" s="1">
        <f t="shared" si="78"/>
        <v>350670.25605247915</v>
      </c>
    </row>
    <row r="83" spans="1:48" x14ac:dyDescent="0.15">
      <c r="C83" s="7">
        <v>10</v>
      </c>
      <c r="D83" s="8">
        <v>6.3849237410645197</v>
      </c>
      <c r="E83" s="10">
        <f t="shared" si="79"/>
        <v>12.5882735681333</v>
      </c>
      <c r="F83" s="7" t="s">
        <v>83</v>
      </c>
      <c r="G83" s="1">
        <v>11</v>
      </c>
      <c r="H83" s="9">
        <f t="shared" si="61"/>
        <v>6.3849237410645197</v>
      </c>
      <c r="I83" s="9">
        <f t="shared" si="62"/>
        <v>279.53492374106452</v>
      </c>
      <c r="J83" s="9">
        <f t="shared" si="63"/>
        <v>3.9337987860688151E-2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0.41968691249133749</v>
      </c>
      <c r="O83" s="9">
        <f t="shared" si="80"/>
        <v>0.13158878486796521</v>
      </c>
      <c r="P83" s="9">
        <f t="shared" si="66"/>
        <v>5.1764380217387204E-3</v>
      </c>
      <c r="Q83" s="12">
        <f t="shared" si="67"/>
        <v>9.3175884391296965E-4</v>
      </c>
      <c r="R83" s="9">
        <f t="shared" si="68"/>
        <v>1.9710000000000002E-2</v>
      </c>
      <c r="S83" s="13">
        <f t="shared" si="69"/>
        <v>4.7273406591221187E-2</v>
      </c>
      <c r="T83" s="2">
        <f t="shared" si="70"/>
        <v>0.01</v>
      </c>
      <c r="U83" s="14">
        <f t="shared" si="71"/>
        <v>4.7273406591221188E-4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1.3072734065912212E-2</v>
      </c>
      <c r="AR83" s="9">
        <f t="shared" si="75"/>
        <v>10.950000000000001</v>
      </c>
      <c r="AS83" s="1">
        <f t="shared" si="76"/>
        <v>0.18</v>
      </c>
      <c r="AT83" s="1">
        <f t="shared" si="77"/>
        <v>1050</v>
      </c>
      <c r="AU83" s="1">
        <f t="shared" si="78"/>
        <v>181266.33446692777</v>
      </c>
    </row>
    <row r="84" spans="1:48" x14ac:dyDescent="0.15">
      <c r="C84" s="7">
        <v>11</v>
      </c>
      <c r="D84" s="8">
        <v>2.0579505105</v>
      </c>
      <c r="E84" s="10">
        <f t="shared" si="79"/>
        <v>6.3849237410645197</v>
      </c>
      <c r="F84" s="7" t="s">
        <v>85</v>
      </c>
      <c r="G84" s="1">
        <v>12</v>
      </c>
      <c r="H84" s="9">
        <f t="shared" si="61"/>
        <v>2.0579505105</v>
      </c>
      <c r="I84" s="9">
        <f t="shared" si="62"/>
        <v>275.20795051049998</v>
      </c>
      <c r="J84" s="9">
        <f t="shared" si="63"/>
        <v>2.2749447921840717E-2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0.2359123468462265</v>
      </c>
      <c r="P84" s="9">
        <f t="shared" si="66"/>
        <v>5.3668756486974544E-3</v>
      </c>
      <c r="Q84" s="12">
        <f t="shared" si="67"/>
        <v>9.6603761676554174E-4</v>
      </c>
      <c r="R84" s="9">
        <f t="shared" si="68"/>
        <v>1.9710000000000002E-2</v>
      </c>
      <c r="S84" s="13">
        <f t="shared" si="69"/>
        <v>4.9012563001803226E-2</v>
      </c>
      <c r="T84" s="2">
        <f t="shared" si="70"/>
        <v>0.01</v>
      </c>
      <c r="U84" s="14">
        <f t="shared" si="71"/>
        <v>4.9012563001803232E-4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1.3090125630018032E-2</v>
      </c>
      <c r="AR84" s="9">
        <f t="shared" si="75"/>
        <v>10.950000000000001</v>
      </c>
      <c r="AS84" s="1">
        <f t="shared" si="76"/>
        <v>0.18</v>
      </c>
      <c r="AT84" s="1">
        <f t="shared" si="77"/>
        <v>1050</v>
      </c>
      <c r="AU84" s="1">
        <f t="shared" si="78"/>
        <v>181507.48563394562</v>
      </c>
      <c r="AV84" s="1">
        <f>SUM(AU73:AU84)</f>
        <v>2935123.9520829935</v>
      </c>
    </row>
    <row r="85" spans="1:48" x14ac:dyDescent="0.15">
      <c r="C85" s="7">
        <v>12</v>
      </c>
      <c r="D85" s="8">
        <v>-0.938763568612903</v>
      </c>
      <c r="E85" s="10">
        <f t="shared" si="79"/>
        <v>2.0579505105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1.9923650516451601</v>
      </c>
      <c r="E89" s="7"/>
      <c r="F89" s="7"/>
      <c r="G89" s="1">
        <v>1</v>
      </c>
      <c r="H89" s="9">
        <f t="shared" ref="H89:H100" si="81">E90</f>
        <v>1.9923650516451601</v>
      </c>
      <c r="I89" s="9">
        <f t="shared" ref="I89:I100" si="82">H89+273.15</f>
        <v>275.14236505164513</v>
      </c>
      <c r="J89" s="9">
        <f t="shared" ref="J89:J100" si="83">EXP(($C$15*(I89-$C$13))/($C$16*I89*$C$13))</f>
        <v>2.2558398497360816E-2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0.1196785075880859</v>
      </c>
      <c r="Q89" s="12">
        <f t="shared" ref="Q89:Q100" si="87">P89*$B$91</f>
        <v>5.3855328414638658E-2</v>
      </c>
      <c r="R89" s="9">
        <f t="shared" ref="R89:R100" si="88">L89*$B$91</f>
        <v>2.3873737500000001</v>
      </c>
      <c r="S89" s="13">
        <f t="shared" ref="S89:S100" si="89">Q89/R89</f>
        <v>2.2558398497360816E-2</v>
      </c>
      <c r="T89" s="2">
        <f t="shared" ref="T89:T100" si="90">$B$90/100</f>
        <v>0.51</v>
      </c>
      <c r="U89" s="14">
        <f t="shared" ref="U89:U100" si="91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3.3805692144946685E-2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30625</v>
      </c>
      <c r="AN89" s="1">
        <f t="shared" ref="AN89:AN100" si="96">AM89*10000*AK89*AJ89</f>
        <v>107697011.96470366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-6.5036946693870998</v>
      </c>
      <c r="E90" s="10">
        <f t="shared" ref="E90:E101" si="97">D89</f>
        <v>1.9923650516451601</v>
      </c>
      <c r="F90" s="7" t="s">
        <v>83</v>
      </c>
      <c r="G90" s="1">
        <v>2</v>
      </c>
      <c r="H90" s="9">
        <f t="shared" si="81"/>
        <v>-6.5036946693870998</v>
      </c>
      <c r="I90" s="9">
        <f t="shared" si="82"/>
        <v>266.6463053306129</v>
      </c>
      <c r="J90" s="9">
        <f t="shared" si="83"/>
        <v>7.3049033641567488E-3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10.490871492411914</v>
      </c>
      <c r="P90" s="9">
        <f t="shared" si="86"/>
        <v>7.6634802457855922E-2</v>
      </c>
      <c r="Q90" s="12">
        <f t="shared" si="87"/>
        <v>3.4485661106035168E-2</v>
      </c>
      <c r="R90" s="9">
        <f t="shared" si="88"/>
        <v>2.3873737500000001</v>
      </c>
      <c r="S90" s="13">
        <f t="shared" si="89"/>
        <v>1.4445019807240139E-2</v>
      </c>
      <c r="T90" s="2">
        <f t="shared" si="90"/>
        <v>0.51</v>
      </c>
      <c r="U90" s="14">
        <f t="shared" si="91"/>
        <v>7.3669601016924709E-3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3.2558138470660282E-2</v>
      </c>
      <c r="AK90" s="9">
        <f t="shared" si="93"/>
        <v>10.4025</v>
      </c>
      <c r="AL90" s="1">
        <f t="shared" si="94"/>
        <v>0.45</v>
      </c>
      <c r="AM90" s="17">
        <f t="shared" si="95"/>
        <v>30625</v>
      </c>
      <c r="AN90" s="1">
        <f t="shared" si="96"/>
        <v>103722598.35381959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0.287248594071429</v>
      </c>
      <c r="E91" s="10">
        <f t="shared" si="97"/>
        <v>-6.5036946693870998</v>
      </c>
      <c r="F91" s="7" t="s">
        <v>83</v>
      </c>
      <c r="G91" s="1">
        <v>3</v>
      </c>
      <c r="H91" s="9">
        <f t="shared" si="81"/>
        <v>0.287248594071429</v>
      </c>
      <c r="I91" s="9">
        <f t="shared" si="82"/>
        <v>273.43724859407143</v>
      </c>
      <c r="J91" s="9">
        <f t="shared" si="83"/>
        <v>1.8091308978920969E-2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15.719511689954059</v>
      </c>
      <c r="P91" s="9">
        <f t="shared" si="86"/>
        <v>0.28438654298071903</v>
      </c>
      <c r="Q91" s="12">
        <f t="shared" si="87"/>
        <v>0.12797394434132356</v>
      </c>
      <c r="R91" s="9">
        <f t="shared" si="88"/>
        <v>2.3873737500000001</v>
      </c>
      <c r="S91" s="13">
        <f t="shared" si="89"/>
        <v>5.3604486662938114E-2</v>
      </c>
      <c r="T91" s="2">
        <f t="shared" si="90"/>
        <v>0.51</v>
      </c>
      <c r="U91" s="14">
        <f t="shared" si="91"/>
        <v>2.7338288198098439E-2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3.8579493891726678E-2</v>
      </c>
      <c r="AK91" s="9">
        <f t="shared" si="93"/>
        <v>10.4025</v>
      </c>
      <c r="AL91" s="1">
        <f t="shared" si="94"/>
        <v>0.45</v>
      </c>
      <c r="AM91" s="17">
        <f t="shared" si="95"/>
        <v>30625</v>
      </c>
      <c r="AN91" s="1">
        <f t="shared" si="96"/>
        <v>122905225.47016032</v>
      </c>
    </row>
    <row r="92" spans="1:48" x14ac:dyDescent="0.15">
      <c r="C92" s="7">
        <v>3</v>
      </c>
      <c r="D92" s="8">
        <v>3.3687792990322598</v>
      </c>
      <c r="E92" s="10">
        <f t="shared" si="97"/>
        <v>0.287248594071429</v>
      </c>
      <c r="F92" s="7" t="s">
        <v>83</v>
      </c>
      <c r="G92" s="1">
        <v>4</v>
      </c>
      <c r="H92" s="9">
        <f t="shared" si="81"/>
        <v>3.3687792990322598</v>
      </c>
      <c r="I92" s="9">
        <f t="shared" si="82"/>
        <v>276.51877929903225</v>
      </c>
      <c r="J92" s="9">
        <f t="shared" si="83"/>
        <v>2.690353009438335E-2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20.740400146973339</v>
      </c>
      <c r="P92" s="9">
        <f t="shared" si="86"/>
        <v>0.55798997952365015</v>
      </c>
      <c r="Q92" s="12">
        <f t="shared" si="87"/>
        <v>0.25109549078564258</v>
      </c>
      <c r="R92" s="9">
        <f t="shared" si="88"/>
        <v>2.3873737500000001</v>
      </c>
      <c r="S92" s="13">
        <f t="shared" si="89"/>
        <v>0.1051764478794502</v>
      </c>
      <c r="T92" s="2">
        <f t="shared" si="90"/>
        <v>0.51</v>
      </c>
      <c r="U92" s="14">
        <f t="shared" si="91"/>
        <v>5.36399884185196E-2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4.6509456508183659E-2</v>
      </c>
      <c r="AK92" s="9">
        <f t="shared" si="93"/>
        <v>10.4025</v>
      </c>
      <c r="AL92" s="1">
        <f t="shared" si="94"/>
        <v>0.45</v>
      </c>
      <c r="AM92" s="17">
        <f t="shared" si="95"/>
        <v>30625</v>
      </c>
      <c r="AN92" s="1">
        <f t="shared" si="96"/>
        <v>148168227.78120404</v>
      </c>
    </row>
    <row r="93" spans="1:48" x14ac:dyDescent="0.15">
      <c r="C93" s="7">
        <v>4</v>
      </c>
      <c r="D93" s="8">
        <v>7.2516232658000002</v>
      </c>
      <c r="E93" s="10">
        <f t="shared" si="97"/>
        <v>3.3687792990322598</v>
      </c>
      <c r="F93" s="7" t="s">
        <v>83</v>
      </c>
      <c r="G93" s="1">
        <v>5</v>
      </c>
      <c r="H93" s="9">
        <f t="shared" si="81"/>
        <v>7.2516232658000002</v>
      </c>
      <c r="I93" s="9">
        <f t="shared" si="82"/>
        <v>280.40162326579997</v>
      </c>
      <c r="J93" s="9">
        <f t="shared" si="83"/>
        <v>4.3809643905756881E-2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19.173289659077206</v>
      </c>
      <c r="O93" s="9">
        <f t="shared" si="98"/>
        <v>6.3143955083724812</v>
      </c>
      <c r="P93" s="9">
        <f t="shared" si="86"/>
        <v>0.2766314187019091</v>
      </c>
      <c r="Q93" s="12">
        <f t="shared" si="87"/>
        <v>0.12448413841585911</v>
      </c>
      <c r="R93" s="9">
        <f t="shared" si="88"/>
        <v>2.3873737500000001</v>
      </c>
      <c r="S93" s="13">
        <f t="shared" si="89"/>
        <v>5.2142710547880951E-2</v>
      </c>
      <c r="T93" s="2">
        <f t="shared" si="90"/>
        <v>0.51</v>
      </c>
      <c r="U93" s="14">
        <f t="shared" si="91"/>
        <v>2.6592782379419286E-2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3.0928723887394916E-2</v>
      </c>
      <c r="AK93" s="9">
        <f t="shared" si="93"/>
        <v>10.4025</v>
      </c>
      <c r="AL93" s="1">
        <f t="shared" si="94"/>
        <v>0.45</v>
      </c>
      <c r="AM93" s="17">
        <f t="shared" si="95"/>
        <v>30625</v>
      </c>
      <c r="AN93" s="1">
        <f t="shared" si="96"/>
        <v>98531665.385579094</v>
      </c>
    </row>
    <row r="94" spans="1:48" x14ac:dyDescent="0.15">
      <c r="C94" s="7">
        <v>5</v>
      </c>
      <c r="D94" s="8">
        <v>12.150191604871001</v>
      </c>
      <c r="E94" s="10">
        <f t="shared" si="97"/>
        <v>7.2516232658000002</v>
      </c>
      <c r="F94" s="7" t="s">
        <v>85</v>
      </c>
      <c r="G94" s="1">
        <v>6</v>
      </c>
      <c r="H94" s="9">
        <f t="shared" si="81"/>
        <v>12.150191604871001</v>
      </c>
      <c r="I94" s="9">
        <f t="shared" si="82"/>
        <v>285.30019160487097</v>
      </c>
      <c r="J94" s="9">
        <f t="shared" si="83"/>
        <v>7.9524744095738273E-2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11.343039089670572</v>
      </c>
      <c r="P94" s="9">
        <f t="shared" si="86"/>
        <v>0.90205228087400824</v>
      </c>
      <c r="Q94" s="12">
        <f t="shared" si="87"/>
        <v>0.4059235263933037</v>
      </c>
      <c r="R94" s="9">
        <f t="shared" si="88"/>
        <v>2.3873737500000001</v>
      </c>
      <c r="S94" s="13">
        <f t="shared" si="89"/>
        <v>0.17002931626994042</v>
      </c>
      <c r="T94" s="2">
        <f t="shared" si="90"/>
        <v>0.51</v>
      </c>
      <c r="U94" s="14">
        <f t="shared" si="91"/>
        <v>8.671495129766961E-2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5.2273557816247387E-2</v>
      </c>
      <c r="AK94" s="9">
        <f t="shared" si="93"/>
        <v>10.4025</v>
      </c>
      <c r="AL94" s="1">
        <f t="shared" si="94"/>
        <v>0.45</v>
      </c>
      <c r="AM94" s="17">
        <f t="shared" si="95"/>
        <v>30625</v>
      </c>
      <c r="AN94" s="1">
        <f t="shared" si="96"/>
        <v>166531303.58745098</v>
      </c>
    </row>
    <row r="95" spans="1:48" x14ac:dyDescent="0.15">
      <c r="C95" s="7">
        <v>6</v>
      </c>
      <c r="D95" s="8">
        <v>13.7911419541</v>
      </c>
      <c r="E95" s="10">
        <f t="shared" si="97"/>
        <v>12.150191604871001</v>
      </c>
      <c r="F95" s="7" t="s">
        <v>83</v>
      </c>
      <c r="G95" s="1">
        <v>7</v>
      </c>
      <c r="H95" s="9">
        <f t="shared" si="81"/>
        <v>13.7911419541</v>
      </c>
      <c r="I95" s="9">
        <f t="shared" si="82"/>
        <v>286.94114195409998</v>
      </c>
      <c r="J95" s="9">
        <f t="shared" si="83"/>
        <v>9.6663868137186734E-2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15.746261808796563</v>
      </c>
      <c r="P95" s="9">
        <f t="shared" si="86"/>
        <v>1.5220945751391304</v>
      </c>
      <c r="Q95" s="12">
        <f t="shared" si="87"/>
        <v>0.68494255881260868</v>
      </c>
      <c r="R95" s="9">
        <f t="shared" si="88"/>
        <v>2.3873737500000001</v>
      </c>
      <c r="S95" s="13">
        <f t="shared" si="89"/>
        <v>0.28690210689156176</v>
      </c>
      <c r="T95" s="2">
        <f t="shared" si="90"/>
        <v>0.51</v>
      </c>
      <c r="U95" s="14">
        <f t="shared" si="91"/>
        <v>0.1463200745146965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9.0570502466181008E-2</v>
      </c>
      <c r="AK95" s="9">
        <f t="shared" si="93"/>
        <v>10.4025</v>
      </c>
      <c r="AL95" s="1">
        <f t="shared" si="94"/>
        <v>0.45</v>
      </c>
      <c r="AM95" s="17">
        <f t="shared" si="95"/>
        <v>30625</v>
      </c>
      <c r="AN95" s="1">
        <f t="shared" si="96"/>
        <v>288536393.39573717</v>
      </c>
    </row>
    <row r="96" spans="1:48" x14ac:dyDescent="0.15">
      <c r="C96" s="7">
        <v>7</v>
      </c>
      <c r="D96" s="8">
        <v>19.747878889999999</v>
      </c>
      <c r="E96" s="10">
        <f t="shared" si="97"/>
        <v>13.7911419541</v>
      </c>
      <c r="F96" s="7" t="s">
        <v>83</v>
      </c>
      <c r="G96" s="1">
        <v>8</v>
      </c>
      <c r="H96" s="9">
        <f t="shared" si="81"/>
        <v>19.747878889999999</v>
      </c>
      <c r="I96" s="9">
        <f t="shared" si="82"/>
        <v>292.89787888999996</v>
      </c>
      <c r="J96" s="9">
        <f t="shared" si="83"/>
        <v>0.19274048063931362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19.529442233657431</v>
      </c>
      <c r="P96" s="9">
        <f t="shared" si="86"/>
        <v>3.7641140827328439</v>
      </c>
      <c r="Q96" s="12">
        <f t="shared" si="87"/>
        <v>1.6938513372297799</v>
      </c>
      <c r="R96" s="9">
        <f t="shared" si="88"/>
        <v>2.3873737500000001</v>
      </c>
      <c r="S96" s="13">
        <f t="shared" si="89"/>
        <v>0.70950404695945901</v>
      </c>
      <c r="T96" s="2">
        <f t="shared" si="90"/>
        <v>0.51</v>
      </c>
      <c r="U96" s="14">
        <f t="shared" si="91"/>
        <v>0.36184706394932409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0.15555188978072121</v>
      </c>
      <c r="AK96" s="9">
        <f t="shared" si="93"/>
        <v>10.4025</v>
      </c>
      <c r="AL96" s="1">
        <f t="shared" si="94"/>
        <v>0.45</v>
      </c>
      <c r="AM96" s="17">
        <f t="shared" si="95"/>
        <v>30625</v>
      </c>
      <c r="AN96" s="1">
        <f t="shared" si="96"/>
        <v>495551863.36721039</v>
      </c>
    </row>
    <row r="97" spans="1:50" x14ac:dyDescent="0.15">
      <c r="C97" s="7">
        <v>8</v>
      </c>
      <c r="D97" s="8">
        <v>17.144475582258099</v>
      </c>
      <c r="E97" s="10">
        <f t="shared" si="97"/>
        <v>19.747878889999999</v>
      </c>
      <c r="F97" s="7" t="s">
        <v>83</v>
      </c>
      <c r="G97" s="1">
        <v>9</v>
      </c>
      <c r="H97" s="9">
        <f t="shared" si="81"/>
        <v>17.144475582258099</v>
      </c>
      <c r="I97" s="9">
        <f t="shared" si="82"/>
        <v>290.29447558225809</v>
      </c>
      <c r="J97" s="9">
        <f t="shared" si="83"/>
        <v>0.14305325878523767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21.070603150924583</v>
      </c>
      <c r="P97" s="9">
        <f t="shared" si="86"/>
        <v>3.0142184453102585</v>
      </c>
      <c r="Q97" s="12">
        <f t="shared" si="87"/>
        <v>1.3563983003896163</v>
      </c>
      <c r="R97" s="9">
        <f t="shared" si="88"/>
        <v>2.3873737500000001</v>
      </c>
      <c r="S97" s="13">
        <f t="shared" si="89"/>
        <v>0.56815498636927553</v>
      </c>
      <c r="T97" s="2">
        <f t="shared" si="90"/>
        <v>0.51</v>
      </c>
      <c r="U97" s="14">
        <f t="shared" si="91"/>
        <v>0.2897590430483305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0.13381735147907164</v>
      </c>
      <c r="AK97" s="9">
        <f t="shared" si="93"/>
        <v>10.4025</v>
      </c>
      <c r="AL97" s="1">
        <f t="shared" si="94"/>
        <v>0.45</v>
      </c>
      <c r="AM97" s="17">
        <f t="shared" si="95"/>
        <v>30625</v>
      </c>
      <c r="AN97" s="1">
        <f t="shared" si="96"/>
        <v>426310718.37056935</v>
      </c>
    </row>
    <row r="98" spans="1:50" x14ac:dyDescent="0.15">
      <c r="C98" s="7">
        <v>9</v>
      </c>
      <c r="D98" s="8">
        <v>12.5882735681333</v>
      </c>
      <c r="E98" s="10">
        <f t="shared" si="97"/>
        <v>17.144475582258099</v>
      </c>
      <c r="F98" s="7" t="s">
        <v>83</v>
      </c>
      <c r="G98" s="1">
        <v>10</v>
      </c>
      <c r="H98" s="9">
        <f t="shared" si="81"/>
        <v>12.5882735681333</v>
      </c>
      <c r="I98" s="9">
        <f t="shared" si="82"/>
        <v>285.73827356813325</v>
      </c>
      <c r="J98" s="9">
        <f t="shared" si="83"/>
        <v>8.3796579233865728E-2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23.361659705614326</v>
      </c>
      <c r="P98" s="9">
        <f t="shared" si="86"/>
        <v>1.9576271685561191</v>
      </c>
      <c r="Q98" s="12">
        <f t="shared" si="87"/>
        <v>0.88093222585025355</v>
      </c>
      <c r="R98" s="9">
        <f t="shared" si="88"/>
        <v>2.3873737500000001</v>
      </c>
      <c r="S98" s="13">
        <f t="shared" si="89"/>
        <v>0.36899636089667714</v>
      </c>
      <c r="T98" s="2">
        <f t="shared" si="90"/>
        <v>0.51</v>
      </c>
      <c r="U98" s="14">
        <f t="shared" si="91"/>
        <v>0.18818814405730536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9.998772543327758E-2</v>
      </c>
      <c r="AK98" s="9">
        <f t="shared" si="93"/>
        <v>10.4025</v>
      </c>
      <c r="AL98" s="1">
        <f t="shared" si="94"/>
        <v>0.45</v>
      </c>
      <c r="AM98" s="17">
        <f t="shared" si="95"/>
        <v>30625</v>
      </c>
      <c r="AN98" s="1">
        <f t="shared" si="96"/>
        <v>318537458.60727394</v>
      </c>
    </row>
    <row r="99" spans="1:50" x14ac:dyDescent="0.15">
      <c r="C99" s="7">
        <v>10</v>
      </c>
      <c r="D99" s="8">
        <v>6.3849237410645197</v>
      </c>
      <c r="E99" s="10">
        <f t="shared" si="97"/>
        <v>12.5882735681333</v>
      </c>
      <c r="F99" s="7" t="s">
        <v>83</v>
      </c>
      <c r="G99" s="1">
        <v>11</v>
      </c>
      <c r="H99" s="9">
        <f t="shared" si="81"/>
        <v>6.3849237410645197</v>
      </c>
      <c r="I99" s="9">
        <f t="shared" si="82"/>
        <v>279.53492374106452</v>
      </c>
      <c r="J99" s="9">
        <f t="shared" si="83"/>
        <v>3.9337987860688151E-2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20.333830910205297</v>
      </c>
      <c r="O99" s="9">
        <f t="shared" si="98"/>
        <v>6.3754766268529082</v>
      </c>
      <c r="P99" s="9">
        <f t="shared" si="86"/>
        <v>0.25079842215324072</v>
      </c>
      <c r="Q99" s="12">
        <f t="shared" si="87"/>
        <v>0.11285928996895833</v>
      </c>
      <c r="R99" s="9">
        <f t="shared" si="88"/>
        <v>2.3873737500000001</v>
      </c>
      <c r="S99" s="13">
        <f t="shared" si="89"/>
        <v>4.7273406591221138E-2</v>
      </c>
      <c r="T99" s="2">
        <f t="shared" si="90"/>
        <v>0.51</v>
      </c>
      <c r="U99" s="14">
        <f t="shared" si="91"/>
        <v>2.4109437361522781E-2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3.7605995364499122E-2</v>
      </c>
      <c r="AK99" s="9">
        <f t="shared" si="93"/>
        <v>10.4025</v>
      </c>
      <c r="AL99" s="1">
        <f t="shared" si="94"/>
        <v>0.45</v>
      </c>
      <c r="AM99" s="17">
        <f t="shared" si="95"/>
        <v>30625</v>
      </c>
      <c r="AN99" s="1">
        <f t="shared" si="96"/>
        <v>119803887.32613064</v>
      </c>
    </row>
    <row r="100" spans="1:50" x14ac:dyDescent="0.15">
      <c r="C100" s="7">
        <v>11</v>
      </c>
      <c r="D100" s="8">
        <v>2.0579505105</v>
      </c>
      <c r="E100" s="10">
        <f t="shared" si="97"/>
        <v>6.3849237410645197</v>
      </c>
      <c r="F100" s="7" t="s">
        <v>85</v>
      </c>
      <c r="G100" s="1">
        <v>12</v>
      </c>
      <c r="H100" s="9">
        <f t="shared" si="81"/>
        <v>2.0579505105</v>
      </c>
      <c r="I100" s="9">
        <f t="shared" si="82"/>
        <v>275.20795051049998</v>
      </c>
      <c r="J100" s="9">
        <f t="shared" si="83"/>
        <v>2.2749447921840717E-2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11.429953204699668</v>
      </c>
      <c r="P100" s="9">
        <f t="shared" si="86"/>
        <v>0.26002512517939153</v>
      </c>
      <c r="Q100" s="12">
        <f t="shared" si="87"/>
        <v>0.11701130633072619</v>
      </c>
      <c r="R100" s="9">
        <f t="shared" si="88"/>
        <v>2.3873737500000001</v>
      </c>
      <c r="S100" s="13">
        <f t="shared" si="89"/>
        <v>4.9012563001803212E-2</v>
      </c>
      <c r="T100" s="2">
        <f t="shared" si="90"/>
        <v>0.51</v>
      </c>
      <c r="U100" s="14">
        <f t="shared" si="91"/>
        <v>2.4996407130919638E-2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3.7873416749972272E-2</v>
      </c>
      <c r="AK100" s="9">
        <f t="shared" si="93"/>
        <v>10.4025</v>
      </c>
      <c r="AL100" s="1">
        <f t="shared" si="94"/>
        <v>0.45</v>
      </c>
      <c r="AM100" s="17">
        <f t="shared" si="95"/>
        <v>30625</v>
      </c>
      <c r="AN100" s="1">
        <f t="shared" si="96"/>
        <v>120655829.18336089</v>
      </c>
      <c r="AO100" s="1">
        <f>SUM(AN89:AN100)</f>
        <v>2516952182.7932005</v>
      </c>
    </row>
    <row r="101" spans="1:50" x14ac:dyDescent="0.15">
      <c r="C101" s="7">
        <v>12</v>
      </c>
      <c r="D101" s="8">
        <v>-0.938763568612903</v>
      </c>
      <c r="E101" s="10">
        <f t="shared" si="97"/>
        <v>2.0579505105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1.9923650516451601</v>
      </c>
      <c r="E105" s="7"/>
      <c r="F105" s="7"/>
      <c r="G105" s="1">
        <v>1</v>
      </c>
      <c r="H105" s="9">
        <f t="shared" ref="H105:H116" si="99">E106</f>
        <v>1.9923650516451601</v>
      </c>
      <c r="I105" s="9">
        <f t="shared" ref="I105:I116" si="100">H105+273.15</f>
        <v>275.14236505164513</v>
      </c>
      <c r="J105" s="9">
        <f t="shared" ref="J105:J116" si="101">EXP(($C$15*(I105-$C$13))/($C$16*I105*$C$13))</f>
        <v>2.2558398497360816E-2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1.4615365502121455E-2</v>
      </c>
      <c r="Q105" s="12">
        <f t="shared" ref="Q105:Q116" si="105">P105*$B$107</f>
        <v>4.3846096506364365E-3</v>
      </c>
      <c r="R105" s="9">
        <f t="shared" ref="R105:R116" si="106">L105*$B$107</f>
        <v>0.19436706250000002</v>
      </c>
      <c r="S105" s="13">
        <f t="shared" ref="S105:S116" si="107">Q105/R105</f>
        <v>2.2558398497360816E-2</v>
      </c>
      <c r="T105" s="2">
        <f t="shared" ref="T105:T116" si="108">$B$106/100</f>
        <v>0.01</v>
      </c>
      <c r="U105" s="14">
        <f t="shared" ref="U105:U116" si="109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5.7155839849736085E-3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891.66666666666663</v>
      </c>
      <c r="AX105" s="1">
        <f t="shared" ref="AX105:AX116" si="116">AW105*10000*AV105*0.67*AU105*AT105</f>
        <v>663682.88183227088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-6.5036946693870998</v>
      </c>
      <c r="E106" s="10">
        <f t="shared" ref="E106:E117" si="117">D105</f>
        <v>1.9923650516451601</v>
      </c>
      <c r="F106" s="7" t="s">
        <v>83</v>
      </c>
      <c r="G106" s="1">
        <v>2</v>
      </c>
      <c r="H106" s="9">
        <f t="shared" si="99"/>
        <v>-6.5036946693870998</v>
      </c>
      <c r="I106" s="9">
        <f t="shared" si="100"/>
        <v>266.6463053306129</v>
      </c>
      <c r="J106" s="9">
        <f t="shared" si="101"/>
        <v>7.3049033641567488E-3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1.2811650511645454</v>
      </c>
      <c r="P106" s="9">
        <f t="shared" si="104"/>
        <v>9.3587868922919409E-3</v>
      </c>
      <c r="Q106" s="12">
        <f t="shared" si="105"/>
        <v>2.8076360676875822E-3</v>
      </c>
      <c r="R106" s="9">
        <f t="shared" si="106"/>
        <v>0.19436706250000002</v>
      </c>
      <c r="S106" s="13">
        <f t="shared" si="107"/>
        <v>1.4445019807240137E-2</v>
      </c>
      <c r="T106" s="2">
        <f t="shared" si="108"/>
        <v>0.01</v>
      </c>
      <c r="U106" s="14">
        <f t="shared" si="109"/>
        <v>1.4445019807240138E-4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5.6344501980724014E-3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891.66666666666663</v>
      </c>
      <c r="AX106" s="1">
        <f t="shared" si="116"/>
        <v>654261.77881880396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0.287248594071429</v>
      </c>
      <c r="E107" s="10">
        <f t="shared" si="117"/>
        <v>-6.5036946693870998</v>
      </c>
      <c r="F107" s="7" t="s">
        <v>83</v>
      </c>
      <c r="G107" s="1">
        <v>3</v>
      </c>
      <c r="H107" s="9">
        <f t="shared" si="99"/>
        <v>0.287248594071429</v>
      </c>
      <c r="I107" s="9">
        <f t="shared" si="100"/>
        <v>273.43724859407143</v>
      </c>
      <c r="J107" s="9">
        <f t="shared" si="101"/>
        <v>1.8091308978920969E-2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1.9196964726055867</v>
      </c>
      <c r="P107" s="9">
        <f t="shared" si="104"/>
        <v>3.4729822031652362E-2</v>
      </c>
      <c r="Q107" s="12">
        <f t="shared" si="105"/>
        <v>1.0418946609495707E-2</v>
      </c>
      <c r="R107" s="9">
        <f t="shared" si="106"/>
        <v>0.19436706250000002</v>
      </c>
      <c r="S107" s="13">
        <f t="shared" si="107"/>
        <v>5.36044866629381E-2</v>
      </c>
      <c r="T107" s="2">
        <f t="shared" si="108"/>
        <v>0.01</v>
      </c>
      <c r="U107" s="14">
        <f t="shared" si="109"/>
        <v>5.3604486662938106E-4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6.0260448666293815E-3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891.66666666666663</v>
      </c>
      <c r="AX107" s="1">
        <f t="shared" si="116"/>
        <v>699733.01654732262</v>
      </c>
    </row>
    <row r="108" spans="1:50" x14ac:dyDescent="0.15">
      <c r="C108" s="7">
        <v>3</v>
      </c>
      <c r="D108" s="8">
        <v>3.3687792990322598</v>
      </c>
      <c r="E108" s="10">
        <f t="shared" si="117"/>
        <v>0.287248594071429</v>
      </c>
      <c r="F108" s="7" t="s">
        <v>83</v>
      </c>
      <c r="G108" s="1">
        <v>4</v>
      </c>
      <c r="H108" s="9">
        <f t="shared" si="99"/>
        <v>3.3687792990322598</v>
      </c>
      <c r="I108" s="9">
        <f t="shared" si="100"/>
        <v>276.51877929903225</v>
      </c>
      <c r="J108" s="9">
        <f t="shared" si="101"/>
        <v>2.690353009438335E-2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2.5328568589072677</v>
      </c>
      <c r="P108" s="9">
        <f t="shared" si="104"/>
        <v>6.8142790728376965E-2</v>
      </c>
      <c r="Q108" s="12">
        <f t="shared" si="105"/>
        <v>2.0442837218513088E-2</v>
      </c>
      <c r="R108" s="9">
        <f t="shared" si="106"/>
        <v>0.19436706250000002</v>
      </c>
      <c r="S108" s="13">
        <f t="shared" si="107"/>
        <v>0.10517644787945019</v>
      </c>
      <c r="T108" s="2">
        <f t="shared" si="108"/>
        <v>0.01</v>
      </c>
      <c r="U108" s="14">
        <f t="shared" si="109"/>
        <v>1.0517644787945018E-3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6.5417644787945017E-3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891.66666666666663</v>
      </c>
      <c r="AX108" s="1">
        <f t="shared" si="116"/>
        <v>759617.40969402727</v>
      </c>
    </row>
    <row r="109" spans="1:50" x14ac:dyDescent="0.15">
      <c r="C109" s="7">
        <v>4</v>
      </c>
      <c r="D109" s="8">
        <v>7.2516232658000002</v>
      </c>
      <c r="E109" s="10">
        <f t="shared" si="117"/>
        <v>3.3687792990322598</v>
      </c>
      <c r="F109" s="7" t="s">
        <v>83</v>
      </c>
      <c r="G109" s="1">
        <v>5</v>
      </c>
      <c r="H109" s="9">
        <f t="shared" si="99"/>
        <v>7.2516232658000002</v>
      </c>
      <c r="I109" s="9">
        <f t="shared" si="100"/>
        <v>280.40162326579997</v>
      </c>
      <c r="J109" s="9">
        <f t="shared" si="101"/>
        <v>4.3809643905756881E-2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2.3414783647699462</v>
      </c>
      <c r="O109" s="9">
        <f t="shared" si="118"/>
        <v>0.77112591174227818</v>
      </c>
      <c r="P109" s="9">
        <f t="shared" si="104"/>
        <v>3.3782751599931313E-2</v>
      </c>
      <c r="Q109" s="12">
        <f t="shared" si="105"/>
        <v>1.0134825479979393E-2</v>
      </c>
      <c r="R109" s="9">
        <f t="shared" si="106"/>
        <v>0.19436706250000002</v>
      </c>
      <c r="S109" s="13">
        <f t="shared" si="107"/>
        <v>5.2142710547880979E-2</v>
      </c>
      <c r="T109" s="2">
        <f t="shared" si="108"/>
        <v>0.01</v>
      </c>
      <c r="U109" s="14">
        <f t="shared" si="109"/>
        <v>5.214271054788098E-4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6.0114271054788103E-3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891.66666666666663</v>
      </c>
      <c r="AX109" s="1">
        <f t="shared" si="116"/>
        <v>698035.62956607062</v>
      </c>
    </row>
    <row r="110" spans="1:50" x14ac:dyDescent="0.15">
      <c r="C110" s="7">
        <v>5</v>
      </c>
      <c r="D110" s="8">
        <v>12.150191604871001</v>
      </c>
      <c r="E110" s="10">
        <f t="shared" si="117"/>
        <v>7.2516232658000002</v>
      </c>
      <c r="F110" s="7" t="s">
        <v>85</v>
      </c>
      <c r="G110" s="1">
        <v>6</v>
      </c>
      <c r="H110" s="9">
        <f t="shared" si="99"/>
        <v>12.150191604871001</v>
      </c>
      <c r="I110" s="9">
        <f t="shared" si="100"/>
        <v>285.30019160487097</v>
      </c>
      <c r="J110" s="9">
        <f t="shared" si="101"/>
        <v>7.9524744095738273E-2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1.3852333684756803</v>
      </c>
      <c r="P110" s="9">
        <f t="shared" si="104"/>
        <v>0.110160329140906</v>
      </c>
      <c r="Q110" s="12">
        <f t="shared" si="105"/>
        <v>3.3048098742271798E-2</v>
      </c>
      <c r="R110" s="9">
        <f t="shared" si="106"/>
        <v>0.19436706250000002</v>
      </c>
      <c r="S110" s="13">
        <f t="shared" si="107"/>
        <v>0.1700293162699405</v>
      </c>
      <c r="T110" s="2">
        <f t="shared" si="108"/>
        <v>0.01</v>
      </c>
      <c r="U110" s="14">
        <f t="shared" si="109"/>
        <v>1.700293162699405E-3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7.1902931626994055E-3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891.66666666666663</v>
      </c>
      <c r="AX110" s="1">
        <f t="shared" si="116"/>
        <v>834923.34291388246</v>
      </c>
    </row>
    <row r="111" spans="1:50" x14ac:dyDescent="0.15">
      <c r="C111" s="7">
        <v>6</v>
      </c>
      <c r="D111" s="8">
        <v>13.7911419541</v>
      </c>
      <c r="E111" s="10">
        <f t="shared" si="117"/>
        <v>12.150191604871001</v>
      </c>
      <c r="F111" s="7" t="s">
        <v>83</v>
      </c>
      <c r="G111" s="1">
        <v>7</v>
      </c>
      <c r="H111" s="9">
        <f t="shared" si="99"/>
        <v>13.7911419541</v>
      </c>
      <c r="I111" s="9">
        <f t="shared" si="100"/>
        <v>286.94114195409998</v>
      </c>
      <c r="J111" s="9">
        <f t="shared" si="101"/>
        <v>9.6663868137186734E-2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1.9229632476681078</v>
      </c>
      <c r="P111" s="9">
        <f t="shared" si="104"/>
        <v>0.18588106580524633</v>
      </c>
      <c r="Q111" s="12">
        <f t="shared" si="105"/>
        <v>5.5764319741573899E-2</v>
      </c>
      <c r="R111" s="9">
        <f t="shared" si="106"/>
        <v>0.19436706250000002</v>
      </c>
      <c r="S111" s="13">
        <f t="shared" si="107"/>
        <v>0.28690210689156193</v>
      </c>
      <c r="T111" s="2">
        <f t="shared" si="108"/>
        <v>0.01</v>
      </c>
      <c r="U111" s="14">
        <f t="shared" si="109"/>
        <v>2.8690210689156191E-3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1.281902106891562E-2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891.66666666666663</v>
      </c>
      <c r="AX111" s="1">
        <f t="shared" si="116"/>
        <v>1488520.6599454423</v>
      </c>
    </row>
    <row r="112" spans="1:50" x14ac:dyDescent="0.15">
      <c r="C112" s="7">
        <v>7</v>
      </c>
      <c r="D112" s="8">
        <v>19.747878889999999</v>
      </c>
      <c r="E112" s="10">
        <f t="shared" si="117"/>
        <v>13.7911419541</v>
      </c>
      <c r="F112" s="7" t="s">
        <v>83</v>
      </c>
      <c r="G112" s="1">
        <v>8</v>
      </c>
      <c r="H112" s="9">
        <f t="shared" si="99"/>
        <v>19.747878889999999</v>
      </c>
      <c r="I112" s="9">
        <f t="shared" si="100"/>
        <v>292.89787888999996</v>
      </c>
      <c r="J112" s="9">
        <f t="shared" si="101"/>
        <v>0.19274048063931362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2.3849723901961948</v>
      </c>
      <c r="P112" s="9">
        <f t="shared" si="104"/>
        <v>0.45968072479790723</v>
      </c>
      <c r="Q112" s="12">
        <f t="shared" si="105"/>
        <v>0.13790421743937217</v>
      </c>
      <c r="R112" s="9">
        <f t="shared" si="106"/>
        <v>0.19436706250000002</v>
      </c>
      <c r="S112" s="13">
        <f t="shared" si="107"/>
        <v>0.70950404695945923</v>
      </c>
      <c r="T112" s="2">
        <f t="shared" si="108"/>
        <v>0.01</v>
      </c>
      <c r="U112" s="14">
        <f t="shared" si="109"/>
        <v>7.0950404695945928E-3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1.7045040469594593E-2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891.66666666666663</v>
      </c>
      <c r="AX112" s="1">
        <f t="shared" si="116"/>
        <v>1979238.0987750387</v>
      </c>
    </row>
    <row r="113" spans="1:53" x14ac:dyDescent="0.15">
      <c r="C113" s="7">
        <v>8</v>
      </c>
      <c r="D113" s="8">
        <v>17.144475582258099</v>
      </c>
      <c r="E113" s="10">
        <f t="shared" si="117"/>
        <v>19.747878889999999</v>
      </c>
      <c r="F113" s="7" t="s">
        <v>83</v>
      </c>
      <c r="G113" s="1">
        <v>9</v>
      </c>
      <c r="H113" s="9">
        <f t="shared" si="99"/>
        <v>17.144475582258099</v>
      </c>
      <c r="I113" s="9">
        <f t="shared" si="100"/>
        <v>290.29447558225809</v>
      </c>
      <c r="J113" s="9">
        <f t="shared" si="101"/>
        <v>0.14305325878523767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2.5731818737316212</v>
      </c>
      <c r="P113" s="9">
        <f t="shared" si="104"/>
        <v>0.36810205248441236</v>
      </c>
      <c r="Q113" s="12">
        <f t="shared" si="105"/>
        <v>0.1104306157453237</v>
      </c>
      <c r="R113" s="9">
        <f t="shared" si="106"/>
        <v>0.19436706250000002</v>
      </c>
      <c r="S113" s="13">
        <f t="shared" si="107"/>
        <v>0.56815498636927586</v>
      </c>
      <c r="T113" s="2">
        <f t="shared" si="108"/>
        <v>0.01</v>
      </c>
      <c r="U113" s="14">
        <f t="shared" si="109"/>
        <v>5.681549863692759E-3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1.5631549863692758E-2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891.66666666666663</v>
      </c>
      <c r="AX113" s="1">
        <f t="shared" si="116"/>
        <v>1815106.2233211773</v>
      </c>
    </row>
    <row r="114" spans="1:53" x14ac:dyDescent="0.15">
      <c r="C114" s="7">
        <v>9</v>
      </c>
      <c r="D114" s="8">
        <v>12.5882735681333</v>
      </c>
      <c r="E114" s="10">
        <f t="shared" si="117"/>
        <v>17.144475582258099</v>
      </c>
      <c r="F114" s="7" t="s">
        <v>83</v>
      </c>
      <c r="G114" s="1">
        <v>10</v>
      </c>
      <c r="H114" s="9">
        <f t="shared" si="99"/>
        <v>12.5882735681333</v>
      </c>
      <c r="I114" s="9">
        <f t="shared" si="100"/>
        <v>285.73827356813325</v>
      </c>
      <c r="J114" s="9">
        <f t="shared" si="101"/>
        <v>8.3796579233865728E-2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2.8529700295805425</v>
      </c>
      <c r="P114" s="9">
        <f t="shared" si="104"/>
        <v>0.23906912913559017</v>
      </c>
      <c r="Q114" s="12">
        <f t="shared" si="105"/>
        <v>7.1720738740677054E-2</v>
      </c>
      <c r="R114" s="9">
        <f t="shared" si="106"/>
        <v>0.19436706250000002</v>
      </c>
      <c r="S114" s="13">
        <f t="shared" si="107"/>
        <v>0.36899636089667737</v>
      </c>
      <c r="T114" s="2">
        <f t="shared" si="108"/>
        <v>0.01</v>
      </c>
      <c r="U114" s="14">
        <f t="shared" si="109"/>
        <v>3.6899636089667738E-3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1.3639963608966774E-2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891.66666666666663</v>
      </c>
      <c r="AX114" s="1">
        <f t="shared" si="116"/>
        <v>1583846.9664492509</v>
      </c>
    </row>
    <row r="115" spans="1:53" x14ac:dyDescent="0.15">
      <c r="C115" s="7">
        <v>10</v>
      </c>
      <c r="D115" s="8">
        <v>6.3849237410645197</v>
      </c>
      <c r="E115" s="10">
        <f t="shared" si="117"/>
        <v>12.5882735681333</v>
      </c>
      <c r="F115" s="7" t="s">
        <v>83</v>
      </c>
      <c r="G115" s="1">
        <v>11</v>
      </c>
      <c r="H115" s="9">
        <f t="shared" si="99"/>
        <v>6.3849237410645197</v>
      </c>
      <c r="I115" s="9">
        <f t="shared" si="100"/>
        <v>279.53492374106452</v>
      </c>
      <c r="J115" s="9">
        <f t="shared" si="101"/>
        <v>3.9337987860688151E-2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2.483205855422705</v>
      </c>
      <c r="O115" s="9">
        <f t="shared" si="118"/>
        <v>0.77858525335558104</v>
      </c>
      <c r="P115" s="9">
        <f t="shared" si="104"/>
        <v>3.0627977245012657E-2</v>
      </c>
      <c r="Q115" s="12">
        <f t="shared" si="105"/>
        <v>9.188393173503796E-3</v>
      </c>
      <c r="R115" s="9">
        <f t="shared" si="106"/>
        <v>0.19436706250000002</v>
      </c>
      <c r="S115" s="13">
        <f t="shared" si="107"/>
        <v>4.7273406591221159E-2</v>
      </c>
      <c r="T115" s="2">
        <f t="shared" si="108"/>
        <v>0.01</v>
      </c>
      <c r="U115" s="14">
        <f t="shared" si="109"/>
        <v>4.7273406591221161E-4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5.9627340659122114E-3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891.66666666666663</v>
      </c>
      <c r="AX115" s="1">
        <f t="shared" si="116"/>
        <v>692381.48522846762</v>
      </c>
    </row>
    <row r="116" spans="1:53" x14ac:dyDescent="0.15">
      <c r="C116" s="7">
        <v>11</v>
      </c>
      <c r="D116" s="8">
        <v>2.0579505105</v>
      </c>
      <c r="E116" s="10">
        <f t="shared" si="117"/>
        <v>6.3849237410645197</v>
      </c>
      <c r="F116" s="7" t="s">
        <v>85</v>
      </c>
      <c r="G116" s="1">
        <v>12</v>
      </c>
      <c r="H116" s="9">
        <f t="shared" si="99"/>
        <v>2.0579505105</v>
      </c>
      <c r="I116" s="9">
        <f t="shared" si="100"/>
        <v>275.20795051049998</v>
      </c>
      <c r="J116" s="9">
        <f t="shared" si="101"/>
        <v>2.2749447921840717E-2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1.3958474844439019</v>
      </c>
      <c r="P116" s="9">
        <f t="shared" si="104"/>
        <v>3.1754759654188919E-2</v>
      </c>
      <c r="Q116" s="12">
        <f t="shared" si="105"/>
        <v>9.5264278962566753E-3</v>
      </c>
      <c r="R116" s="9">
        <f t="shared" si="106"/>
        <v>0.19436706250000002</v>
      </c>
      <c r="S116" s="13">
        <f t="shared" si="107"/>
        <v>4.9012563001803219E-2</v>
      </c>
      <c r="T116" s="2">
        <f t="shared" si="108"/>
        <v>0.01</v>
      </c>
      <c r="U116" s="14">
        <f t="shared" si="109"/>
        <v>4.9012563001803221E-4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5.9801256300180327E-3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891.66666666666663</v>
      </c>
      <c r="AX116" s="1">
        <f t="shared" si="116"/>
        <v>694400.96100131387</v>
      </c>
      <c r="AY116" s="1">
        <f>SUM(AX105:AX116)</f>
        <v>12563748.454093069</v>
      </c>
    </row>
    <row r="117" spans="1:53" x14ac:dyDescent="0.15">
      <c r="C117" s="7">
        <v>12</v>
      </c>
      <c r="D117" s="8">
        <v>-0.938763568612903</v>
      </c>
      <c r="E117" s="10">
        <f t="shared" si="117"/>
        <v>2.0579505105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1.9923650516451601</v>
      </c>
      <c r="E121" s="7"/>
      <c r="F121" s="7"/>
      <c r="G121" s="1">
        <v>1</v>
      </c>
      <c r="H121" s="9">
        <f t="shared" ref="H121:H132" si="119">E122</f>
        <v>1.9923650516451601</v>
      </c>
      <c r="I121" s="9">
        <f t="shared" ref="I121:I132" si="120">H121+273.15</f>
        <v>275.14236505164513</v>
      </c>
      <c r="J121" s="9">
        <f t="shared" ref="J121:J132" si="121">EXP(($C$15*(I121-$C$13))/($C$16*I121*$C$13))</f>
        <v>2.2558398497360816E-2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6.4223760521986244E-3</v>
      </c>
      <c r="Q121" s="12">
        <f t="shared" ref="Q121:Q132" si="125">P121*$B$123</f>
        <v>2.119384097225546E-3</v>
      </c>
      <c r="R121" s="9">
        <f t="shared" ref="R121:R132" si="126">L121*$B$123</f>
        <v>9.3951000000000007E-2</v>
      </c>
      <c r="S121" s="13">
        <f t="shared" ref="S121:S132" si="127">Q121/R121</f>
        <v>2.2558398497360813E-2</v>
      </c>
      <c r="T121" s="2">
        <f t="shared" ref="T121:T132" si="128">$B$122/100</f>
        <v>0.01</v>
      </c>
      <c r="U121" s="14">
        <f t="shared" ref="U121:U132" si="129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5.7155839849736085E-3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-6.5036946693870998</v>
      </c>
      <c r="E122" s="10">
        <f t="shared" ref="E122:E133" si="139">D121</f>
        <v>1.9923650516451601</v>
      </c>
      <c r="F122" s="7" t="s">
        <v>83</v>
      </c>
      <c r="G122" s="1">
        <v>2</v>
      </c>
      <c r="H122" s="9">
        <f t="shared" si="119"/>
        <v>-6.5036946693870998</v>
      </c>
      <c r="I122" s="9">
        <f t="shared" si="120"/>
        <v>266.6463053306129</v>
      </c>
      <c r="J122" s="9">
        <f t="shared" si="121"/>
        <v>7.3049033641567488E-3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0.56297762394780138</v>
      </c>
      <c r="P122" s="9">
        <f t="shared" si="124"/>
        <v>4.1124971391212671E-3</v>
      </c>
      <c r="Q122" s="12">
        <f t="shared" si="125"/>
        <v>1.3571240559100183E-3</v>
      </c>
      <c r="R122" s="9">
        <f t="shared" si="126"/>
        <v>9.3951000000000007E-2</v>
      </c>
      <c r="S122" s="13">
        <f t="shared" si="127"/>
        <v>1.4445019807240137E-2</v>
      </c>
      <c r="T122" s="2">
        <f t="shared" si="128"/>
        <v>0.01</v>
      </c>
      <c r="U122" s="14">
        <f t="shared" si="129"/>
        <v>1.4445019807240138E-4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5.6344501980724014E-3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0.287248594071429</v>
      </c>
      <c r="E123" s="10">
        <f t="shared" si="139"/>
        <v>-6.5036946693870998</v>
      </c>
      <c r="F123" s="7" t="s">
        <v>83</v>
      </c>
      <c r="G123" s="1">
        <v>3</v>
      </c>
      <c r="H123" s="9">
        <f t="shared" si="119"/>
        <v>0.287248594071429</v>
      </c>
      <c r="I123" s="9">
        <f t="shared" si="120"/>
        <v>273.43724859407143</v>
      </c>
      <c r="J123" s="9">
        <f t="shared" si="121"/>
        <v>1.8091308978920969E-2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0.84356512680868012</v>
      </c>
      <c r="P123" s="9">
        <f t="shared" si="124"/>
        <v>1.5261197352938481E-2</v>
      </c>
      <c r="Q123" s="12">
        <f t="shared" si="125"/>
        <v>5.0361951264696987E-3</v>
      </c>
      <c r="R123" s="9">
        <f t="shared" si="126"/>
        <v>9.3951000000000007E-2</v>
      </c>
      <c r="S123" s="13">
        <f t="shared" si="127"/>
        <v>5.3604486662938107E-2</v>
      </c>
      <c r="T123" s="2">
        <f t="shared" si="128"/>
        <v>0.01</v>
      </c>
      <c r="U123" s="14">
        <f t="shared" si="129"/>
        <v>5.3604486662938106E-4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6.0260448666293815E-3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3.3687792990322598</v>
      </c>
      <c r="E124" s="10">
        <f t="shared" si="139"/>
        <v>0.287248594071429</v>
      </c>
      <c r="F124" s="7" t="s">
        <v>83</v>
      </c>
      <c r="G124" s="1">
        <v>4</v>
      </c>
      <c r="H124" s="9">
        <f t="shared" si="119"/>
        <v>3.3687792990322598</v>
      </c>
      <c r="I124" s="9">
        <f t="shared" si="120"/>
        <v>276.51877929903225</v>
      </c>
      <c r="J124" s="9">
        <f t="shared" si="121"/>
        <v>2.690353009438335E-2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1.1130039294557417</v>
      </c>
      <c r="P124" s="9">
        <f t="shared" si="124"/>
        <v>2.9943734711279469E-2</v>
      </c>
      <c r="Q124" s="12">
        <f t="shared" si="125"/>
        <v>9.8814324547222259E-3</v>
      </c>
      <c r="R124" s="9">
        <f t="shared" si="126"/>
        <v>9.3951000000000007E-2</v>
      </c>
      <c r="S124" s="13">
        <f t="shared" si="127"/>
        <v>0.1051764478794502</v>
      </c>
      <c r="T124" s="2">
        <f t="shared" si="128"/>
        <v>0.01</v>
      </c>
      <c r="U124" s="14">
        <f t="shared" si="129"/>
        <v>1.051764478794502E-3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6.5417644787945017E-3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7.2516232658000002</v>
      </c>
      <c r="E125" s="10">
        <f t="shared" si="139"/>
        <v>3.3687792990322598</v>
      </c>
      <c r="F125" s="7" t="s">
        <v>83</v>
      </c>
      <c r="G125" s="1">
        <v>5</v>
      </c>
      <c r="H125" s="9">
        <f t="shared" si="119"/>
        <v>7.2516232658000002</v>
      </c>
      <c r="I125" s="9">
        <f t="shared" si="120"/>
        <v>280.40162326579997</v>
      </c>
      <c r="J125" s="9">
        <f t="shared" si="121"/>
        <v>4.3809643905756881E-2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1.0289071850072391</v>
      </c>
      <c r="O125" s="9">
        <f t="shared" si="140"/>
        <v>0.3388530097372231</v>
      </c>
      <c r="P125" s="9">
        <f t="shared" si="124"/>
        <v>1.4845029692981713E-2</v>
      </c>
      <c r="Q125" s="12">
        <f t="shared" si="125"/>
        <v>4.8988597986839655E-3</v>
      </c>
      <c r="R125" s="9">
        <f t="shared" si="126"/>
        <v>9.3951000000000007E-2</v>
      </c>
      <c r="S125" s="13">
        <f t="shared" si="127"/>
        <v>5.2142710547880972E-2</v>
      </c>
      <c r="T125" s="2">
        <f t="shared" si="128"/>
        <v>0.01</v>
      </c>
      <c r="U125" s="14">
        <f t="shared" si="129"/>
        <v>5.2142710547880969E-4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6.0114271054788095E-3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12.150191604871001</v>
      </c>
      <c r="E126" s="10">
        <f t="shared" si="139"/>
        <v>7.2516232658000002</v>
      </c>
      <c r="F126" s="7" t="s">
        <v>85</v>
      </c>
      <c r="G126" s="1">
        <v>6</v>
      </c>
      <c r="H126" s="9">
        <f t="shared" si="119"/>
        <v>12.150191604871001</v>
      </c>
      <c r="I126" s="9">
        <f t="shared" si="120"/>
        <v>285.30019160487097</v>
      </c>
      <c r="J126" s="9">
        <f t="shared" si="121"/>
        <v>7.9524744095738273E-2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0.60870798004424131</v>
      </c>
      <c r="P126" s="9">
        <f t="shared" si="124"/>
        <v>4.840734634205205E-2</v>
      </c>
      <c r="Q126" s="12">
        <f t="shared" si="125"/>
        <v>1.5974424292877178E-2</v>
      </c>
      <c r="R126" s="9">
        <f t="shared" si="126"/>
        <v>9.3951000000000007E-2</v>
      </c>
      <c r="S126" s="13">
        <f t="shared" si="127"/>
        <v>0.17002931626994047</v>
      </c>
      <c r="T126" s="2">
        <f t="shared" si="128"/>
        <v>0.01</v>
      </c>
      <c r="U126" s="14">
        <f t="shared" si="129"/>
        <v>1.7002931626994048E-3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7.1902931626994047E-3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13.7911419541</v>
      </c>
      <c r="E127" s="10">
        <f t="shared" si="139"/>
        <v>12.150191604871001</v>
      </c>
      <c r="F127" s="7" t="s">
        <v>83</v>
      </c>
      <c r="G127" s="1">
        <v>7</v>
      </c>
      <c r="H127" s="9">
        <f t="shared" si="119"/>
        <v>13.7911419541</v>
      </c>
      <c r="I127" s="9">
        <f t="shared" si="120"/>
        <v>286.94114195409998</v>
      </c>
      <c r="J127" s="9">
        <f t="shared" si="121"/>
        <v>9.6663868137186734E-2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0.84500063370218936</v>
      </c>
      <c r="P127" s="9">
        <f t="shared" si="124"/>
        <v>8.1681029832027657E-2</v>
      </c>
      <c r="Q127" s="12">
        <f t="shared" si="125"/>
        <v>2.6954739844569128E-2</v>
      </c>
      <c r="R127" s="9">
        <f t="shared" si="126"/>
        <v>9.3951000000000007E-2</v>
      </c>
      <c r="S127" s="13">
        <f t="shared" si="127"/>
        <v>0.28690210689156181</v>
      </c>
      <c r="T127" s="2">
        <f t="shared" si="128"/>
        <v>0.01</v>
      </c>
      <c r="U127" s="14">
        <f t="shared" si="129"/>
        <v>2.8690210689156182E-3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1.281902106891562E-2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19.747878889999999</v>
      </c>
      <c r="E128" s="10">
        <f t="shared" si="139"/>
        <v>13.7911419541</v>
      </c>
      <c r="F128" s="7" t="s">
        <v>83</v>
      </c>
      <c r="G128" s="1">
        <v>8</v>
      </c>
      <c r="H128" s="9">
        <f t="shared" si="119"/>
        <v>19.747878889999999</v>
      </c>
      <c r="I128" s="9">
        <f t="shared" si="120"/>
        <v>292.89787888999996</v>
      </c>
      <c r="J128" s="9">
        <f t="shared" si="121"/>
        <v>0.19274048063931362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1.0480196038701617</v>
      </c>
      <c r="P128" s="9">
        <f t="shared" si="124"/>
        <v>0.20199580216935803</v>
      </c>
      <c r="Q128" s="12">
        <f t="shared" si="125"/>
        <v>6.6658614715888159E-2</v>
      </c>
      <c r="R128" s="9">
        <f t="shared" si="126"/>
        <v>9.3951000000000007E-2</v>
      </c>
      <c r="S128" s="13">
        <f t="shared" si="127"/>
        <v>0.70950404695945923</v>
      </c>
      <c r="T128" s="2">
        <f t="shared" si="128"/>
        <v>0.01</v>
      </c>
      <c r="U128" s="14">
        <f t="shared" si="129"/>
        <v>7.0950404695945928E-3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1.7045040469594593E-2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17.144475582258099</v>
      </c>
      <c r="E129" s="10">
        <f t="shared" si="139"/>
        <v>19.747878889999999</v>
      </c>
      <c r="F129" s="7" t="s">
        <v>83</v>
      </c>
      <c r="G129" s="1">
        <v>9</v>
      </c>
      <c r="H129" s="9">
        <f t="shared" si="119"/>
        <v>17.144475582258099</v>
      </c>
      <c r="I129" s="9">
        <f t="shared" si="120"/>
        <v>290.29447558225809</v>
      </c>
      <c r="J129" s="9">
        <f t="shared" si="121"/>
        <v>0.14305325878523767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1.1307238017008037</v>
      </c>
      <c r="P129" s="9">
        <f t="shared" si="124"/>
        <v>0.16175372461933282</v>
      </c>
      <c r="Q129" s="12">
        <f t="shared" si="125"/>
        <v>5.3378729124379833E-2</v>
      </c>
      <c r="R129" s="9">
        <f t="shared" si="126"/>
        <v>9.3951000000000007E-2</v>
      </c>
      <c r="S129" s="13">
        <f t="shared" si="127"/>
        <v>0.56815498636927575</v>
      </c>
      <c r="T129" s="2">
        <f t="shared" si="128"/>
        <v>0.01</v>
      </c>
      <c r="U129" s="14">
        <f t="shared" si="129"/>
        <v>5.6815498636927572E-3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1.5631549863692758E-2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12.5882735681333</v>
      </c>
      <c r="E130" s="10">
        <f t="shared" si="139"/>
        <v>17.144475582258099</v>
      </c>
      <c r="F130" s="7" t="s">
        <v>83</v>
      </c>
      <c r="G130" s="1">
        <v>10</v>
      </c>
      <c r="H130" s="9">
        <f t="shared" si="119"/>
        <v>12.5882735681333</v>
      </c>
      <c r="I130" s="9">
        <f t="shared" si="120"/>
        <v>285.73827356813325</v>
      </c>
      <c r="J130" s="9">
        <f t="shared" si="121"/>
        <v>8.3796579233865728E-2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1.2536700770814708</v>
      </c>
      <c r="P130" s="9">
        <f t="shared" si="124"/>
        <v>0.10505326394728402</v>
      </c>
      <c r="Q130" s="12">
        <f t="shared" si="125"/>
        <v>3.4667577102603729E-2</v>
      </c>
      <c r="R130" s="9">
        <f t="shared" si="126"/>
        <v>9.3951000000000007E-2</v>
      </c>
      <c r="S130" s="13">
        <f t="shared" si="127"/>
        <v>0.36899636089667726</v>
      </c>
      <c r="T130" s="2">
        <f t="shared" si="128"/>
        <v>0.01</v>
      </c>
      <c r="U130" s="14">
        <f t="shared" si="129"/>
        <v>3.6899636089667725E-3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1.3639963608966771E-2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6.3849237410645197</v>
      </c>
      <c r="E131" s="10">
        <f t="shared" si="139"/>
        <v>12.5882735681333</v>
      </c>
      <c r="F131" s="7" t="s">
        <v>83</v>
      </c>
      <c r="G131" s="1">
        <v>11</v>
      </c>
      <c r="H131" s="9">
        <f t="shared" si="119"/>
        <v>6.3849237410645197</v>
      </c>
      <c r="I131" s="9">
        <f t="shared" si="120"/>
        <v>279.53492374106452</v>
      </c>
      <c r="J131" s="9">
        <f t="shared" si="121"/>
        <v>3.9337987860688151E-2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1.0911859724774775</v>
      </c>
      <c r="O131" s="9">
        <f t="shared" si="140"/>
        <v>0.34213084065670918</v>
      </c>
      <c r="P131" s="9">
        <f t="shared" si="124"/>
        <v>1.3458738856520658E-2</v>
      </c>
      <c r="Q131" s="12">
        <f t="shared" si="125"/>
        <v>4.4413838226518175E-3</v>
      </c>
      <c r="R131" s="9">
        <f t="shared" si="126"/>
        <v>9.3951000000000007E-2</v>
      </c>
      <c r="S131" s="13">
        <f t="shared" si="127"/>
        <v>4.7273406591221138E-2</v>
      </c>
      <c r="T131" s="2">
        <f t="shared" si="128"/>
        <v>0.01</v>
      </c>
      <c r="U131" s="14">
        <f t="shared" si="129"/>
        <v>4.7273406591221139E-4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5.9627340659122114E-3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2.0579505105</v>
      </c>
      <c r="E132" s="10">
        <f t="shared" si="139"/>
        <v>6.3849237410645197</v>
      </c>
      <c r="F132" s="7" t="s">
        <v>85</v>
      </c>
      <c r="G132" s="1">
        <v>12</v>
      </c>
      <c r="H132" s="9">
        <f t="shared" si="119"/>
        <v>2.0579505105</v>
      </c>
      <c r="I132" s="9">
        <f t="shared" si="120"/>
        <v>275.20795051049998</v>
      </c>
      <c r="J132" s="9">
        <f t="shared" si="121"/>
        <v>2.2749447921840717E-2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0.61337210180018853</v>
      </c>
      <c r="P132" s="9">
        <f t="shared" si="124"/>
        <v>1.3953876686613373E-2</v>
      </c>
      <c r="Q132" s="12">
        <f t="shared" si="125"/>
        <v>4.6047793065824129E-3</v>
      </c>
      <c r="R132" s="9">
        <f t="shared" si="126"/>
        <v>9.3951000000000007E-2</v>
      </c>
      <c r="S132" s="13">
        <f t="shared" si="127"/>
        <v>4.9012563001803199E-2</v>
      </c>
      <c r="T132" s="2">
        <f t="shared" si="128"/>
        <v>0.01</v>
      </c>
      <c r="U132" s="14">
        <f t="shared" si="129"/>
        <v>4.9012563001803199E-4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5.9801256300180319E-3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-0.938763568612903</v>
      </c>
      <c r="E133" s="10">
        <f t="shared" si="139"/>
        <v>2.0579505105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1.9923650516451601</v>
      </c>
      <c r="E136" s="7"/>
      <c r="F136" s="7"/>
      <c r="G136" s="1">
        <v>1</v>
      </c>
      <c r="H136" s="9">
        <f t="shared" ref="H136:H147" si="141">E137</f>
        <v>1.9923650516451601</v>
      </c>
      <c r="I136" s="9">
        <f t="shared" ref="I136:I147" si="142">H136+273.15</f>
        <v>275.14236505164513</v>
      </c>
      <c r="J136" s="9">
        <f t="shared" ref="J136:J147" si="143">EXP(($C$15*(I136-$C$13))/($C$16*I136*$C$13))</f>
        <v>2.2558398497360816E-2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1.7122905382758194E-2</v>
      </c>
      <c r="Q136" s="12">
        <f t="shared" ref="Q136:Q147" si="147">P136*$B$138</f>
        <v>4.4519553995171308E-3</v>
      </c>
      <c r="R136" s="9">
        <f t="shared" ref="R136:R147" si="148">L136*$B$138</f>
        <v>0.19735245833333334</v>
      </c>
      <c r="S136" s="13">
        <f t="shared" ref="S136:S147" si="149">Q136/R136</f>
        <v>2.255839849736082E-2</v>
      </c>
      <c r="T136" s="2">
        <f t="shared" ref="T136:T147" si="150">$B$137/100</f>
        <v>0.01</v>
      </c>
      <c r="U136" s="14">
        <f t="shared" ref="U136:U147" si="151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5.7155839849736085E-3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-6.5036946693870998</v>
      </c>
      <c r="E137" s="10">
        <f t="shared" ref="E137:E148" si="159">D136</f>
        <v>1.9923650516451601</v>
      </c>
      <c r="F137" s="7" t="s">
        <v>83</v>
      </c>
      <c r="G137" s="1">
        <v>2</v>
      </c>
      <c r="H137" s="9">
        <f t="shared" si="141"/>
        <v>-6.5036946693870998</v>
      </c>
      <c r="I137" s="9">
        <f t="shared" si="142"/>
        <v>266.6463053306129</v>
      </c>
      <c r="J137" s="9">
        <f t="shared" si="143"/>
        <v>7.3049033641567488E-3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1.5009729279505752</v>
      </c>
      <c r="P137" s="9">
        <f t="shared" si="146"/>
        <v>1.0964462190894362E-2</v>
      </c>
      <c r="Q137" s="12">
        <f t="shared" si="147"/>
        <v>2.8507601696325345E-3</v>
      </c>
      <c r="R137" s="9">
        <f t="shared" si="148"/>
        <v>0.19735245833333334</v>
      </c>
      <c r="S137" s="13">
        <f t="shared" si="149"/>
        <v>1.4445019807240139E-2</v>
      </c>
      <c r="T137" s="2">
        <f t="shared" si="150"/>
        <v>0.01</v>
      </c>
      <c r="U137" s="14">
        <f t="shared" si="151"/>
        <v>1.444501980724014E-4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5.6344501980724014E-3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0.287248594071429</v>
      </c>
      <c r="E138" s="10">
        <f t="shared" si="159"/>
        <v>-6.5036946693870998</v>
      </c>
      <c r="F138" s="7" t="s">
        <v>83</v>
      </c>
      <c r="G138" s="1">
        <v>3</v>
      </c>
      <c r="H138" s="9">
        <f t="shared" si="141"/>
        <v>0.287248594071429</v>
      </c>
      <c r="I138" s="9">
        <f t="shared" si="142"/>
        <v>273.43724859407143</v>
      </c>
      <c r="J138" s="9">
        <f t="shared" si="143"/>
        <v>1.8091308978920969E-2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2.2490563824263474</v>
      </c>
      <c r="P138" s="9">
        <f t="shared" si="146"/>
        <v>4.0688373925489289E-2</v>
      </c>
      <c r="Q138" s="12">
        <f t="shared" si="147"/>
        <v>1.0578977220627216E-2</v>
      </c>
      <c r="R138" s="9">
        <f t="shared" si="148"/>
        <v>0.19735245833333334</v>
      </c>
      <c r="S138" s="13">
        <f t="shared" si="149"/>
        <v>5.3604486662938107E-2</v>
      </c>
      <c r="T138" s="2">
        <f t="shared" si="150"/>
        <v>0.01</v>
      </c>
      <c r="U138" s="14">
        <f t="shared" si="151"/>
        <v>5.3604486662938106E-4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6.0260448666293815E-3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3.3687792990322598</v>
      </c>
      <c r="E139" s="10">
        <f t="shared" si="159"/>
        <v>0.287248594071429</v>
      </c>
      <c r="F139" s="7" t="s">
        <v>83</v>
      </c>
      <c r="G139" s="1">
        <v>4</v>
      </c>
      <c r="H139" s="9">
        <f t="shared" si="141"/>
        <v>3.3687792990322598</v>
      </c>
      <c r="I139" s="9">
        <f t="shared" si="142"/>
        <v>276.51877929903225</v>
      </c>
      <c r="J139" s="9">
        <f t="shared" si="143"/>
        <v>2.690353009438335E-2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2.9674159251675252</v>
      </c>
      <c r="P139" s="9">
        <f t="shared" si="146"/>
        <v>7.9833963645296921E-2</v>
      </c>
      <c r="Q139" s="12">
        <f t="shared" si="147"/>
        <v>2.0756830547777199E-2</v>
      </c>
      <c r="R139" s="9">
        <f t="shared" si="148"/>
        <v>0.19735245833333334</v>
      </c>
      <c r="S139" s="13">
        <f t="shared" si="149"/>
        <v>0.10517644787945019</v>
      </c>
      <c r="T139" s="2">
        <f t="shared" si="150"/>
        <v>0.01</v>
      </c>
      <c r="U139" s="14">
        <f t="shared" si="151"/>
        <v>1.0517644787945018E-3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6.5417644787945017E-3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7.2516232658000002</v>
      </c>
      <c r="E140" s="10">
        <f t="shared" si="159"/>
        <v>3.3687792990322598</v>
      </c>
      <c r="F140" s="7" t="s">
        <v>83</v>
      </c>
      <c r="G140" s="1">
        <v>5</v>
      </c>
      <c r="H140" s="9">
        <f t="shared" si="141"/>
        <v>7.2516232658000002</v>
      </c>
      <c r="I140" s="9">
        <f t="shared" si="142"/>
        <v>280.40162326579997</v>
      </c>
      <c r="J140" s="9">
        <f t="shared" si="143"/>
        <v>4.3809643905756881E-2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3.6466298781888953</v>
      </c>
      <c r="P140" s="9">
        <f t="shared" si="146"/>
        <v>0.15975755641954908</v>
      </c>
      <c r="Q140" s="12">
        <f t="shared" si="147"/>
        <v>4.1536964669082764E-2</v>
      </c>
      <c r="R140" s="9">
        <f t="shared" si="148"/>
        <v>0.19735245833333334</v>
      </c>
      <c r="S140" s="13">
        <f t="shared" si="149"/>
        <v>0.21047097674823878</v>
      </c>
      <c r="T140" s="2">
        <f t="shared" si="150"/>
        <v>0.01</v>
      </c>
      <c r="U140" s="14">
        <f t="shared" si="151"/>
        <v>2.1047097674823877E-3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7.5947097674823874E-3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12.150191604871001</v>
      </c>
      <c r="E141" s="10">
        <f t="shared" si="159"/>
        <v>7.2516232658000002</v>
      </c>
      <c r="F141" s="7" t="s">
        <v>85</v>
      </c>
      <c r="G141" s="1">
        <v>6</v>
      </c>
      <c r="H141" s="9">
        <f t="shared" si="141"/>
        <v>12.150191604871001</v>
      </c>
      <c r="I141" s="9">
        <f t="shared" si="142"/>
        <v>285.30019160487097</v>
      </c>
      <c r="J141" s="9">
        <f t="shared" si="143"/>
        <v>7.9524744095738273E-2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4.2459202384360122</v>
      </c>
      <c r="P141" s="9">
        <f t="shared" si="146"/>
        <v>0.33765572041253988</v>
      </c>
      <c r="Q141" s="12">
        <f t="shared" si="147"/>
        <v>8.779048730726037E-2</v>
      </c>
      <c r="R141" s="9">
        <f t="shared" si="148"/>
        <v>0.19735245833333334</v>
      </c>
      <c r="S141" s="13">
        <f t="shared" si="149"/>
        <v>0.44484111345083927</v>
      </c>
      <c r="T141" s="2">
        <f t="shared" si="150"/>
        <v>0.01</v>
      </c>
      <c r="U141" s="14">
        <f t="shared" si="151"/>
        <v>4.4484111345083925E-3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9.9384111345083917E-3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13.7911419541</v>
      </c>
      <c r="E142" s="10">
        <f t="shared" si="159"/>
        <v>12.150191604871001</v>
      </c>
      <c r="F142" s="7" t="s">
        <v>83</v>
      </c>
      <c r="G142" s="1">
        <v>7</v>
      </c>
      <c r="H142" s="9">
        <f t="shared" si="141"/>
        <v>13.7911419541</v>
      </c>
      <c r="I142" s="9">
        <f t="shared" si="142"/>
        <v>286.94114195409998</v>
      </c>
      <c r="J142" s="9">
        <f t="shared" si="143"/>
        <v>9.6663868137186734E-2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4.6673124346901389</v>
      </c>
      <c r="P142" s="9">
        <f t="shared" si="146"/>
        <v>0.45116047374193957</v>
      </c>
      <c r="Q142" s="12">
        <f t="shared" si="147"/>
        <v>0.1173017231729043</v>
      </c>
      <c r="R142" s="9">
        <f t="shared" si="148"/>
        <v>0.19735245833333334</v>
      </c>
      <c r="S142" s="13">
        <f t="shared" si="149"/>
        <v>0.59437680261767345</v>
      </c>
      <c r="T142" s="2">
        <f t="shared" si="150"/>
        <v>0.01</v>
      </c>
      <c r="U142" s="14">
        <f t="shared" si="151"/>
        <v>5.9437680261767347E-3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1.5893768026176733E-2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19.747878889999999</v>
      </c>
      <c r="E143" s="10">
        <f t="shared" si="159"/>
        <v>13.7911419541</v>
      </c>
      <c r="F143" s="7" t="s">
        <v>83</v>
      </c>
      <c r="G143" s="1">
        <v>8</v>
      </c>
      <c r="H143" s="9">
        <f t="shared" si="141"/>
        <v>19.747878889999999</v>
      </c>
      <c r="I143" s="9">
        <f t="shared" si="142"/>
        <v>292.89787888999996</v>
      </c>
      <c r="J143" s="9">
        <f t="shared" si="143"/>
        <v>0.19274048063931362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4.975199877614866</v>
      </c>
      <c r="P143" s="9">
        <f t="shared" si="146"/>
        <v>0.95892241568814363</v>
      </c>
      <c r="Q143" s="12">
        <f t="shared" si="147"/>
        <v>0.24931982807891734</v>
      </c>
      <c r="R143" s="9">
        <f t="shared" si="148"/>
        <v>0.19735245833333334</v>
      </c>
      <c r="S143" s="13">
        <f t="shared" si="149"/>
        <v>1.2633226369940109</v>
      </c>
      <c r="T143" s="2">
        <f t="shared" si="150"/>
        <v>0.01</v>
      </c>
      <c r="U143" s="14">
        <f t="shared" si="151"/>
        <v>1.2633226369940109E-2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2.2583226369940111E-2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17.144475582258099</v>
      </c>
      <c r="E144" s="10">
        <f t="shared" si="159"/>
        <v>19.747878889999999</v>
      </c>
      <c r="F144" s="7" t="s">
        <v>83</v>
      </c>
      <c r="G144" s="1">
        <v>9</v>
      </c>
      <c r="H144" s="9">
        <f t="shared" si="141"/>
        <v>17.144475582258099</v>
      </c>
      <c r="I144" s="9">
        <f t="shared" si="142"/>
        <v>290.29447558225809</v>
      </c>
      <c r="J144" s="9">
        <f t="shared" si="143"/>
        <v>0.14305325878523767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4.7753253785933891</v>
      </c>
      <c r="P144" s="9">
        <f t="shared" si="146"/>
        <v>0.68312585716763319</v>
      </c>
      <c r="Q144" s="12">
        <f t="shared" si="147"/>
        <v>0.17761272286358462</v>
      </c>
      <c r="R144" s="9">
        <f t="shared" si="148"/>
        <v>0.19735245833333334</v>
      </c>
      <c r="S144" s="13">
        <f t="shared" si="149"/>
        <v>0.89997725066891332</v>
      </c>
      <c r="T144" s="2">
        <f t="shared" si="150"/>
        <v>0.01</v>
      </c>
      <c r="U144" s="14">
        <f t="shared" si="151"/>
        <v>8.999772506689133E-3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1.8949772506689132E-2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12.5882735681333</v>
      </c>
      <c r="E145" s="10">
        <f t="shared" si="159"/>
        <v>17.144475582258099</v>
      </c>
      <c r="F145" s="7" t="s">
        <v>83</v>
      </c>
      <c r="G145" s="1">
        <v>10</v>
      </c>
      <c r="H145" s="9">
        <f t="shared" si="141"/>
        <v>12.5882735681333</v>
      </c>
      <c r="I145" s="9">
        <f t="shared" si="142"/>
        <v>285.73827356813325</v>
      </c>
      <c r="J145" s="9">
        <f t="shared" si="143"/>
        <v>8.3796579233865728E-2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4.8512474380924226</v>
      </c>
      <c r="P145" s="9">
        <f t="shared" si="146"/>
        <v>0.4065179403291998</v>
      </c>
      <c r="Q145" s="12">
        <f t="shared" si="147"/>
        <v>0.10569466448559195</v>
      </c>
      <c r="R145" s="9">
        <f t="shared" si="148"/>
        <v>0.19735245833333334</v>
      </c>
      <c r="S145" s="13">
        <f t="shared" si="149"/>
        <v>0.53556294853480346</v>
      </c>
      <c r="T145" s="2">
        <f t="shared" si="150"/>
        <v>0.01</v>
      </c>
      <c r="U145" s="14">
        <f t="shared" si="151"/>
        <v>5.355629485348035E-3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1.5305629485348034E-2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6.3849237410645197</v>
      </c>
      <c r="E146" s="10">
        <f t="shared" si="159"/>
        <v>12.5882735681333</v>
      </c>
      <c r="F146" s="7" t="s">
        <v>83</v>
      </c>
      <c r="G146" s="1">
        <v>11</v>
      </c>
      <c r="H146" s="9">
        <f t="shared" si="141"/>
        <v>6.3849237410645197</v>
      </c>
      <c r="I146" s="9">
        <f t="shared" si="142"/>
        <v>279.53492374106452</v>
      </c>
      <c r="J146" s="9">
        <f t="shared" si="143"/>
        <v>3.9337987860688151E-2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5.2037774144298901</v>
      </c>
      <c r="P146" s="9">
        <f t="shared" si="146"/>
        <v>0.20470613275856619</v>
      </c>
      <c r="Q146" s="12">
        <f t="shared" si="147"/>
        <v>5.3223594517227212E-2</v>
      </c>
      <c r="R146" s="9">
        <f t="shared" si="148"/>
        <v>0.19735245833333334</v>
      </c>
      <c r="S146" s="13">
        <f t="shared" si="149"/>
        <v>0.26968802398869135</v>
      </c>
      <c r="T146" s="2">
        <f t="shared" si="150"/>
        <v>0.01</v>
      </c>
      <c r="U146" s="14">
        <f t="shared" si="151"/>
        <v>2.6968802398869137E-3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8.186880239886913E-3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2.0579505105</v>
      </c>
      <c r="E147" s="10">
        <f t="shared" si="159"/>
        <v>6.3849237410645197</v>
      </c>
      <c r="F147" s="7" t="s">
        <v>85</v>
      </c>
      <c r="G147" s="1">
        <v>12</v>
      </c>
      <c r="H147" s="9">
        <f t="shared" si="141"/>
        <v>2.0579505105</v>
      </c>
      <c r="I147" s="9">
        <f t="shared" si="142"/>
        <v>275.20795051049998</v>
      </c>
      <c r="J147" s="9">
        <f t="shared" si="143"/>
        <v>2.2749447921840717E-2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5.7581191983379902</v>
      </c>
      <c r="P147" s="9">
        <f t="shared" si="146"/>
        <v>0.13099403283034133</v>
      </c>
      <c r="Q147" s="12">
        <f t="shared" si="147"/>
        <v>3.4058448535888748E-2</v>
      </c>
      <c r="R147" s="9">
        <f t="shared" si="148"/>
        <v>0.19735245833333334</v>
      </c>
      <c r="S147" s="13">
        <f t="shared" si="149"/>
        <v>0.17257676354030088</v>
      </c>
      <c r="T147" s="2">
        <f t="shared" si="150"/>
        <v>0.01</v>
      </c>
      <c r="U147" s="14">
        <f t="shared" si="151"/>
        <v>1.7257676354030089E-3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7.2157676354030085E-3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-0.938763568612903</v>
      </c>
      <c r="E148" s="10">
        <f t="shared" si="159"/>
        <v>2.0579505105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14883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4627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10526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47465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1050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480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300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144029.58343198607</v>
      </c>
      <c r="J13" s="6" t="s">
        <v>37</v>
      </c>
      <c r="K13" s="6">
        <f>I13/(10000*1000)</f>
        <v>1.4402958343198607E-2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15.2426777803226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15.2426777803226</v>
      </c>
      <c r="I27" s="9">
        <f t="shared" si="1"/>
        <v>288.39267778032257</v>
      </c>
      <c r="J27" s="9">
        <f t="shared" si="2"/>
        <v>0.11466688465876439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8.7210928394572065</v>
      </c>
      <c r="Q27" s="12">
        <f t="shared" si="6"/>
        <v>0.87210928394572074</v>
      </c>
      <c r="R27" s="9">
        <f t="shared" si="7"/>
        <v>4.0532094166666672</v>
      </c>
      <c r="S27" s="13">
        <f t="shared" si="8"/>
        <v>0.21516511837746041</v>
      </c>
      <c r="T27" s="2">
        <f t="shared" si="9"/>
        <v>0.34</v>
      </c>
      <c r="U27" s="14">
        <f t="shared" si="10"/>
        <v>7.315614024833654E-2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9.8806140248336533E-2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14.848223831071399</v>
      </c>
      <c r="E28" s="10">
        <f t="shared" si="18"/>
        <v>15.2426777803226</v>
      </c>
      <c r="F28" s="7" t="s">
        <v>83</v>
      </c>
      <c r="G28" s="1">
        <v>3</v>
      </c>
      <c r="H28" s="9">
        <f t="shared" si="0"/>
        <v>14.848223831071399</v>
      </c>
      <c r="I28" s="9">
        <f t="shared" si="1"/>
        <v>287.99822383107136</v>
      </c>
      <c r="J28" s="9">
        <f t="shared" si="2"/>
        <v>0.10948517129112127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107.86689894237696</v>
      </c>
      <c r="P28" s="9">
        <f t="shared" si="5"/>
        <v>11.809825907348209</v>
      </c>
      <c r="Q28" s="12">
        <f t="shared" si="6"/>
        <v>1.180982590734821</v>
      </c>
      <c r="R28" s="9">
        <f t="shared" si="7"/>
        <v>4.0532094166666672</v>
      </c>
      <c r="S28" s="13">
        <f t="shared" si="8"/>
        <v>0.29136974415352401</v>
      </c>
      <c r="T28" s="2">
        <f t="shared" si="9"/>
        <v>0.34</v>
      </c>
      <c r="U28" s="14">
        <f t="shared" si="10"/>
        <v>9.9065713012198173E-2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0.12471571301219816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14.1364178864516</v>
      </c>
      <c r="E29" s="10">
        <f t="shared" si="18"/>
        <v>14.848223831071399</v>
      </c>
      <c r="F29" s="7" t="s">
        <v>83</v>
      </c>
      <c r="G29" s="1">
        <v>4</v>
      </c>
      <c r="H29" s="9">
        <f t="shared" si="0"/>
        <v>14.1364178864516</v>
      </c>
      <c r="I29" s="9">
        <f t="shared" si="1"/>
        <v>287.2864178864516</v>
      </c>
      <c r="J29" s="9">
        <f t="shared" si="2"/>
        <v>0.10068755555339756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136.58916720169543</v>
      </c>
      <c r="P29" s="9">
        <f t="shared" si="5"/>
        <v>13.752829360613017</v>
      </c>
      <c r="Q29" s="12">
        <f t="shared" si="6"/>
        <v>1.3752829360613017</v>
      </c>
      <c r="R29" s="9">
        <f t="shared" si="7"/>
        <v>4.0532094166666672</v>
      </c>
      <c r="S29" s="13">
        <f t="shared" si="8"/>
        <v>0.33930715013297419</v>
      </c>
      <c r="T29" s="2">
        <f t="shared" si="9"/>
        <v>0.34</v>
      </c>
      <c r="U29" s="14">
        <f t="shared" si="10"/>
        <v>0.11536443104521123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0.14101443104521122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16.060140675333301</v>
      </c>
      <c r="E30" s="10">
        <f t="shared" si="18"/>
        <v>14.1364178864516</v>
      </c>
      <c r="F30" s="7" t="s">
        <v>83</v>
      </c>
      <c r="G30" s="1">
        <v>5</v>
      </c>
      <c r="H30" s="9">
        <f t="shared" si="0"/>
        <v>16.060140675333301</v>
      </c>
      <c r="I30" s="9">
        <f t="shared" si="1"/>
        <v>289.21014067533326</v>
      </c>
      <c r="J30" s="9">
        <f t="shared" si="2"/>
        <v>0.12614871907458033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116.69452094902829</v>
      </c>
      <c r="O30" s="9">
        <f t="shared" si="19"/>
        <v>46.67391105872079</v>
      </c>
      <c r="P30" s="9">
        <f t="shared" si="5"/>
        <v>5.8878540942585174</v>
      </c>
      <c r="Q30" s="12">
        <f t="shared" si="6"/>
        <v>0.58878540942585178</v>
      </c>
      <c r="R30" s="9">
        <f t="shared" si="7"/>
        <v>4.0532094166666672</v>
      </c>
      <c r="S30" s="13">
        <f t="shared" si="8"/>
        <v>0.14526399919155053</v>
      </c>
      <c r="T30" s="2">
        <f t="shared" si="9"/>
        <v>0.34</v>
      </c>
      <c r="U30" s="14">
        <f t="shared" si="10"/>
        <v>4.9389759725127186E-2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8.1489759725127189E-2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18.132397794516098</v>
      </c>
      <c r="E31" s="10">
        <f t="shared" si="18"/>
        <v>16.060140675333301</v>
      </c>
      <c r="F31" s="7" t="s">
        <v>85</v>
      </c>
      <c r="G31" s="1">
        <v>6</v>
      </c>
      <c r="H31" s="9">
        <f t="shared" si="0"/>
        <v>18.132397794516098</v>
      </c>
      <c r="I31" s="9">
        <f t="shared" si="1"/>
        <v>291.2823977945161</v>
      </c>
      <c r="J31" s="9">
        <f t="shared" si="2"/>
        <v>0.16028859849631158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81.318151131128943</v>
      </c>
      <c r="P31" s="9">
        <f t="shared" si="5"/>
        <v>13.034372477119913</v>
      </c>
      <c r="Q31" s="12">
        <f t="shared" si="6"/>
        <v>1.3034372477119913</v>
      </c>
      <c r="R31" s="9">
        <f t="shared" si="7"/>
        <v>4.0532094166666672</v>
      </c>
      <c r="S31" s="13">
        <f t="shared" si="8"/>
        <v>0.32158152064689755</v>
      </c>
      <c r="T31" s="2">
        <f t="shared" si="9"/>
        <v>0.34</v>
      </c>
      <c r="U31" s="14">
        <f t="shared" si="10"/>
        <v>0.10933771701994517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0.14143771701994517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22.390748816666701</v>
      </c>
      <c r="E32" s="10">
        <f t="shared" si="18"/>
        <v>18.132397794516098</v>
      </c>
      <c r="F32" s="7" t="s">
        <v>83</v>
      </c>
      <c r="G32" s="1">
        <v>7</v>
      </c>
      <c r="H32" s="9">
        <f t="shared" si="0"/>
        <v>22.390748816666701</v>
      </c>
      <c r="I32" s="9">
        <f t="shared" si="1"/>
        <v>295.54074881666668</v>
      </c>
      <c r="J32" s="9">
        <f t="shared" si="2"/>
        <v>0.2594643541880145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108.81587282067569</v>
      </c>
      <c r="P32" s="9">
        <f t="shared" si="5"/>
        <v>28.233840166821739</v>
      </c>
      <c r="Q32" s="12">
        <f t="shared" si="6"/>
        <v>2.8233840166821742</v>
      </c>
      <c r="R32" s="9">
        <f t="shared" si="7"/>
        <v>4.0532094166666672</v>
      </c>
      <c r="S32" s="13">
        <f t="shared" si="8"/>
        <v>0.69657985227027985</v>
      </c>
      <c r="T32" s="2">
        <f t="shared" si="9"/>
        <v>0.34</v>
      </c>
      <c r="U32" s="14">
        <f t="shared" si="10"/>
        <v>0.23683714977189516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0.26893714977189515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24.2410970416129</v>
      </c>
      <c r="E33" s="10">
        <f t="shared" si="18"/>
        <v>22.390748816666701</v>
      </c>
      <c r="F33" s="7" t="s">
        <v>83</v>
      </c>
      <c r="G33" s="1">
        <v>8</v>
      </c>
      <c r="H33" s="9">
        <f t="shared" si="0"/>
        <v>24.2410970416129</v>
      </c>
      <c r="I33" s="9">
        <f t="shared" si="1"/>
        <v>297.39109704161285</v>
      </c>
      <c r="J33" s="9">
        <f t="shared" si="2"/>
        <v>0.31849449404766228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121.11412682052064</v>
      </c>
      <c r="P33" s="9">
        <f t="shared" si="5"/>
        <v>38.574182543726124</v>
      </c>
      <c r="Q33" s="12">
        <f t="shared" si="6"/>
        <v>3.8574182543726128</v>
      </c>
      <c r="R33" s="9">
        <f t="shared" si="7"/>
        <v>4.0532094166666672</v>
      </c>
      <c r="S33" s="13">
        <f t="shared" si="8"/>
        <v>0.95169478253727346</v>
      </c>
      <c r="T33" s="2">
        <f t="shared" si="9"/>
        <v>0.34</v>
      </c>
      <c r="U33" s="14">
        <f t="shared" si="10"/>
        <v>0.323576226062673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0.35567622606267302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25.682624486129001</v>
      </c>
      <c r="E34" s="10">
        <f t="shared" si="18"/>
        <v>24.2410970416129</v>
      </c>
      <c r="F34" s="7" t="s">
        <v>83</v>
      </c>
      <c r="G34" s="1">
        <v>9</v>
      </c>
      <c r="H34" s="9">
        <f t="shared" si="0"/>
        <v>25.682624486129001</v>
      </c>
      <c r="I34" s="9">
        <f t="shared" si="1"/>
        <v>298.83262448612896</v>
      </c>
      <c r="J34" s="9">
        <f t="shared" si="2"/>
        <v>0.37298632613431465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123.07203844346117</v>
      </c>
      <c r="P34" s="9">
        <f t="shared" si="5"/>
        <v>45.90418746888772</v>
      </c>
      <c r="Q34" s="12">
        <f t="shared" si="6"/>
        <v>4.5904187468887718</v>
      </c>
      <c r="R34" s="9">
        <f t="shared" si="7"/>
        <v>4.0532094166666672</v>
      </c>
      <c r="S34" s="13">
        <f t="shared" si="8"/>
        <v>1.1325392485305883</v>
      </c>
      <c r="T34" s="2">
        <f t="shared" si="9"/>
        <v>0.34</v>
      </c>
      <c r="U34" s="14">
        <f t="shared" si="10"/>
        <v>0.38506334450040003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0.41716334450040005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25.135853451333301</v>
      </c>
      <c r="E35" s="10">
        <f t="shared" si="18"/>
        <v>25.682624486129001</v>
      </c>
      <c r="F35" s="7" t="s">
        <v>83</v>
      </c>
      <c r="G35" s="1">
        <v>10</v>
      </c>
      <c r="H35" s="9">
        <f t="shared" si="0"/>
        <v>25.135853451333301</v>
      </c>
      <c r="I35" s="9">
        <f t="shared" si="1"/>
        <v>298.28585345133325</v>
      </c>
      <c r="J35" s="9">
        <f t="shared" si="2"/>
        <v>0.35136169016622038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117.69994514124011</v>
      </c>
      <c r="P35" s="9">
        <f t="shared" si="5"/>
        <v>41.355251657297543</v>
      </c>
      <c r="Q35" s="12">
        <f t="shared" si="6"/>
        <v>4.1355251657297547</v>
      </c>
      <c r="R35" s="9">
        <f t="shared" si="7"/>
        <v>4.0532094166666672</v>
      </c>
      <c r="S35" s="13">
        <f t="shared" si="8"/>
        <v>1.0203087826463166</v>
      </c>
      <c r="T35" s="2">
        <f t="shared" si="9"/>
        <v>0.34</v>
      </c>
      <c r="U35" s="14">
        <f t="shared" si="10"/>
        <v>0.34690498609974768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0.3790049860997477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22.662586614193501</v>
      </c>
      <c r="E36" s="10">
        <f t="shared" si="18"/>
        <v>25.135853451333301</v>
      </c>
      <c r="F36" s="7" t="s">
        <v>83</v>
      </c>
      <c r="G36" s="1">
        <v>11</v>
      </c>
      <c r="H36" s="9">
        <f t="shared" si="0"/>
        <v>22.662586614193501</v>
      </c>
      <c r="I36" s="9">
        <f t="shared" si="1"/>
        <v>295.81258661419349</v>
      </c>
      <c r="J36" s="9">
        <f t="shared" si="2"/>
        <v>0.26743989464989981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72.52745880974544</v>
      </c>
      <c r="O36" s="9">
        <f t="shared" si="19"/>
        <v>44.349328840863791</v>
      </c>
      <c r="P36" s="9">
        <f t="shared" si="5"/>
        <v>11.860779832994375</v>
      </c>
      <c r="Q36" s="12">
        <f t="shared" si="6"/>
        <v>1.1860779832994375</v>
      </c>
      <c r="R36" s="9">
        <f t="shared" si="7"/>
        <v>4.0532094166666672</v>
      </c>
      <c r="S36" s="13">
        <f t="shared" si="8"/>
        <v>0.29262686956719353</v>
      </c>
      <c r="T36" s="2">
        <f t="shared" si="9"/>
        <v>0.34</v>
      </c>
      <c r="U36" s="14">
        <f t="shared" si="10"/>
        <v>9.9493135652845802E-2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0.13159313565284581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20.062883051333301</v>
      </c>
      <c r="E37" s="10">
        <f t="shared" si="18"/>
        <v>22.662586614193501</v>
      </c>
      <c r="F37" s="7" t="s">
        <v>85</v>
      </c>
      <c r="G37" s="1">
        <v>12</v>
      </c>
      <c r="H37" s="9">
        <f t="shared" si="0"/>
        <v>20.062883051333301</v>
      </c>
      <c r="I37" s="9">
        <f t="shared" si="1"/>
        <v>293.21288305133328</v>
      </c>
      <c r="J37" s="9">
        <f t="shared" si="2"/>
        <v>0.19974831604370216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73.020643174536076</v>
      </c>
      <c r="P37" s="9">
        <f t="shared" si="5"/>
        <v>14.585750510541635</v>
      </c>
      <c r="Q37" s="12">
        <f t="shared" si="6"/>
        <v>1.4585750510541635</v>
      </c>
      <c r="R37" s="9">
        <f t="shared" si="7"/>
        <v>4.0532094166666672</v>
      </c>
      <c r="S37" s="13">
        <f t="shared" si="8"/>
        <v>0.35985681989599394</v>
      </c>
      <c r="T37" s="2">
        <f t="shared" si="9"/>
        <v>0.34</v>
      </c>
      <c r="U37" s="14">
        <f t="shared" si="10"/>
        <v>0.12235131876463795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0.15445131876463797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16.113895355871001</v>
      </c>
      <c r="E38" s="10">
        <f t="shared" si="18"/>
        <v>20.062883051333301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1240.25</v>
      </c>
      <c r="AU42" s="1">
        <f t="shared" ref="AU42:AU53" si="38">AT42*10000*AS42*0.67*AR42*AQ42</f>
        <v>18762060.937028043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15.2426777803226</v>
      </c>
      <c r="E43" s="10">
        <f t="shared" ref="E43:E54" si="39">D42</f>
        <v>15.8823808970968</v>
      </c>
      <c r="F43" s="7" t="s">
        <v>83</v>
      </c>
      <c r="G43" s="1">
        <v>2</v>
      </c>
      <c r="H43" s="9">
        <f t="shared" si="20"/>
        <v>15.2426777803226</v>
      </c>
      <c r="I43" s="9">
        <f t="shared" si="21"/>
        <v>288.39267778032257</v>
      </c>
      <c r="J43" s="9">
        <f t="shared" si="22"/>
        <v>0.11466688465876439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110.44001096035242</v>
      </c>
      <c r="P43" s="9">
        <f t="shared" si="25"/>
        <v>12.663811998503407</v>
      </c>
      <c r="Q43" s="12">
        <f t="shared" si="26"/>
        <v>3.0393148796408176</v>
      </c>
      <c r="R43" s="9">
        <f t="shared" si="27"/>
        <v>14.125500000000001</v>
      </c>
      <c r="S43" s="13">
        <f t="shared" si="28"/>
        <v>0.21516511837746044</v>
      </c>
      <c r="T43" s="2">
        <f t="shared" si="29"/>
        <v>0.43</v>
      </c>
      <c r="U43" s="14">
        <f t="shared" si="30"/>
        <v>9.2521000902307984E-2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0.10812100090230799</v>
      </c>
      <c r="AR43" s="9">
        <f t="shared" si="35"/>
        <v>136.875</v>
      </c>
      <c r="AS43" s="1">
        <f t="shared" si="36"/>
        <v>0.24</v>
      </c>
      <c r="AT43" s="1">
        <f t="shared" si="37"/>
        <v>1240.25</v>
      </c>
      <c r="AU43" s="1">
        <f t="shared" si="38"/>
        <v>29514094.922979314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14.848223831071399</v>
      </c>
      <c r="E44" s="10">
        <f t="shared" si="39"/>
        <v>15.2426777803226</v>
      </c>
      <c r="F44" s="7" t="s">
        <v>83</v>
      </c>
      <c r="G44" s="1">
        <v>3</v>
      </c>
      <c r="H44" s="9">
        <f t="shared" si="20"/>
        <v>14.848223831071399</v>
      </c>
      <c r="I44" s="9">
        <f t="shared" si="21"/>
        <v>287.99822383107136</v>
      </c>
      <c r="J44" s="9">
        <f t="shared" si="22"/>
        <v>0.10948517129112127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156.63244896184901</v>
      </c>
      <c r="P44" s="9">
        <f t="shared" si="25"/>
        <v>17.148930504335848</v>
      </c>
      <c r="Q44" s="12">
        <f t="shared" si="26"/>
        <v>4.1157433210406031</v>
      </c>
      <c r="R44" s="9">
        <f t="shared" si="27"/>
        <v>14.125500000000001</v>
      </c>
      <c r="S44" s="13">
        <f t="shared" si="28"/>
        <v>0.29136974415352396</v>
      </c>
      <c r="T44" s="2">
        <f t="shared" si="29"/>
        <v>0.43</v>
      </c>
      <c r="U44" s="14">
        <f t="shared" si="30"/>
        <v>0.12528898998601529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0.14088898998601529</v>
      </c>
      <c r="AR44" s="9">
        <f t="shared" si="35"/>
        <v>136.875</v>
      </c>
      <c r="AS44" s="1">
        <f t="shared" si="36"/>
        <v>0.24</v>
      </c>
      <c r="AT44" s="1">
        <f t="shared" si="37"/>
        <v>1240.25</v>
      </c>
      <c r="AU44" s="1">
        <f t="shared" si="38"/>
        <v>38458865.431768075</v>
      </c>
    </row>
    <row r="45" spans="1:48" x14ac:dyDescent="0.15">
      <c r="C45" s="7">
        <v>3</v>
      </c>
      <c r="D45" s="8">
        <v>14.1364178864516</v>
      </c>
      <c r="E45" s="10">
        <f t="shared" si="39"/>
        <v>14.848223831071399</v>
      </c>
      <c r="F45" s="7" t="s">
        <v>83</v>
      </c>
      <c r="G45" s="1">
        <v>4</v>
      </c>
      <c r="H45" s="9">
        <f t="shared" si="20"/>
        <v>14.1364178864516</v>
      </c>
      <c r="I45" s="9">
        <f t="shared" si="21"/>
        <v>287.2864178864516</v>
      </c>
      <c r="J45" s="9">
        <f t="shared" si="22"/>
        <v>0.10068755555339756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198.33976845751317</v>
      </c>
      <c r="P45" s="9">
        <f t="shared" si="25"/>
        <v>19.970346455013868</v>
      </c>
      <c r="Q45" s="12">
        <f t="shared" si="26"/>
        <v>4.7928831492033277</v>
      </c>
      <c r="R45" s="9">
        <f t="shared" si="27"/>
        <v>14.125500000000001</v>
      </c>
      <c r="S45" s="13">
        <f t="shared" si="28"/>
        <v>0.33930715013297424</v>
      </c>
      <c r="T45" s="2">
        <f t="shared" si="29"/>
        <v>0.43</v>
      </c>
      <c r="U45" s="14">
        <f t="shared" si="30"/>
        <v>0.14590207455717893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0.16150207455717891</v>
      </c>
      <c r="AR45" s="9">
        <f t="shared" si="35"/>
        <v>136.875</v>
      </c>
      <c r="AS45" s="1">
        <f t="shared" si="36"/>
        <v>0.24</v>
      </c>
      <c r="AT45" s="1">
        <f t="shared" si="37"/>
        <v>1240.25</v>
      </c>
      <c r="AU45" s="1">
        <f t="shared" si="38"/>
        <v>44085677.333356164</v>
      </c>
    </row>
    <row r="46" spans="1:48" x14ac:dyDescent="0.15">
      <c r="C46" s="7">
        <v>4</v>
      </c>
      <c r="D46" s="8">
        <v>16.060140675333301</v>
      </c>
      <c r="E46" s="10">
        <f t="shared" si="39"/>
        <v>14.1364178864516</v>
      </c>
      <c r="F46" s="7" t="s">
        <v>83</v>
      </c>
      <c r="G46" s="1">
        <v>5</v>
      </c>
      <c r="H46" s="9">
        <f t="shared" si="20"/>
        <v>16.060140675333301</v>
      </c>
      <c r="I46" s="9">
        <f t="shared" si="21"/>
        <v>289.21014067533326</v>
      </c>
      <c r="J46" s="9">
        <f t="shared" si="22"/>
        <v>0.12614871907458033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169.45095090237436</v>
      </c>
      <c r="O46" s="9">
        <f t="shared" si="40"/>
        <v>67.774721100124935</v>
      </c>
      <c r="P46" s="9">
        <f t="shared" si="25"/>
        <v>8.5496942524176927</v>
      </c>
      <c r="Q46" s="12">
        <f t="shared" si="26"/>
        <v>2.0519266205802462</v>
      </c>
      <c r="R46" s="9">
        <f t="shared" si="27"/>
        <v>14.125500000000001</v>
      </c>
      <c r="S46" s="13">
        <f t="shared" si="28"/>
        <v>0.14526399919155047</v>
      </c>
      <c r="T46" s="2">
        <f t="shared" si="29"/>
        <v>0.43</v>
      </c>
      <c r="U46" s="14">
        <f t="shared" si="30"/>
        <v>6.2463519652366704E-2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8.2363519652366712E-2</v>
      </c>
      <c r="AR46" s="9">
        <f t="shared" si="35"/>
        <v>136.875</v>
      </c>
      <c r="AS46" s="1">
        <f t="shared" si="36"/>
        <v>0.24</v>
      </c>
      <c r="AT46" s="1">
        <f t="shared" si="37"/>
        <v>1240.25</v>
      </c>
      <c r="AU46" s="1">
        <f t="shared" si="38"/>
        <v>22483002.533495165</v>
      </c>
    </row>
    <row r="47" spans="1:48" x14ac:dyDescent="0.15">
      <c r="C47" s="7">
        <v>5</v>
      </c>
      <c r="D47" s="8">
        <v>18.132397794516098</v>
      </c>
      <c r="E47" s="10">
        <f t="shared" si="39"/>
        <v>16.060140675333301</v>
      </c>
      <c r="F47" s="7" t="s">
        <v>85</v>
      </c>
      <c r="G47" s="1">
        <v>6</v>
      </c>
      <c r="H47" s="9">
        <f t="shared" si="20"/>
        <v>18.132397794516098</v>
      </c>
      <c r="I47" s="9">
        <f t="shared" si="21"/>
        <v>291.2823977945161</v>
      </c>
      <c r="J47" s="9">
        <f t="shared" si="22"/>
        <v>0.16028859849631158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118.08127684770724</v>
      </c>
      <c r="P47" s="9">
        <f t="shared" si="25"/>
        <v>18.92708237457396</v>
      </c>
      <c r="Q47" s="12">
        <f t="shared" si="26"/>
        <v>4.5424997698977503</v>
      </c>
      <c r="R47" s="9">
        <f t="shared" si="27"/>
        <v>14.125500000000001</v>
      </c>
      <c r="S47" s="13">
        <f t="shared" si="28"/>
        <v>0.32158152064689743</v>
      </c>
      <c r="T47" s="2">
        <f t="shared" si="29"/>
        <v>0.43</v>
      </c>
      <c r="U47" s="14">
        <f t="shared" si="30"/>
        <v>0.13828005387816589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0.15818005387816589</v>
      </c>
      <c r="AR47" s="9">
        <f t="shared" si="35"/>
        <v>136.875</v>
      </c>
      <c r="AS47" s="1">
        <f t="shared" si="36"/>
        <v>0.24</v>
      </c>
      <c r="AT47" s="1">
        <f t="shared" si="37"/>
        <v>1240.25</v>
      </c>
      <c r="AU47" s="1">
        <f t="shared" si="38"/>
        <v>43178855.968050092</v>
      </c>
    </row>
    <row r="48" spans="1:48" x14ac:dyDescent="0.15">
      <c r="C48" s="7">
        <v>6</v>
      </c>
      <c r="D48" s="8">
        <v>22.390748816666701</v>
      </c>
      <c r="E48" s="10">
        <f t="shared" si="39"/>
        <v>18.132397794516098</v>
      </c>
      <c r="F48" s="7" t="s">
        <v>83</v>
      </c>
      <c r="G48" s="1">
        <v>7</v>
      </c>
      <c r="H48" s="9">
        <f t="shared" si="20"/>
        <v>22.390748816666701</v>
      </c>
      <c r="I48" s="9">
        <f t="shared" si="21"/>
        <v>295.54074881666668</v>
      </c>
      <c r="J48" s="9">
        <f t="shared" si="22"/>
        <v>0.2594643541880145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158.0104444731333</v>
      </c>
      <c r="P48" s="9">
        <f t="shared" si="25"/>
        <v>40.99807793018266</v>
      </c>
      <c r="Q48" s="12">
        <f t="shared" si="26"/>
        <v>9.8395387032438375</v>
      </c>
      <c r="R48" s="9">
        <f t="shared" si="27"/>
        <v>14.125500000000001</v>
      </c>
      <c r="S48" s="13">
        <f t="shared" si="28"/>
        <v>0.69657985227027974</v>
      </c>
      <c r="T48" s="2">
        <f t="shared" si="29"/>
        <v>0.43</v>
      </c>
      <c r="U48" s="14">
        <f t="shared" si="30"/>
        <v>0.29952933647622026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0.31942933647622024</v>
      </c>
      <c r="AR48" s="9">
        <f t="shared" si="35"/>
        <v>136.875</v>
      </c>
      <c r="AS48" s="1">
        <f t="shared" si="36"/>
        <v>0.24</v>
      </c>
      <c r="AT48" s="1">
        <f t="shared" si="37"/>
        <v>1240.25</v>
      </c>
      <c r="AU48" s="1">
        <f t="shared" si="38"/>
        <v>87195527.966502726</v>
      </c>
    </row>
    <row r="49" spans="1:48" x14ac:dyDescent="0.15">
      <c r="C49" s="7">
        <v>7</v>
      </c>
      <c r="D49" s="8">
        <v>24.2410970416129</v>
      </c>
      <c r="E49" s="10">
        <f t="shared" si="39"/>
        <v>22.390748816666701</v>
      </c>
      <c r="F49" s="7" t="s">
        <v>83</v>
      </c>
      <c r="G49" s="1">
        <v>8</v>
      </c>
      <c r="H49" s="9">
        <f t="shared" si="20"/>
        <v>24.2410970416129</v>
      </c>
      <c r="I49" s="9">
        <f t="shared" si="21"/>
        <v>297.39109704161285</v>
      </c>
      <c r="J49" s="9">
        <f t="shared" si="22"/>
        <v>0.31849449404766228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175.86861654295063</v>
      </c>
      <c r="P49" s="9">
        <f t="shared" si="25"/>
        <v>56.013186044709393</v>
      </c>
      <c r="Q49" s="12">
        <f t="shared" si="26"/>
        <v>13.443164650730253</v>
      </c>
      <c r="R49" s="9">
        <f t="shared" si="27"/>
        <v>14.125500000000001</v>
      </c>
      <c r="S49" s="13">
        <f t="shared" si="28"/>
        <v>0.95169478253727324</v>
      </c>
      <c r="T49" s="2">
        <f t="shared" si="29"/>
        <v>0.43</v>
      </c>
      <c r="U49" s="14">
        <f t="shared" si="30"/>
        <v>0.40922875649102747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0.42912875649102744</v>
      </c>
      <c r="AR49" s="9">
        <f t="shared" si="35"/>
        <v>136.875</v>
      </c>
      <c r="AS49" s="1">
        <f t="shared" si="36"/>
        <v>0.24</v>
      </c>
      <c r="AT49" s="1">
        <f t="shared" si="37"/>
        <v>1240.25</v>
      </c>
      <c r="AU49" s="1">
        <f t="shared" si="38"/>
        <v>117140488.41168192</v>
      </c>
    </row>
    <row r="50" spans="1:48" x14ac:dyDescent="0.15">
      <c r="C50" s="7">
        <v>8</v>
      </c>
      <c r="D50" s="8">
        <v>25.682624486129001</v>
      </c>
      <c r="E50" s="10">
        <f t="shared" si="39"/>
        <v>24.2410970416129</v>
      </c>
      <c r="F50" s="7" t="s">
        <v>83</v>
      </c>
      <c r="G50" s="1">
        <v>9</v>
      </c>
      <c r="H50" s="9">
        <f t="shared" si="20"/>
        <v>25.682624486129001</v>
      </c>
      <c r="I50" s="9">
        <f t="shared" si="21"/>
        <v>298.83262448612896</v>
      </c>
      <c r="J50" s="9">
        <f t="shared" si="22"/>
        <v>0.37298632613431465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178.71168049824124</v>
      </c>
      <c r="P50" s="9">
        <f t="shared" si="25"/>
        <v>66.657013146328438</v>
      </c>
      <c r="Q50" s="12">
        <f t="shared" si="26"/>
        <v>15.997683155118825</v>
      </c>
      <c r="R50" s="9">
        <f t="shared" si="27"/>
        <v>14.125500000000001</v>
      </c>
      <c r="S50" s="13">
        <f t="shared" si="28"/>
        <v>1.1325392485305883</v>
      </c>
      <c r="T50" s="2">
        <f t="shared" si="29"/>
        <v>0.43</v>
      </c>
      <c r="U50" s="14">
        <f t="shared" si="30"/>
        <v>0.48699187686815298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0.50689187686815296</v>
      </c>
      <c r="AR50" s="9">
        <f t="shared" si="35"/>
        <v>136.875</v>
      </c>
      <c r="AS50" s="1">
        <f t="shared" si="36"/>
        <v>0.24</v>
      </c>
      <c r="AT50" s="1">
        <f t="shared" si="37"/>
        <v>1240.25</v>
      </c>
      <c r="AU50" s="1">
        <f t="shared" si="38"/>
        <v>138367706.96463704</v>
      </c>
    </row>
    <row r="51" spans="1:48" x14ac:dyDescent="0.15">
      <c r="C51" s="7">
        <v>9</v>
      </c>
      <c r="D51" s="8">
        <v>25.135853451333301</v>
      </c>
      <c r="E51" s="10">
        <f t="shared" si="39"/>
        <v>25.682624486129001</v>
      </c>
      <c r="F51" s="7" t="s">
        <v>83</v>
      </c>
      <c r="G51" s="1">
        <v>10</v>
      </c>
      <c r="H51" s="9">
        <f t="shared" si="20"/>
        <v>25.135853451333301</v>
      </c>
      <c r="I51" s="9">
        <f t="shared" si="21"/>
        <v>298.28585345133325</v>
      </c>
      <c r="J51" s="9">
        <f t="shared" si="22"/>
        <v>0.35136169016622038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170.91091735191281</v>
      </c>
      <c r="P51" s="9">
        <f t="shared" si="25"/>
        <v>60.051548788627287</v>
      </c>
      <c r="Q51" s="12">
        <f t="shared" si="26"/>
        <v>14.412371709270548</v>
      </c>
      <c r="R51" s="9">
        <f t="shared" si="27"/>
        <v>14.125500000000001</v>
      </c>
      <c r="S51" s="13">
        <f t="shared" si="28"/>
        <v>1.0203087826463169</v>
      </c>
      <c r="T51" s="2">
        <f t="shared" si="29"/>
        <v>0.43</v>
      </c>
      <c r="U51" s="14">
        <f t="shared" si="30"/>
        <v>0.43873277653791626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0.45863277653791623</v>
      </c>
      <c r="AR51" s="9">
        <f t="shared" si="35"/>
        <v>136.875</v>
      </c>
      <c r="AS51" s="1">
        <f t="shared" si="36"/>
        <v>0.24</v>
      </c>
      <c r="AT51" s="1">
        <f t="shared" si="37"/>
        <v>1240.25</v>
      </c>
      <c r="AU51" s="1">
        <f t="shared" si="38"/>
        <v>125194284.07585777</v>
      </c>
    </row>
    <row r="52" spans="1:48" x14ac:dyDescent="0.15">
      <c r="C52" s="7">
        <v>10</v>
      </c>
      <c r="D52" s="8">
        <v>22.662586614193501</v>
      </c>
      <c r="E52" s="10">
        <f t="shared" si="39"/>
        <v>25.135853451333301</v>
      </c>
      <c r="F52" s="7" t="s">
        <v>83</v>
      </c>
      <c r="G52" s="1">
        <v>11</v>
      </c>
      <c r="H52" s="9">
        <f t="shared" si="20"/>
        <v>22.662586614193501</v>
      </c>
      <c r="I52" s="9">
        <f t="shared" si="21"/>
        <v>295.81258661419349</v>
      </c>
      <c r="J52" s="9">
        <f t="shared" si="22"/>
        <v>0.26743989464989981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105.31640013512126</v>
      </c>
      <c r="O52" s="9">
        <f t="shared" si="40"/>
        <v>64.399218428164261</v>
      </c>
      <c r="P52" s="9">
        <f t="shared" si="25"/>
        <v>17.222920191964135</v>
      </c>
      <c r="Q52" s="12">
        <f t="shared" si="26"/>
        <v>4.1335008460713922</v>
      </c>
      <c r="R52" s="9">
        <f t="shared" si="27"/>
        <v>14.125500000000001</v>
      </c>
      <c r="S52" s="13">
        <f t="shared" si="28"/>
        <v>0.29262686956719353</v>
      </c>
      <c r="T52" s="2">
        <f t="shared" si="29"/>
        <v>0.43</v>
      </c>
      <c r="U52" s="14">
        <f t="shared" si="30"/>
        <v>0.12582955391389322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0.14572955391389322</v>
      </c>
      <c r="AR52" s="9">
        <f t="shared" si="35"/>
        <v>136.875</v>
      </c>
      <c r="AS52" s="1">
        <f t="shared" si="36"/>
        <v>0.24</v>
      </c>
      <c r="AT52" s="1">
        <f t="shared" si="37"/>
        <v>1240.25</v>
      </c>
      <c r="AU52" s="1">
        <f t="shared" si="38"/>
        <v>39780207.835703306</v>
      </c>
    </row>
    <row r="53" spans="1:48" x14ac:dyDescent="0.15">
      <c r="C53" s="7">
        <v>11</v>
      </c>
      <c r="D53" s="8">
        <v>20.062883051333301</v>
      </c>
      <c r="E53" s="10">
        <f t="shared" si="39"/>
        <v>22.662586614193501</v>
      </c>
      <c r="F53" s="7" t="s">
        <v>85</v>
      </c>
      <c r="G53" s="1">
        <v>12</v>
      </c>
      <c r="H53" s="9">
        <f t="shared" si="20"/>
        <v>20.062883051333301</v>
      </c>
      <c r="I53" s="9">
        <f t="shared" si="21"/>
        <v>293.21288305133328</v>
      </c>
      <c r="J53" s="9">
        <f t="shared" si="22"/>
        <v>0.19974831604370216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106.03254823620013</v>
      </c>
      <c r="P53" s="9">
        <f t="shared" si="25"/>
        <v>21.179822956003598</v>
      </c>
      <c r="Q53" s="12">
        <f t="shared" si="26"/>
        <v>5.0831575094408636</v>
      </c>
      <c r="R53" s="9">
        <f t="shared" si="27"/>
        <v>14.125500000000001</v>
      </c>
      <c r="S53" s="13">
        <f t="shared" si="28"/>
        <v>0.359856819895994</v>
      </c>
      <c r="T53" s="2">
        <f t="shared" si="29"/>
        <v>0.43</v>
      </c>
      <c r="U53" s="14">
        <f t="shared" si="30"/>
        <v>0.15473843255527742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0.17463843255527742</v>
      </c>
      <c r="AR53" s="9">
        <f t="shared" si="35"/>
        <v>136.875</v>
      </c>
      <c r="AS53" s="1">
        <f t="shared" si="36"/>
        <v>0.24</v>
      </c>
      <c r="AT53" s="1">
        <f t="shared" si="37"/>
        <v>1240.25</v>
      </c>
      <c r="AU53" s="1">
        <f t="shared" si="38"/>
        <v>47671546.069888018</v>
      </c>
      <c r="AV53" s="1">
        <f>SUM(AU42:AU53)</f>
        <v>751832318.45094752</v>
      </c>
    </row>
    <row r="54" spans="1:48" x14ac:dyDescent="0.15">
      <c r="C54" s="7">
        <v>12</v>
      </c>
      <c r="D54" s="8">
        <v>16.113895355871001</v>
      </c>
      <c r="E54" s="10">
        <f t="shared" si="39"/>
        <v>20.062883051333301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15.8823808970968</v>
      </c>
      <c r="E58" s="7"/>
      <c r="F58" s="7"/>
      <c r="G58" s="1">
        <v>1</v>
      </c>
      <c r="H58" s="9">
        <f t="shared" ref="H58:H69" si="41">E59</f>
        <v>15.8823808970968</v>
      </c>
      <c r="I58" s="9">
        <f t="shared" ref="I58:I69" si="42">H58+273.15</f>
        <v>289.0323808970968</v>
      </c>
      <c r="J58" s="9">
        <f t="shared" ref="J58:J69" si="43">EXP(($C$15*(I58-$C$13))/($C$16*I58*$C$13))</f>
        <v>0.1235635814318374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1.2327526640849646E-2</v>
      </c>
      <c r="Q58" s="12">
        <f t="shared" ref="Q58:Q69" si="47">P58*$B$60</f>
        <v>2.3422300617614326E-3</v>
      </c>
      <c r="R58" s="9">
        <f t="shared" ref="R58:R69" si="48">L58*$B$60</f>
        <v>1.8955666666666669E-2</v>
      </c>
      <c r="S58" s="13">
        <f t="shared" ref="S58:S69" si="49">Q58/R58</f>
        <v>0.12356358143183739</v>
      </c>
      <c r="T58" s="2">
        <f t="shared" ref="T58:T69" si="50">$B$59/100</f>
        <v>0.01</v>
      </c>
      <c r="U58" s="14">
        <f t="shared" ref="U58:U69" si="51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2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3">AO58*AN58</f>
        <v>1.17E-2</v>
      </c>
      <c r="AQ58" s="1">
        <f t="shared" ref="AQ58:AQ69" si="54">(AP58+AM58+AD58+AA58+U58+X58+AG58+AJ58)</f>
        <v>2.1335635814318375E-2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877.16666666666663</v>
      </c>
      <c r="AU58" s="1">
        <f t="shared" ref="AU58:AU69" si="58">AT58*10000*AS58*0.67*AR58*AQ58</f>
        <v>237684.89065497299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15.2426777803226</v>
      </c>
      <c r="E59" s="10">
        <f t="shared" ref="E59:E70" si="59">D58</f>
        <v>15.8823808970968</v>
      </c>
      <c r="F59" s="7" t="s">
        <v>83</v>
      </c>
      <c r="G59" s="1">
        <v>2</v>
      </c>
      <c r="H59" s="9">
        <f t="shared" si="41"/>
        <v>15.2426777803226</v>
      </c>
      <c r="I59" s="9">
        <f t="shared" si="42"/>
        <v>288.39267778032257</v>
      </c>
      <c r="J59" s="9">
        <f t="shared" si="43"/>
        <v>0.11466688465876439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0.18720580669248368</v>
      </c>
      <c r="P59" s="9">
        <f t="shared" si="46"/>
        <v>2.1466306643457968E-2</v>
      </c>
      <c r="Q59" s="12">
        <f t="shared" si="47"/>
        <v>4.078598262257014E-3</v>
      </c>
      <c r="R59" s="9">
        <f t="shared" si="48"/>
        <v>1.8955666666666669E-2</v>
      </c>
      <c r="S59" s="13">
        <f t="shared" si="49"/>
        <v>0.21516511837746038</v>
      </c>
      <c r="T59" s="2">
        <f t="shared" si="50"/>
        <v>0.01</v>
      </c>
      <c r="U59" s="14">
        <f t="shared" si="51"/>
        <v>2.1516511837746037E-3</v>
      </c>
      <c r="V59" s="13"/>
      <c r="W59" s="2"/>
      <c r="X59" s="14"/>
      <c r="Y59" s="2">
        <v>0.04</v>
      </c>
      <c r="Z59" s="2">
        <v>0.21</v>
      </c>
      <c r="AA59" s="2">
        <f t="shared" si="52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3"/>
        <v>1.17E-2</v>
      </c>
      <c r="AQ59" s="1">
        <f t="shared" si="54"/>
        <v>2.2251651183774604E-2</v>
      </c>
      <c r="AR59" s="9">
        <f t="shared" si="55"/>
        <v>9.9766666666666666</v>
      </c>
      <c r="AS59" s="1">
        <f t="shared" si="56"/>
        <v>0.19</v>
      </c>
      <c r="AT59" s="1">
        <f t="shared" si="57"/>
        <v>877.16666666666663</v>
      </c>
      <c r="AU59" s="1">
        <f t="shared" si="58"/>
        <v>247889.55550875553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14.848223831071399</v>
      </c>
      <c r="E60" s="10">
        <f t="shared" si="59"/>
        <v>15.2426777803226</v>
      </c>
      <c r="F60" s="7" t="s">
        <v>83</v>
      </c>
      <c r="G60" s="1">
        <v>3</v>
      </c>
      <c r="H60" s="9">
        <f t="shared" si="41"/>
        <v>14.848223831071399</v>
      </c>
      <c r="I60" s="9">
        <f t="shared" si="42"/>
        <v>287.99822383107136</v>
      </c>
      <c r="J60" s="9">
        <f t="shared" si="43"/>
        <v>0.10948517129112127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0.26550616671569238</v>
      </c>
      <c r="P60" s="9">
        <f t="shared" si="46"/>
        <v>2.9068988141716583E-2</v>
      </c>
      <c r="Q60" s="12">
        <f t="shared" si="47"/>
        <v>5.5231077469261513E-3</v>
      </c>
      <c r="R60" s="9">
        <f t="shared" si="48"/>
        <v>1.8955666666666669E-2</v>
      </c>
      <c r="S60" s="13">
        <f t="shared" si="49"/>
        <v>0.29136974415352407</v>
      </c>
      <c r="T60" s="2">
        <f t="shared" si="50"/>
        <v>0.01</v>
      </c>
      <c r="U60" s="14">
        <f t="shared" si="51"/>
        <v>2.9136974415352409E-3</v>
      </c>
      <c r="V60" s="13"/>
      <c r="W60" s="2"/>
      <c r="X60" s="14"/>
      <c r="Y60" s="2">
        <v>0.04</v>
      </c>
      <c r="Z60" s="2">
        <v>0.21</v>
      </c>
      <c r="AA60" s="2">
        <f t="shared" si="52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3"/>
        <v>1.17E-2</v>
      </c>
      <c r="AQ60" s="1">
        <f t="shared" si="54"/>
        <v>2.3013697441535242E-2</v>
      </c>
      <c r="AR60" s="9">
        <f t="shared" si="55"/>
        <v>9.9766666666666666</v>
      </c>
      <c r="AS60" s="1">
        <f t="shared" si="56"/>
        <v>0.19</v>
      </c>
      <c r="AT60" s="1">
        <f t="shared" si="57"/>
        <v>877.16666666666663</v>
      </c>
      <c r="AU60" s="1">
        <f t="shared" si="58"/>
        <v>256378.96182531412</v>
      </c>
    </row>
    <row r="61" spans="1:48" x14ac:dyDescent="0.15">
      <c r="C61" s="7">
        <v>3</v>
      </c>
      <c r="D61" s="8">
        <v>14.1364178864516</v>
      </c>
      <c r="E61" s="10">
        <f t="shared" si="59"/>
        <v>14.848223831071399</v>
      </c>
      <c r="F61" s="7" t="s">
        <v>83</v>
      </c>
      <c r="G61" s="1">
        <v>4</v>
      </c>
      <c r="H61" s="9">
        <f t="shared" si="41"/>
        <v>14.1364178864516</v>
      </c>
      <c r="I61" s="9">
        <f t="shared" si="42"/>
        <v>287.2864178864516</v>
      </c>
      <c r="J61" s="9">
        <f t="shared" si="43"/>
        <v>0.10068755555339756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0.33620384524064245</v>
      </c>
      <c r="P61" s="9">
        <f t="shared" si="46"/>
        <v>3.3851543344933066E-2</v>
      </c>
      <c r="Q61" s="12">
        <f t="shared" si="47"/>
        <v>6.4317932355372823E-3</v>
      </c>
      <c r="R61" s="9">
        <f t="shared" si="48"/>
        <v>1.8955666666666669E-2</v>
      </c>
      <c r="S61" s="13">
        <f t="shared" si="49"/>
        <v>0.33930715013297419</v>
      </c>
      <c r="T61" s="2">
        <f t="shared" si="50"/>
        <v>0.01</v>
      </c>
      <c r="U61" s="14">
        <f t="shared" si="51"/>
        <v>3.3930715013297422E-3</v>
      </c>
      <c r="V61" s="13"/>
      <c r="W61" s="2"/>
      <c r="X61" s="14"/>
      <c r="Y61" s="2">
        <v>0.04</v>
      </c>
      <c r="Z61" s="2">
        <v>0.21</v>
      </c>
      <c r="AA61" s="2">
        <f t="shared" si="52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3"/>
        <v>1.17E-2</v>
      </c>
      <c r="AQ61" s="1">
        <f t="shared" si="54"/>
        <v>2.3493071501329742E-2</v>
      </c>
      <c r="AR61" s="9">
        <f t="shared" si="55"/>
        <v>9.9766666666666666</v>
      </c>
      <c r="AS61" s="1">
        <f t="shared" si="56"/>
        <v>0.19</v>
      </c>
      <c r="AT61" s="1">
        <f t="shared" si="57"/>
        <v>877.16666666666663</v>
      </c>
      <c r="AU61" s="1">
        <f t="shared" si="58"/>
        <v>261719.32158663988</v>
      </c>
    </row>
    <row r="62" spans="1:48" x14ac:dyDescent="0.15">
      <c r="C62" s="7">
        <v>4</v>
      </c>
      <c r="D62" s="8">
        <v>16.060140675333301</v>
      </c>
      <c r="E62" s="10">
        <f t="shared" si="59"/>
        <v>14.1364178864516</v>
      </c>
      <c r="F62" s="7" t="s">
        <v>83</v>
      </c>
      <c r="G62" s="1">
        <v>5</v>
      </c>
      <c r="H62" s="9">
        <f t="shared" si="41"/>
        <v>16.060140675333301</v>
      </c>
      <c r="I62" s="9">
        <f t="shared" si="42"/>
        <v>289.21014067533326</v>
      </c>
      <c r="J62" s="9">
        <f t="shared" si="43"/>
        <v>0.12614871907458033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0.2872346868009239</v>
      </c>
      <c r="O62" s="9">
        <f t="shared" si="60"/>
        <v>0.11488428176145216</v>
      </c>
      <c r="P62" s="9">
        <f t="shared" si="46"/>
        <v>1.4492504986010362E-2</v>
      </c>
      <c r="Q62" s="12">
        <f t="shared" si="47"/>
        <v>2.7535759473419686E-3</v>
      </c>
      <c r="R62" s="9">
        <f t="shared" si="48"/>
        <v>1.8955666666666669E-2</v>
      </c>
      <c r="S62" s="13">
        <f t="shared" si="49"/>
        <v>0.14526399919155053</v>
      </c>
      <c r="T62" s="2">
        <f t="shared" si="50"/>
        <v>0.01</v>
      </c>
      <c r="U62" s="14">
        <f t="shared" si="51"/>
        <v>1.4526399919155054E-3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2.7552639991915508E-2</v>
      </c>
      <c r="AR62" s="9">
        <f t="shared" si="55"/>
        <v>9.9766666666666666</v>
      </c>
      <c r="AS62" s="1">
        <f t="shared" si="56"/>
        <v>0.19</v>
      </c>
      <c r="AT62" s="1">
        <f t="shared" si="57"/>
        <v>877.16666666666663</v>
      </c>
      <c r="AU62" s="1">
        <f t="shared" si="58"/>
        <v>306944.03863696125</v>
      </c>
    </row>
    <row r="63" spans="1:48" x14ac:dyDescent="0.15">
      <c r="C63" s="7">
        <v>5</v>
      </c>
      <c r="D63" s="8">
        <v>18.132397794516098</v>
      </c>
      <c r="E63" s="10">
        <f t="shared" si="59"/>
        <v>16.060140675333301</v>
      </c>
      <c r="F63" s="7" t="s">
        <v>85</v>
      </c>
      <c r="G63" s="1">
        <v>6</v>
      </c>
      <c r="H63" s="9">
        <f t="shared" si="41"/>
        <v>18.132397794516098</v>
      </c>
      <c r="I63" s="9">
        <f t="shared" si="42"/>
        <v>291.2823977945161</v>
      </c>
      <c r="J63" s="9">
        <f t="shared" si="43"/>
        <v>0.16028859849631158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0.20015844344210845</v>
      </c>
      <c r="P63" s="9">
        <f t="shared" si="46"/>
        <v>3.2083116376538809E-2</v>
      </c>
      <c r="Q63" s="12">
        <f t="shared" si="47"/>
        <v>6.0957921115423735E-3</v>
      </c>
      <c r="R63" s="9">
        <f t="shared" si="48"/>
        <v>1.8955666666666669E-2</v>
      </c>
      <c r="S63" s="13">
        <f t="shared" si="49"/>
        <v>0.32158152064689743</v>
      </c>
      <c r="T63" s="2">
        <f t="shared" si="50"/>
        <v>0.01</v>
      </c>
      <c r="U63" s="14">
        <f t="shared" si="51"/>
        <v>3.2158152064689742E-3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2.9315815206468976E-2</v>
      </c>
      <c r="AR63" s="9">
        <f t="shared" si="55"/>
        <v>9.9766666666666666</v>
      </c>
      <c r="AS63" s="1">
        <f t="shared" si="56"/>
        <v>0.19</v>
      </c>
      <c r="AT63" s="1">
        <f t="shared" si="57"/>
        <v>877.16666666666663</v>
      </c>
      <c r="AU63" s="1">
        <f t="shared" si="58"/>
        <v>326586.29873756977</v>
      </c>
    </row>
    <row r="64" spans="1:48" x14ac:dyDescent="0.15">
      <c r="C64" s="7">
        <v>6</v>
      </c>
      <c r="D64" s="8">
        <v>22.390748816666701</v>
      </c>
      <c r="E64" s="10">
        <f t="shared" si="59"/>
        <v>18.132397794516098</v>
      </c>
      <c r="F64" s="7" t="s">
        <v>83</v>
      </c>
      <c r="G64" s="1">
        <v>7</v>
      </c>
      <c r="H64" s="9">
        <f t="shared" si="41"/>
        <v>22.390748816666701</v>
      </c>
      <c r="I64" s="9">
        <f t="shared" si="42"/>
        <v>295.54074881666668</v>
      </c>
      <c r="J64" s="9">
        <f t="shared" si="43"/>
        <v>0.2594643541880145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0.26784199373223627</v>
      </c>
      <c r="P64" s="9">
        <f t="shared" si="46"/>
        <v>6.9495449928164907E-2</v>
      </c>
      <c r="Q64" s="12">
        <f t="shared" si="47"/>
        <v>1.3204135486351333E-2</v>
      </c>
      <c r="R64" s="9">
        <f t="shared" si="48"/>
        <v>1.8955666666666669E-2</v>
      </c>
      <c r="S64" s="13">
        <f t="shared" si="49"/>
        <v>0.69657985227027963</v>
      </c>
      <c r="T64" s="2">
        <f t="shared" si="50"/>
        <v>0.01</v>
      </c>
      <c r="U64" s="14">
        <f t="shared" si="51"/>
        <v>6.9657985227027965E-3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3.3065798522702798E-2</v>
      </c>
      <c r="AR64" s="9">
        <f t="shared" si="55"/>
        <v>9.9766666666666666</v>
      </c>
      <c r="AS64" s="1">
        <f t="shared" si="56"/>
        <v>0.19</v>
      </c>
      <c r="AT64" s="1">
        <f t="shared" si="57"/>
        <v>877.16666666666663</v>
      </c>
      <c r="AU64" s="1">
        <f t="shared" si="58"/>
        <v>368362.15122371155</v>
      </c>
    </row>
    <row r="65" spans="1:48" x14ac:dyDescent="0.15">
      <c r="C65" s="7">
        <v>7</v>
      </c>
      <c r="D65" s="8">
        <v>24.2410970416129</v>
      </c>
      <c r="E65" s="10">
        <f t="shared" si="59"/>
        <v>22.390748816666701</v>
      </c>
      <c r="F65" s="7" t="s">
        <v>83</v>
      </c>
      <c r="G65" s="1">
        <v>8</v>
      </c>
      <c r="H65" s="9">
        <f t="shared" si="41"/>
        <v>24.2410970416129</v>
      </c>
      <c r="I65" s="9">
        <f t="shared" si="42"/>
        <v>297.39109704161285</v>
      </c>
      <c r="J65" s="9">
        <f t="shared" si="43"/>
        <v>0.31849449404766228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0.29811321047073802</v>
      </c>
      <c r="P65" s="9">
        <f t="shared" si="46"/>
        <v>9.4947416137801957E-2</v>
      </c>
      <c r="Q65" s="12">
        <f t="shared" si="47"/>
        <v>1.8040009066182371E-2</v>
      </c>
      <c r="R65" s="9">
        <f t="shared" si="48"/>
        <v>1.8955666666666669E-2</v>
      </c>
      <c r="S65" s="13">
        <f t="shared" si="49"/>
        <v>0.95169478253727302</v>
      </c>
      <c r="T65" s="2">
        <f t="shared" si="50"/>
        <v>0.01</v>
      </c>
      <c r="U65" s="14">
        <f t="shared" si="51"/>
        <v>9.5169478253727298E-3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3.5616947825372731E-2</v>
      </c>
      <c r="AR65" s="9">
        <f t="shared" si="55"/>
        <v>9.9766666666666666</v>
      </c>
      <c r="AS65" s="1">
        <f t="shared" si="56"/>
        <v>0.19</v>
      </c>
      <c r="AT65" s="1">
        <f t="shared" si="57"/>
        <v>877.16666666666663</v>
      </c>
      <c r="AU65" s="1">
        <f t="shared" si="58"/>
        <v>396782.66085027158</v>
      </c>
    </row>
    <row r="66" spans="1:48" x14ac:dyDescent="0.15">
      <c r="C66" s="7">
        <v>8</v>
      </c>
      <c r="D66" s="8">
        <v>25.682624486129001</v>
      </c>
      <c r="E66" s="10">
        <f t="shared" si="59"/>
        <v>24.2410970416129</v>
      </c>
      <c r="F66" s="7" t="s">
        <v>83</v>
      </c>
      <c r="G66" s="1">
        <v>9</v>
      </c>
      <c r="H66" s="9">
        <f t="shared" si="41"/>
        <v>25.682624486129001</v>
      </c>
      <c r="I66" s="9">
        <f t="shared" si="42"/>
        <v>298.83262448612896</v>
      </c>
      <c r="J66" s="9">
        <f t="shared" si="43"/>
        <v>0.37298632613431465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0.30293246099960275</v>
      </c>
      <c r="P66" s="9">
        <f t="shared" si="46"/>
        <v>0.11298966569506838</v>
      </c>
      <c r="Q66" s="12">
        <f t="shared" si="47"/>
        <v>2.1468036482062993E-2</v>
      </c>
      <c r="R66" s="9">
        <f t="shared" si="48"/>
        <v>1.8955666666666669E-2</v>
      </c>
      <c r="S66" s="13">
        <f t="shared" si="49"/>
        <v>1.1325392485305883</v>
      </c>
      <c r="T66" s="2">
        <f t="shared" si="50"/>
        <v>0.01</v>
      </c>
      <c r="U66" s="14">
        <f t="shared" si="51"/>
        <v>1.1325392485305882E-2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3.7425392485305881E-2</v>
      </c>
      <c r="AR66" s="9">
        <f t="shared" si="55"/>
        <v>9.9766666666666666</v>
      </c>
      <c r="AS66" s="1">
        <f t="shared" si="56"/>
        <v>0.19</v>
      </c>
      <c r="AT66" s="1">
        <f t="shared" si="57"/>
        <v>877.16666666666663</v>
      </c>
      <c r="AU66" s="1">
        <f t="shared" si="58"/>
        <v>416929.23510719219</v>
      </c>
    </row>
    <row r="67" spans="1:48" x14ac:dyDescent="0.15">
      <c r="C67" s="7">
        <v>9</v>
      </c>
      <c r="D67" s="8">
        <v>25.135853451333301</v>
      </c>
      <c r="E67" s="10">
        <f t="shared" si="59"/>
        <v>25.682624486129001</v>
      </c>
      <c r="F67" s="7" t="s">
        <v>83</v>
      </c>
      <c r="G67" s="1">
        <v>10</v>
      </c>
      <c r="H67" s="9">
        <f t="shared" si="41"/>
        <v>25.135853451333301</v>
      </c>
      <c r="I67" s="9">
        <f t="shared" si="42"/>
        <v>298.28585345133325</v>
      </c>
      <c r="J67" s="9">
        <f t="shared" si="43"/>
        <v>0.35136169016622038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0.28970946197120107</v>
      </c>
      <c r="P67" s="9">
        <f t="shared" si="46"/>
        <v>0.10179280621534756</v>
      </c>
      <c r="Q67" s="12">
        <f t="shared" si="47"/>
        <v>1.9340633180916035E-2</v>
      </c>
      <c r="R67" s="9">
        <f t="shared" si="48"/>
        <v>1.8955666666666669E-2</v>
      </c>
      <c r="S67" s="13">
        <f t="shared" si="49"/>
        <v>1.0203087826463169</v>
      </c>
      <c r="T67" s="2">
        <f t="shared" si="50"/>
        <v>0.01</v>
      </c>
      <c r="U67" s="14">
        <f t="shared" si="51"/>
        <v>1.0203087826463168E-2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3.6303087826463173E-2</v>
      </c>
      <c r="AR67" s="9">
        <f t="shared" si="55"/>
        <v>9.9766666666666666</v>
      </c>
      <c r="AS67" s="1">
        <f t="shared" si="56"/>
        <v>0.19</v>
      </c>
      <c r="AT67" s="1">
        <f t="shared" si="57"/>
        <v>877.16666666666663</v>
      </c>
      <c r="AU67" s="1">
        <f t="shared" si="58"/>
        <v>404426.45044962992</v>
      </c>
    </row>
    <row r="68" spans="1:48" x14ac:dyDescent="0.15">
      <c r="C68" s="7">
        <v>10</v>
      </c>
      <c r="D68" s="8">
        <v>22.662586614193501</v>
      </c>
      <c r="E68" s="10">
        <f t="shared" si="59"/>
        <v>25.135853451333301</v>
      </c>
      <c r="F68" s="7" t="s">
        <v>83</v>
      </c>
      <c r="G68" s="1">
        <v>11</v>
      </c>
      <c r="H68" s="9">
        <f t="shared" si="41"/>
        <v>22.662586614193501</v>
      </c>
      <c r="I68" s="9">
        <f t="shared" si="42"/>
        <v>295.81258661419349</v>
      </c>
      <c r="J68" s="9">
        <f t="shared" si="43"/>
        <v>0.26743989464989981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0.17852082296806085</v>
      </c>
      <c r="O68" s="9">
        <f t="shared" si="60"/>
        <v>0.1091624994544593</v>
      </c>
      <c r="P68" s="9">
        <f t="shared" si="46"/>
        <v>2.919440735382034E-2</v>
      </c>
      <c r="Q68" s="12">
        <f t="shared" si="47"/>
        <v>5.5469373972258642E-3</v>
      </c>
      <c r="R68" s="9">
        <f t="shared" si="48"/>
        <v>1.8955666666666669E-2</v>
      </c>
      <c r="S68" s="13">
        <f t="shared" si="49"/>
        <v>0.29262686956719347</v>
      </c>
      <c r="T68" s="2">
        <f t="shared" si="50"/>
        <v>0.01</v>
      </c>
      <c r="U68" s="14">
        <f t="shared" si="51"/>
        <v>2.9262686956719347E-3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2.9026268695671938E-2</v>
      </c>
      <c r="AR68" s="9">
        <f t="shared" si="55"/>
        <v>9.9766666666666666</v>
      </c>
      <c r="AS68" s="1">
        <f t="shared" si="56"/>
        <v>0.19</v>
      </c>
      <c r="AT68" s="1">
        <f t="shared" si="57"/>
        <v>877.16666666666663</v>
      </c>
      <c r="AU68" s="1">
        <f t="shared" si="58"/>
        <v>323360.67043395306</v>
      </c>
    </row>
    <row r="69" spans="1:48" x14ac:dyDescent="0.15">
      <c r="C69" s="7">
        <v>11</v>
      </c>
      <c r="D69" s="8">
        <v>20.062883051333301</v>
      </c>
      <c r="E69" s="10">
        <f t="shared" si="59"/>
        <v>22.662586614193501</v>
      </c>
      <c r="F69" s="7" t="s">
        <v>85</v>
      </c>
      <c r="G69" s="1">
        <v>12</v>
      </c>
      <c r="H69" s="9">
        <f t="shared" si="41"/>
        <v>20.062883051333301</v>
      </c>
      <c r="I69" s="9">
        <f t="shared" si="42"/>
        <v>293.21288305133328</v>
      </c>
      <c r="J69" s="9">
        <f t="shared" si="43"/>
        <v>0.19974831604370216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0.17973475876730563</v>
      </c>
      <c r="P69" s="9">
        <f t="shared" si="46"/>
        <v>3.5901715398290332E-2</v>
      </c>
      <c r="Q69" s="12">
        <f t="shared" si="47"/>
        <v>6.8213259256751629E-3</v>
      </c>
      <c r="R69" s="9">
        <f t="shared" si="48"/>
        <v>1.8955666666666669E-2</v>
      </c>
      <c r="S69" s="13">
        <f t="shared" si="49"/>
        <v>0.35985681989599388</v>
      </c>
      <c r="T69" s="2">
        <f t="shared" si="50"/>
        <v>0.01</v>
      </c>
      <c r="U69" s="14">
        <f t="shared" si="51"/>
        <v>3.5985681989599387E-3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2.969856819895994E-2</v>
      </c>
      <c r="AR69" s="9">
        <f t="shared" si="55"/>
        <v>9.9766666666666666</v>
      </c>
      <c r="AS69" s="1">
        <f t="shared" si="56"/>
        <v>0.19</v>
      </c>
      <c r="AT69" s="1">
        <f t="shared" si="57"/>
        <v>877.16666666666663</v>
      </c>
      <c r="AU69" s="1">
        <f t="shared" si="58"/>
        <v>330850.27305545838</v>
      </c>
      <c r="AV69" s="1">
        <f>SUM(AU58:AU69)</f>
        <v>3877914.5080704303</v>
      </c>
    </row>
    <row r="70" spans="1:48" x14ac:dyDescent="0.15">
      <c r="C70" s="7">
        <v>12</v>
      </c>
      <c r="D70" s="8">
        <v>16.113895355871001</v>
      </c>
      <c r="E70" s="10">
        <f t="shared" si="59"/>
        <v>20.062883051333301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15.8823808970968</v>
      </c>
      <c r="E73" s="7"/>
      <c r="F73" s="7"/>
      <c r="G73" s="1">
        <v>1</v>
      </c>
      <c r="H73" s="9">
        <f t="shared" ref="H73:H84" si="61">E74</f>
        <v>15.8823808970968</v>
      </c>
      <c r="I73" s="9">
        <f t="shared" ref="I73:I84" si="62">H73+273.15</f>
        <v>289.0323808970968</v>
      </c>
      <c r="J73" s="9">
        <f t="shared" ref="J73:J84" si="63">EXP(($C$15*(I73-$C$13))/($C$16*I73*$C$13))</f>
        <v>0.1235635814318374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1.3530212166786197E-2</v>
      </c>
      <c r="Q73" s="12">
        <f t="shared" ref="Q73:Q84" si="67">P73*$B$75</f>
        <v>2.4354381900215153E-3</v>
      </c>
      <c r="R73" s="9">
        <f t="shared" ref="R73:R84" si="68">L73*$B$75</f>
        <v>1.9710000000000002E-2</v>
      </c>
      <c r="S73" s="13">
        <f t="shared" ref="S73:S84" si="69">Q73/R73</f>
        <v>0.12356358143183739</v>
      </c>
      <c r="T73" s="2">
        <f t="shared" ref="T73:T84" si="70">$B$74/100</f>
        <v>0.01</v>
      </c>
      <c r="U73" s="14">
        <f t="shared" ref="U73:U84" si="71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2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3">AO73*AN73</f>
        <v>1.0799999999999999E-2</v>
      </c>
      <c r="AQ73" s="1">
        <f t="shared" ref="AQ73:AQ84" si="74">(AP73+AM73+AD73+AA73+U73+X73+AG73+AJ73)</f>
        <v>2.2835635814318377E-2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385.58333333333331</v>
      </c>
      <c r="AU73" s="1">
        <f t="shared" ref="AU73:AU84" si="78">AT73*10000*AS73*0.67*AR73*AQ73</f>
        <v>116276.72433541984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15.2426777803226</v>
      </c>
      <c r="E74" s="10">
        <f t="shared" ref="E74:E85" si="79">D73</f>
        <v>15.8823808970968</v>
      </c>
      <c r="F74" s="7" t="s">
        <v>83</v>
      </c>
      <c r="G74" s="1">
        <v>2</v>
      </c>
      <c r="H74" s="9">
        <f t="shared" si="61"/>
        <v>15.2426777803226</v>
      </c>
      <c r="I74" s="9">
        <f t="shared" si="62"/>
        <v>288.39267778032257</v>
      </c>
      <c r="J74" s="9">
        <f t="shared" si="63"/>
        <v>0.11466688465876439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0.20546978783321382</v>
      </c>
      <c r="P74" s="9">
        <f t="shared" si="66"/>
        <v>2.356058046233192E-2</v>
      </c>
      <c r="Q74" s="12">
        <f t="shared" si="67"/>
        <v>4.2409044832197457E-3</v>
      </c>
      <c r="R74" s="9">
        <f t="shared" si="68"/>
        <v>1.9710000000000002E-2</v>
      </c>
      <c r="S74" s="13">
        <f t="shared" si="69"/>
        <v>0.21516511837746044</v>
      </c>
      <c r="T74" s="2">
        <f t="shared" si="70"/>
        <v>0.01</v>
      </c>
      <c r="U74" s="14">
        <f t="shared" si="71"/>
        <v>2.1516511837746046E-3</v>
      </c>
      <c r="V74" s="13"/>
      <c r="W74" s="2"/>
      <c r="X74" s="14"/>
      <c r="Y74" s="2">
        <v>0.04</v>
      </c>
      <c r="Z74" s="2">
        <v>0.27</v>
      </c>
      <c r="AA74" s="2">
        <f t="shared" si="72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3"/>
        <v>1.0799999999999999E-2</v>
      </c>
      <c r="AQ74" s="1">
        <f t="shared" si="74"/>
        <v>2.3751651183774605E-2</v>
      </c>
      <c r="AR74" s="9">
        <f t="shared" si="75"/>
        <v>10.950000000000001</v>
      </c>
      <c r="AS74" s="1">
        <f t="shared" si="76"/>
        <v>0.18</v>
      </c>
      <c r="AT74" s="1">
        <f t="shared" si="77"/>
        <v>385.58333333333331</v>
      </c>
      <c r="AU74" s="1">
        <f t="shared" si="78"/>
        <v>120940.9810028206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14.848223831071399</v>
      </c>
      <c r="E75" s="10">
        <f t="shared" si="79"/>
        <v>15.2426777803226</v>
      </c>
      <c r="F75" s="7" t="s">
        <v>83</v>
      </c>
      <c r="G75" s="1">
        <v>3</v>
      </c>
      <c r="H75" s="9">
        <f t="shared" si="61"/>
        <v>14.848223831071399</v>
      </c>
      <c r="I75" s="9">
        <f t="shared" si="62"/>
        <v>287.99822383107136</v>
      </c>
      <c r="J75" s="9">
        <f t="shared" si="63"/>
        <v>0.10948517129112127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0.29140920737088194</v>
      </c>
      <c r="P75" s="9">
        <f t="shared" si="66"/>
        <v>3.1904986984810889E-2</v>
      </c>
      <c r="Q75" s="12">
        <f t="shared" si="67"/>
        <v>5.7428976572659598E-3</v>
      </c>
      <c r="R75" s="9">
        <f t="shared" si="68"/>
        <v>1.9710000000000002E-2</v>
      </c>
      <c r="S75" s="13">
        <f t="shared" si="69"/>
        <v>0.29136974415352407</v>
      </c>
      <c r="T75" s="2">
        <f t="shared" si="70"/>
        <v>0.01</v>
      </c>
      <c r="U75" s="14">
        <f t="shared" si="71"/>
        <v>2.9136974415352409E-3</v>
      </c>
      <c r="V75" s="13"/>
      <c r="W75" s="2"/>
      <c r="X75" s="14"/>
      <c r="Y75" s="2">
        <v>0.04</v>
      </c>
      <c r="Z75" s="2">
        <v>0.27</v>
      </c>
      <c r="AA75" s="2">
        <f t="shared" si="72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3"/>
        <v>1.0799999999999999E-2</v>
      </c>
      <c r="AQ75" s="1">
        <f t="shared" si="74"/>
        <v>2.4513697441535243E-2</v>
      </c>
      <c r="AR75" s="9">
        <f t="shared" si="75"/>
        <v>10.950000000000001</v>
      </c>
      <c r="AS75" s="1">
        <f t="shared" si="76"/>
        <v>0.18</v>
      </c>
      <c r="AT75" s="1">
        <f t="shared" si="77"/>
        <v>385.58333333333331</v>
      </c>
      <c r="AU75" s="1">
        <f t="shared" si="78"/>
        <v>124821.24268526137</v>
      </c>
    </row>
    <row r="76" spans="1:48" x14ac:dyDescent="0.15">
      <c r="C76" s="7">
        <v>3</v>
      </c>
      <c r="D76" s="8">
        <v>14.1364178864516</v>
      </c>
      <c r="E76" s="10">
        <f t="shared" si="79"/>
        <v>14.848223831071399</v>
      </c>
      <c r="F76" s="7" t="s">
        <v>83</v>
      </c>
      <c r="G76" s="1">
        <v>4</v>
      </c>
      <c r="H76" s="9">
        <f t="shared" si="61"/>
        <v>14.1364178864516</v>
      </c>
      <c r="I76" s="9">
        <f t="shared" si="62"/>
        <v>287.2864178864516</v>
      </c>
      <c r="J76" s="9">
        <f t="shared" si="63"/>
        <v>0.10068755555339756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0.36900422038607111</v>
      </c>
      <c r="P76" s="9">
        <f t="shared" si="66"/>
        <v>3.7154132939560693E-2</v>
      </c>
      <c r="Q76" s="12">
        <f t="shared" si="67"/>
        <v>6.6877439291209246E-3</v>
      </c>
      <c r="R76" s="9">
        <f t="shared" si="68"/>
        <v>1.9710000000000002E-2</v>
      </c>
      <c r="S76" s="13">
        <f t="shared" si="69"/>
        <v>0.33930715013297436</v>
      </c>
      <c r="T76" s="2">
        <f t="shared" si="70"/>
        <v>0.01</v>
      </c>
      <c r="U76" s="14">
        <f t="shared" si="71"/>
        <v>3.3930715013297435E-3</v>
      </c>
      <c r="V76" s="13"/>
      <c r="W76" s="2"/>
      <c r="X76" s="14"/>
      <c r="Y76" s="2">
        <v>0.04</v>
      </c>
      <c r="Z76" s="2">
        <v>0.27</v>
      </c>
      <c r="AA76" s="2">
        <f t="shared" si="72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3"/>
        <v>1.0799999999999999E-2</v>
      </c>
      <c r="AQ76" s="1">
        <f t="shared" si="74"/>
        <v>2.4993071501329744E-2</v>
      </c>
      <c r="AR76" s="9">
        <f t="shared" si="75"/>
        <v>10.950000000000001</v>
      </c>
      <c r="AS76" s="1">
        <f t="shared" si="76"/>
        <v>0.18</v>
      </c>
      <c r="AT76" s="1">
        <f t="shared" si="77"/>
        <v>385.58333333333331</v>
      </c>
      <c r="AU76" s="1">
        <f t="shared" si="78"/>
        <v>127262.16641769042</v>
      </c>
    </row>
    <row r="77" spans="1:48" x14ac:dyDescent="0.15">
      <c r="C77" s="7">
        <v>4</v>
      </c>
      <c r="D77" s="8">
        <v>16.060140675333301</v>
      </c>
      <c r="E77" s="10">
        <f t="shared" si="79"/>
        <v>14.1364178864516</v>
      </c>
      <c r="F77" s="7" t="s">
        <v>83</v>
      </c>
      <c r="G77" s="1">
        <v>5</v>
      </c>
      <c r="H77" s="9">
        <f t="shared" si="61"/>
        <v>16.060140675333301</v>
      </c>
      <c r="I77" s="9">
        <f t="shared" si="62"/>
        <v>289.21014067533326</v>
      </c>
      <c r="J77" s="9">
        <f t="shared" si="63"/>
        <v>0.12614871907458033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0.31525758307418489</v>
      </c>
      <c r="O77" s="9">
        <f t="shared" si="80"/>
        <v>0.1260925043723255</v>
      </c>
      <c r="P77" s="9">
        <f t="shared" si="66"/>
        <v>1.5906407911474782E-2</v>
      </c>
      <c r="Q77" s="12">
        <f t="shared" si="67"/>
        <v>2.8631534240654605E-3</v>
      </c>
      <c r="R77" s="9">
        <f t="shared" si="68"/>
        <v>1.9710000000000002E-2</v>
      </c>
      <c r="S77" s="13">
        <f t="shared" si="69"/>
        <v>0.1452639991915505</v>
      </c>
      <c r="T77" s="2">
        <f t="shared" si="70"/>
        <v>0.01</v>
      </c>
      <c r="U77" s="14">
        <f t="shared" si="71"/>
        <v>1.452639991915505E-3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2.9352639991915508E-2</v>
      </c>
      <c r="AR77" s="9">
        <f t="shared" si="75"/>
        <v>10.950000000000001</v>
      </c>
      <c r="AS77" s="1">
        <f t="shared" si="76"/>
        <v>0.18</v>
      </c>
      <c r="AT77" s="1">
        <f t="shared" si="77"/>
        <v>385.58333333333331</v>
      </c>
      <c r="AU77" s="1">
        <f t="shared" si="78"/>
        <v>149460.64373284261</v>
      </c>
    </row>
    <row r="78" spans="1:48" x14ac:dyDescent="0.15">
      <c r="C78" s="7">
        <v>5</v>
      </c>
      <c r="D78" s="8">
        <v>18.132397794516098</v>
      </c>
      <c r="E78" s="10">
        <f t="shared" si="79"/>
        <v>16.060140675333301</v>
      </c>
      <c r="F78" s="7" t="s">
        <v>85</v>
      </c>
      <c r="G78" s="1">
        <v>6</v>
      </c>
      <c r="H78" s="9">
        <f t="shared" si="61"/>
        <v>18.132397794516098</v>
      </c>
      <c r="I78" s="9">
        <f t="shared" si="62"/>
        <v>291.2823977945161</v>
      </c>
      <c r="J78" s="9">
        <f t="shared" si="63"/>
        <v>0.16028859849631158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0.21968609646085074</v>
      </c>
      <c r="P78" s="9">
        <f t="shared" si="66"/>
        <v>3.5213176510835283E-2</v>
      </c>
      <c r="Q78" s="12">
        <f t="shared" si="67"/>
        <v>6.3383717719503506E-3</v>
      </c>
      <c r="R78" s="9">
        <f t="shared" si="68"/>
        <v>1.9710000000000002E-2</v>
      </c>
      <c r="S78" s="13">
        <f t="shared" si="69"/>
        <v>0.32158152064689749</v>
      </c>
      <c r="T78" s="2">
        <f t="shared" si="70"/>
        <v>0.01</v>
      </c>
      <c r="U78" s="14">
        <f t="shared" si="71"/>
        <v>3.2158152064689751E-3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3.1115815206468975E-2</v>
      </c>
      <c r="AR78" s="9">
        <f t="shared" si="75"/>
        <v>10.950000000000001</v>
      </c>
      <c r="AS78" s="1">
        <f t="shared" si="76"/>
        <v>0.18</v>
      </c>
      <c r="AT78" s="1">
        <f t="shared" si="77"/>
        <v>385.58333333333331</v>
      </c>
      <c r="AU78" s="1">
        <f t="shared" si="78"/>
        <v>158438.55177292132</v>
      </c>
    </row>
    <row r="79" spans="1:48" x14ac:dyDescent="0.15">
      <c r="C79" s="7">
        <v>6</v>
      </c>
      <c r="D79" s="8">
        <v>22.390748816666701</v>
      </c>
      <c r="E79" s="10">
        <f t="shared" si="79"/>
        <v>18.132397794516098</v>
      </c>
      <c r="F79" s="7" t="s">
        <v>83</v>
      </c>
      <c r="G79" s="1">
        <v>7</v>
      </c>
      <c r="H79" s="9">
        <f t="shared" si="61"/>
        <v>22.390748816666701</v>
      </c>
      <c r="I79" s="9">
        <f t="shared" si="62"/>
        <v>295.54074881666668</v>
      </c>
      <c r="J79" s="9">
        <f t="shared" si="63"/>
        <v>0.2594643541880145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0.29397291995001545</v>
      </c>
      <c r="P79" s="9">
        <f t="shared" si="66"/>
        <v>7.627549382359565E-2</v>
      </c>
      <c r="Q79" s="12">
        <f t="shared" si="67"/>
        <v>1.3729588888247216E-2</v>
      </c>
      <c r="R79" s="9">
        <f t="shared" si="68"/>
        <v>1.9710000000000002E-2</v>
      </c>
      <c r="S79" s="13">
        <f t="shared" si="69"/>
        <v>0.69657985227027985</v>
      </c>
      <c r="T79" s="2">
        <f t="shared" si="70"/>
        <v>0.01</v>
      </c>
      <c r="U79" s="14">
        <f t="shared" si="71"/>
        <v>6.9657985227027991E-3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3.4865798522702801E-2</v>
      </c>
      <c r="AR79" s="9">
        <f t="shared" si="75"/>
        <v>10.950000000000001</v>
      </c>
      <c r="AS79" s="1">
        <f t="shared" si="76"/>
        <v>0.18</v>
      </c>
      <c r="AT79" s="1">
        <f t="shared" si="77"/>
        <v>385.58333333333331</v>
      </c>
      <c r="AU79" s="1">
        <f t="shared" si="78"/>
        <v>177533.0836646386</v>
      </c>
    </row>
    <row r="80" spans="1:48" x14ac:dyDescent="0.15">
      <c r="C80" s="7">
        <v>7</v>
      </c>
      <c r="D80" s="8">
        <v>24.2410970416129</v>
      </c>
      <c r="E80" s="10">
        <f t="shared" si="79"/>
        <v>22.390748816666701</v>
      </c>
      <c r="F80" s="7" t="s">
        <v>83</v>
      </c>
      <c r="G80" s="1">
        <v>8</v>
      </c>
      <c r="H80" s="9">
        <f t="shared" si="61"/>
        <v>24.2410970416129</v>
      </c>
      <c r="I80" s="9">
        <f t="shared" si="62"/>
        <v>297.39109704161285</v>
      </c>
      <c r="J80" s="9">
        <f t="shared" si="63"/>
        <v>0.31849449404766228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0.32719742612641978</v>
      </c>
      <c r="P80" s="9">
        <f t="shared" si="66"/>
        <v>0.10421057868783143</v>
      </c>
      <c r="Q80" s="12">
        <f t="shared" si="67"/>
        <v>1.8757904163809656E-2</v>
      </c>
      <c r="R80" s="9">
        <f t="shared" si="68"/>
        <v>1.9710000000000002E-2</v>
      </c>
      <c r="S80" s="13">
        <f t="shared" si="69"/>
        <v>0.95169478253727313</v>
      </c>
      <c r="T80" s="2">
        <f t="shared" si="70"/>
        <v>0.01</v>
      </c>
      <c r="U80" s="14">
        <f t="shared" si="71"/>
        <v>9.5169478253727315E-3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3.7416947825372734E-2</v>
      </c>
      <c r="AR80" s="9">
        <f t="shared" si="75"/>
        <v>10.950000000000001</v>
      </c>
      <c r="AS80" s="1">
        <f t="shared" si="76"/>
        <v>0.18</v>
      </c>
      <c r="AT80" s="1">
        <f t="shared" si="77"/>
        <v>385.58333333333331</v>
      </c>
      <c r="AU80" s="1">
        <f t="shared" si="78"/>
        <v>190523.27525015391</v>
      </c>
    </row>
    <row r="81" spans="1:48" x14ac:dyDescent="0.15">
      <c r="C81" s="7">
        <v>8</v>
      </c>
      <c r="D81" s="8">
        <v>25.682624486129001</v>
      </c>
      <c r="E81" s="10">
        <f t="shared" si="79"/>
        <v>24.2410970416129</v>
      </c>
      <c r="F81" s="7" t="s">
        <v>83</v>
      </c>
      <c r="G81" s="1">
        <v>9</v>
      </c>
      <c r="H81" s="9">
        <f t="shared" si="61"/>
        <v>25.682624486129001</v>
      </c>
      <c r="I81" s="9">
        <f t="shared" si="62"/>
        <v>298.83262448612896</v>
      </c>
      <c r="J81" s="9">
        <f t="shared" si="63"/>
        <v>0.37298632613431465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0.33248684743858836</v>
      </c>
      <c r="P81" s="9">
        <f t="shared" si="66"/>
        <v>0.12401304771409943</v>
      </c>
      <c r="Q81" s="12">
        <f t="shared" si="67"/>
        <v>2.2322348588537898E-2</v>
      </c>
      <c r="R81" s="9">
        <f t="shared" si="68"/>
        <v>1.9710000000000002E-2</v>
      </c>
      <c r="S81" s="13">
        <f t="shared" si="69"/>
        <v>1.1325392485305883</v>
      </c>
      <c r="T81" s="2">
        <f t="shared" si="70"/>
        <v>0.01</v>
      </c>
      <c r="U81" s="14">
        <f t="shared" si="71"/>
        <v>1.1325392485305882E-2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3.9225392485305884E-2</v>
      </c>
      <c r="AR81" s="9">
        <f t="shared" si="75"/>
        <v>10.950000000000001</v>
      </c>
      <c r="AS81" s="1">
        <f t="shared" si="76"/>
        <v>0.18</v>
      </c>
      <c r="AT81" s="1">
        <f t="shared" si="77"/>
        <v>385.58333333333331</v>
      </c>
      <c r="AU81" s="1">
        <f t="shared" si="78"/>
        <v>199731.69068070038</v>
      </c>
    </row>
    <row r="82" spans="1:48" x14ac:dyDescent="0.15">
      <c r="C82" s="7">
        <v>9</v>
      </c>
      <c r="D82" s="8">
        <v>25.135853451333301</v>
      </c>
      <c r="E82" s="10">
        <f t="shared" si="79"/>
        <v>25.682624486129001</v>
      </c>
      <c r="F82" s="7" t="s">
        <v>83</v>
      </c>
      <c r="G82" s="1">
        <v>10</v>
      </c>
      <c r="H82" s="9">
        <f t="shared" si="61"/>
        <v>25.135853451333301</v>
      </c>
      <c r="I82" s="9">
        <f t="shared" si="62"/>
        <v>298.28585345133325</v>
      </c>
      <c r="J82" s="9">
        <f t="shared" si="63"/>
        <v>0.35136169016622038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0.31797379972448897</v>
      </c>
      <c r="P82" s="9">
        <f t="shared" si="66"/>
        <v>0.11172381169977171</v>
      </c>
      <c r="Q82" s="12">
        <f t="shared" si="67"/>
        <v>2.0110286105958906E-2</v>
      </c>
      <c r="R82" s="9">
        <f t="shared" si="68"/>
        <v>1.9710000000000002E-2</v>
      </c>
      <c r="S82" s="13">
        <f t="shared" si="69"/>
        <v>1.0203087826463169</v>
      </c>
      <c r="T82" s="2">
        <f t="shared" si="70"/>
        <v>0.01</v>
      </c>
      <c r="U82" s="14">
        <f t="shared" si="71"/>
        <v>1.0203087826463168E-2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3.8103087826463169E-2</v>
      </c>
      <c r="AR82" s="9">
        <f t="shared" si="75"/>
        <v>10.950000000000001</v>
      </c>
      <c r="AS82" s="1">
        <f t="shared" si="76"/>
        <v>0.18</v>
      </c>
      <c r="AT82" s="1">
        <f t="shared" si="77"/>
        <v>385.58333333333331</v>
      </c>
      <c r="AU82" s="1">
        <f t="shared" si="78"/>
        <v>194017.03002935179</v>
      </c>
    </row>
    <row r="83" spans="1:48" x14ac:dyDescent="0.15">
      <c r="C83" s="7">
        <v>10</v>
      </c>
      <c r="D83" s="8">
        <v>22.662586614193501</v>
      </c>
      <c r="E83" s="10">
        <f t="shared" si="79"/>
        <v>25.135853451333301</v>
      </c>
      <c r="F83" s="7" t="s">
        <v>83</v>
      </c>
      <c r="G83" s="1">
        <v>11</v>
      </c>
      <c r="H83" s="9">
        <f t="shared" si="61"/>
        <v>22.662586614193501</v>
      </c>
      <c r="I83" s="9">
        <f t="shared" si="62"/>
        <v>295.81258661419349</v>
      </c>
      <c r="J83" s="9">
        <f t="shared" si="63"/>
        <v>0.26743989464989981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0.19593748862348143</v>
      </c>
      <c r="O83" s="9">
        <f t="shared" si="80"/>
        <v>0.11981249940123584</v>
      </c>
      <c r="P83" s="9">
        <f t="shared" si="66"/>
        <v>3.2042642217607699E-2</v>
      </c>
      <c r="Q83" s="12">
        <f t="shared" si="67"/>
        <v>5.7676755991693859E-3</v>
      </c>
      <c r="R83" s="9">
        <f t="shared" si="68"/>
        <v>1.9710000000000002E-2</v>
      </c>
      <c r="S83" s="13">
        <f t="shared" si="69"/>
        <v>0.29262686956719358</v>
      </c>
      <c r="T83" s="2">
        <f t="shared" si="70"/>
        <v>0.01</v>
      </c>
      <c r="U83" s="14">
        <f t="shared" si="71"/>
        <v>2.926268695671936E-3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3.0826268695671937E-2</v>
      </c>
      <c r="AR83" s="9">
        <f t="shared" si="75"/>
        <v>10.950000000000001</v>
      </c>
      <c r="AS83" s="1">
        <f t="shared" si="76"/>
        <v>0.18</v>
      </c>
      <c r="AT83" s="1">
        <f t="shared" si="77"/>
        <v>385.58333333333331</v>
      </c>
      <c r="AU83" s="1">
        <f t="shared" si="78"/>
        <v>156964.21052435754</v>
      </c>
    </row>
    <row r="84" spans="1:48" x14ac:dyDescent="0.15">
      <c r="C84" s="7">
        <v>11</v>
      </c>
      <c r="D84" s="8">
        <v>20.062883051333301</v>
      </c>
      <c r="E84" s="10">
        <f t="shared" si="79"/>
        <v>22.662586614193501</v>
      </c>
      <c r="F84" s="7" t="s">
        <v>85</v>
      </c>
      <c r="G84" s="1">
        <v>12</v>
      </c>
      <c r="H84" s="9">
        <f t="shared" si="61"/>
        <v>20.062883051333301</v>
      </c>
      <c r="I84" s="9">
        <f t="shared" si="62"/>
        <v>293.21288305133328</v>
      </c>
      <c r="J84" s="9">
        <f t="shared" si="63"/>
        <v>0.19974831604370216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0.19726985718362816</v>
      </c>
      <c r="P84" s="9">
        <f t="shared" si="66"/>
        <v>3.9404321778611348E-2</v>
      </c>
      <c r="Q84" s="12">
        <f t="shared" si="67"/>
        <v>7.0927779201500427E-3</v>
      </c>
      <c r="R84" s="9">
        <f t="shared" si="68"/>
        <v>1.9710000000000002E-2</v>
      </c>
      <c r="S84" s="13">
        <f t="shared" si="69"/>
        <v>0.359856819895994</v>
      </c>
      <c r="T84" s="2">
        <f t="shared" si="70"/>
        <v>0.01</v>
      </c>
      <c r="U84" s="14">
        <f t="shared" si="71"/>
        <v>3.59856819895994E-3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3.1498568198959943E-2</v>
      </c>
      <c r="AR84" s="9">
        <f t="shared" si="75"/>
        <v>10.950000000000001</v>
      </c>
      <c r="AS84" s="1">
        <f t="shared" si="76"/>
        <v>0.18</v>
      </c>
      <c r="AT84" s="1">
        <f t="shared" si="77"/>
        <v>385.58333333333331</v>
      </c>
      <c r="AU84" s="1">
        <f t="shared" si="78"/>
        <v>160387.49090289831</v>
      </c>
      <c r="AV84" s="1">
        <f>SUM(AU73:AU84)</f>
        <v>1876357.0909990568</v>
      </c>
    </row>
    <row r="85" spans="1:48" x14ac:dyDescent="0.15">
      <c r="C85" s="7">
        <v>12</v>
      </c>
      <c r="D85" s="8">
        <v>16.113895355871001</v>
      </c>
      <c r="E85" s="10">
        <f t="shared" si="79"/>
        <v>20.062883051333301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15.8823808970968</v>
      </c>
      <c r="E89" s="7"/>
      <c r="F89" s="7"/>
      <c r="G89" s="1">
        <v>1</v>
      </c>
      <c r="H89" s="9">
        <f t="shared" ref="H89:H100" si="81">E90</f>
        <v>15.8823808970968</v>
      </c>
      <c r="I89" s="9">
        <f t="shared" ref="I89:I100" si="82">H89+273.15</f>
        <v>289.0323808970968</v>
      </c>
      <c r="J89" s="9">
        <f t="shared" ref="J89:J100" si="83">EXP(($C$15*(I89-$C$13))/($C$16*I89*$C$13))</f>
        <v>0.1235635814318374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0.6555387794807912</v>
      </c>
      <c r="Q89" s="12">
        <f t="shared" ref="Q89:Q100" si="87">P89*$B$91</f>
        <v>0.29499245076635605</v>
      </c>
      <c r="R89" s="9">
        <f t="shared" ref="R89:R100" si="88">L89*$B$91</f>
        <v>2.3873737500000001</v>
      </c>
      <c r="S89" s="13">
        <f t="shared" ref="S89:S100" si="89">Q89/R89</f>
        <v>0.1235635814318374</v>
      </c>
      <c r="T89" s="2">
        <f t="shared" ref="T89:T100" si="90">$B$90/100</f>
        <v>0.51</v>
      </c>
      <c r="U89" s="14">
        <f t="shared" ref="U89:U100" si="91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6.5454754098866474E-2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3955.4166666666665</v>
      </c>
      <c r="AN89" s="1">
        <f t="shared" ref="AN89:AN100" si="96">AM89*10000*AK89*AJ89</f>
        <v>26932158.349255253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15.2426777803226</v>
      </c>
      <c r="E90" s="10">
        <f t="shared" ref="E90:E101" si="97">D89</f>
        <v>15.8823808970968</v>
      </c>
      <c r="F90" s="7" t="s">
        <v>83</v>
      </c>
      <c r="G90" s="1">
        <v>2</v>
      </c>
      <c r="H90" s="9">
        <f t="shared" si="81"/>
        <v>15.2426777803226</v>
      </c>
      <c r="I90" s="9">
        <f t="shared" si="82"/>
        <v>288.39267778032257</v>
      </c>
      <c r="J90" s="9">
        <f t="shared" si="83"/>
        <v>0.11466688465876439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9.9550112205192089</v>
      </c>
      <c r="P90" s="9">
        <f t="shared" si="86"/>
        <v>1.1415101233999814</v>
      </c>
      <c r="Q90" s="12">
        <f t="shared" si="87"/>
        <v>0.51367955552999167</v>
      </c>
      <c r="R90" s="9">
        <f t="shared" si="88"/>
        <v>2.3873737500000001</v>
      </c>
      <c r="S90" s="13">
        <f t="shared" si="89"/>
        <v>0.21516511837746044</v>
      </c>
      <c r="T90" s="2">
        <f t="shared" si="90"/>
        <v>0.51</v>
      </c>
      <c r="U90" s="14">
        <f t="shared" si="91"/>
        <v>0.10973421037250483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2"/>
        <v>7.9539864427310203E-2</v>
      </c>
      <c r="AK90" s="9">
        <f t="shared" si="93"/>
        <v>10.4025</v>
      </c>
      <c r="AL90" s="1">
        <f t="shared" si="94"/>
        <v>0.45</v>
      </c>
      <c r="AM90" s="17">
        <f t="shared" si="95"/>
        <v>3955.4166666666665</v>
      </c>
      <c r="AN90" s="1">
        <f t="shared" si="96"/>
        <v>32727649.096335251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14.848223831071399</v>
      </c>
      <c r="E91" s="10">
        <f t="shared" si="97"/>
        <v>15.2426777803226</v>
      </c>
      <c r="F91" s="7" t="s">
        <v>83</v>
      </c>
      <c r="G91" s="1">
        <v>3</v>
      </c>
      <c r="H91" s="9">
        <f t="shared" si="81"/>
        <v>14.848223831071399</v>
      </c>
      <c r="I91" s="9">
        <f t="shared" si="82"/>
        <v>287.99822383107136</v>
      </c>
      <c r="J91" s="9">
        <f t="shared" si="83"/>
        <v>0.10948517129112127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14.118776097119227</v>
      </c>
      <c r="P91" s="9">
        <f t="shared" si="86"/>
        <v>1.5457966194140873</v>
      </c>
      <c r="Q91" s="12">
        <f t="shared" si="87"/>
        <v>0.69560847873633935</v>
      </c>
      <c r="R91" s="9">
        <f t="shared" si="88"/>
        <v>2.3873737500000001</v>
      </c>
      <c r="S91" s="13">
        <f t="shared" si="89"/>
        <v>0.29136974415352407</v>
      </c>
      <c r="T91" s="2">
        <f t="shared" si="90"/>
        <v>0.51</v>
      </c>
      <c r="U91" s="14">
        <f t="shared" si="91"/>
        <v>0.14859856951829728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2"/>
        <v>9.1257468709766629E-2</v>
      </c>
      <c r="AK91" s="9">
        <f t="shared" si="93"/>
        <v>10.4025</v>
      </c>
      <c r="AL91" s="1">
        <f t="shared" si="94"/>
        <v>0.45</v>
      </c>
      <c r="AM91" s="17">
        <f t="shared" si="95"/>
        <v>3955.4166666666665</v>
      </c>
      <c r="AN91" s="1">
        <f t="shared" si="96"/>
        <v>37549000.552829273</v>
      </c>
    </row>
    <row r="92" spans="1:48" x14ac:dyDescent="0.15">
      <c r="C92" s="7">
        <v>3</v>
      </c>
      <c r="D92" s="8">
        <v>14.1364178864516</v>
      </c>
      <c r="E92" s="10">
        <f t="shared" si="97"/>
        <v>14.848223831071399</v>
      </c>
      <c r="F92" s="7" t="s">
        <v>83</v>
      </c>
      <c r="G92" s="1">
        <v>4</v>
      </c>
      <c r="H92" s="9">
        <f t="shared" si="81"/>
        <v>14.1364178864516</v>
      </c>
      <c r="I92" s="9">
        <f t="shared" si="82"/>
        <v>287.2864178864516</v>
      </c>
      <c r="J92" s="9">
        <f t="shared" si="83"/>
        <v>0.10068755555339756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17.878254477705138</v>
      </c>
      <c r="P92" s="9">
        <f t="shared" si="86"/>
        <v>1.8001177409217148</v>
      </c>
      <c r="Q92" s="12">
        <f t="shared" si="87"/>
        <v>0.81005298341477172</v>
      </c>
      <c r="R92" s="9">
        <f t="shared" si="88"/>
        <v>2.3873737500000001</v>
      </c>
      <c r="S92" s="13">
        <f t="shared" si="89"/>
        <v>0.33930715013297424</v>
      </c>
      <c r="T92" s="2">
        <f t="shared" si="90"/>
        <v>0.51</v>
      </c>
      <c r="U92" s="14">
        <f t="shared" si="91"/>
        <v>0.17304664656781688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2"/>
        <v>9.8628563940196784E-2</v>
      </c>
      <c r="AK92" s="9">
        <f t="shared" si="93"/>
        <v>10.4025</v>
      </c>
      <c r="AL92" s="1">
        <f t="shared" si="94"/>
        <v>0.45</v>
      </c>
      <c r="AM92" s="17">
        <f t="shared" si="95"/>
        <v>3955.4166666666665</v>
      </c>
      <c r="AN92" s="1">
        <f t="shared" si="96"/>
        <v>40581927.750959605</v>
      </c>
    </row>
    <row r="93" spans="1:48" x14ac:dyDescent="0.15">
      <c r="C93" s="7">
        <v>4</v>
      </c>
      <c r="D93" s="8">
        <v>16.060140675333301</v>
      </c>
      <c r="E93" s="10">
        <f t="shared" si="97"/>
        <v>14.1364178864516</v>
      </c>
      <c r="F93" s="7" t="s">
        <v>83</v>
      </c>
      <c r="G93" s="1">
        <v>5</v>
      </c>
      <c r="H93" s="9">
        <f t="shared" si="81"/>
        <v>16.060140675333301</v>
      </c>
      <c r="I93" s="9">
        <f t="shared" si="82"/>
        <v>289.21014067533326</v>
      </c>
      <c r="J93" s="9">
        <f t="shared" si="83"/>
        <v>0.12614871907458033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15.274229899944253</v>
      </c>
      <c r="O93" s="9">
        <f t="shared" si="98"/>
        <v>6.1091818368391699</v>
      </c>
      <c r="P93" s="9">
        <f t="shared" si="86"/>
        <v>0.77066546331095309</v>
      </c>
      <c r="Q93" s="12">
        <f t="shared" si="87"/>
        <v>0.34679945848992888</v>
      </c>
      <c r="R93" s="9">
        <f t="shared" si="88"/>
        <v>2.3873737500000001</v>
      </c>
      <c r="S93" s="13">
        <f t="shared" si="89"/>
        <v>0.1452639991915505</v>
      </c>
      <c r="T93" s="2">
        <f t="shared" si="90"/>
        <v>0.51</v>
      </c>
      <c r="U93" s="14">
        <f t="shared" si="91"/>
        <v>7.4084639587690751E-2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9.2280518835688774E-2</v>
      </c>
      <c r="AK93" s="9">
        <f t="shared" si="93"/>
        <v>10.4025</v>
      </c>
      <c r="AL93" s="1">
        <f t="shared" si="94"/>
        <v>0.45</v>
      </c>
      <c r="AM93" s="17">
        <f t="shared" si="95"/>
        <v>3955.4166666666665</v>
      </c>
      <c r="AN93" s="1">
        <f t="shared" si="96"/>
        <v>37969947.027533665</v>
      </c>
    </row>
    <row r="94" spans="1:48" x14ac:dyDescent="0.15">
      <c r="C94" s="7">
        <v>5</v>
      </c>
      <c r="D94" s="8">
        <v>18.132397794516098</v>
      </c>
      <c r="E94" s="10">
        <f t="shared" si="97"/>
        <v>16.060140675333301</v>
      </c>
      <c r="F94" s="7" t="s">
        <v>85</v>
      </c>
      <c r="G94" s="1">
        <v>6</v>
      </c>
      <c r="H94" s="9">
        <f t="shared" si="81"/>
        <v>18.132397794516098</v>
      </c>
      <c r="I94" s="9">
        <f t="shared" si="82"/>
        <v>291.2823977945161</v>
      </c>
      <c r="J94" s="9">
        <f t="shared" si="83"/>
        <v>0.16028859849631158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10.643791373528217</v>
      </c>
      <c r="P94" s="9">
        <f t="shared" si="86"/>
        <v>1.7060784019499691</v>
      </c>
      <c r="Q94" s="12">
        <f t="shared" si="87"/>
        <v>0.7677352808774861</v>
      </c>
      <c r="R94" s="9">
        <f t="shared" si="88"/>
        <v>2.3873737500000001</v>
      </c>
      <c r="S94" s="13">
        <f t="shared" si="89"/>
        <v>0.32158152064689749</v>
      </c>
      <c r="T94" s="2">
        <f t="shared" si="90"/>
        <v>0.51</v>
      </c>
      <c r="U94" s="14">
        <f t="shared" si="91"/>
        <v>0.16400657552991774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0.11939198252227021</v>
      </c>
      <c r="AK94" s="9">
        <f t="shared" si="93"/>
        <v>10.4025</v>
      </c>
      <c r="AL94" s="1">
        <f t="shared" si="94"/>
        <v>0.45</v>
      </c>
      <c r="AM94" s="17">
        <f t="shared" si="95"/>
        <v>3955.4166666666665</v>
      </c>
      <c r="AN94" s="1">
        <f t="shared" si="96"/>
        <v>49125290.029574513</v>
      </c>
    </row>
    <row r="95" spans="1:48" x14ac:dyDescent="0.15">
      <c r="C95" s="7">
        <v>6</v>
      </c>
      <c r="D95" s="8">
        <v>22.390748816666701</v>
      </c>
      <c r="E95" s="10">
        <f t="shared" si="97"/>
        <v>18.132397794516098</v>
      </c>
      <c r="F95" s="7" t="s">
        <v>83</v>
      </c>
      <c r="G95" s="1">
        <v>7</v>
      </c>
      <c r="H95" s="9">
        <f t="shared" si="81"/>
        <v>22.390748816666701</v>
      </c>
      <c r="I95" s="9">
        <f t="shared" si="82"/>
        <v>295.54074881666668</v>
      </c>
      <c r="J95" s="9">
        <f t="shared" si="83"/>
        <v>0.2594643541880145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14.242987971578248</v>
      </c>
      <c r="P95" s="9">
        <f t="shared" si="86"/>
        <v>3.6955476757532089</v>
      </c>
      <c r="Q95" s="12">
        <f t="shared" si="87"/>
        <v>1.6629964540889439</v>
      </c>
      <c r="R95" s="9">
        <f t="shared" si="88"/>
        <v>2.3873737500000001</v>
      </c>
      <c r="S95" s="13">
        <f t="shared" si="89"/>
        <v>0.69657985227027974</v>
      </c>
      <c r="T95" s="2">
        <f t="shared" si="90"/>
        <v>0.51</v>
      </c>
      <c r="U95" s="14">
        <f t="shared" si="91"/>
        <v>0.35525572465784266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0.17705360098433959</v>
      </c>
      <c r="AK95" s="9">
        <f t="shared" si="93"/>
        <v>10.4025</v>
      </c>
      <c r="AL95" s="1">
        <f t="shared" si="94"/>
        <v>0.45</v>
      </c>
      <c r="AM95" s="17">
        <f t="shared" si="95"/>
        <v>3955.4166666666665</v>
      </c>
      <c r="AN95" s="1">
        <f t="shared" si="96"/>
        <v>72850867.498693541</v>
      </c>
    </row>
    <row r="96" spans="1:48" x14ac:dyDescent="0.15">
      <c r="C96" s="7">
        <v>7</v>
      </c>
      <c r="D96" s="8">
        <v>24.2410970416129</v>
      </c>
      <c r="E96" s="10">
        <f t="shared" si="97"/>
        <v>22.390748816666701</v>
      </c>
      <c r="F96" s="7" t="s">
        <v>83</v>
      </c>
      <c r="G96" s="1">
        <v>8</v>
      </c>
      <c r="H96" s="9">
        <f t="shared" si="81"/>
        <v>24.2410970416129</v>
      </c>
      <c r="I96" s="9">
        <f t="shared" si="82"/>
        <v>297.39109704161285</v>
      </c>
      <c r="J96" s="9">
        <f t="shared" si="83"/>
        <v>0.31849449404766228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15.852715295825037</v>
      </c>
      <c r="P96" s="9">
        <f t="shared" si="86"/>
        <v>5.0490025374254319</v>
      </c>
      <c r="Q96" s="12">
        <f t="shared" si="87"/>
        <v>2.2720511418414446</v>
      </c>
      <c r="R96" s="9">
        <f t="shared" si="88"/>
        <v>2.3873737500000001</v>
      </c>
      <c r="S96" s="13">
        <f t="shared" si="89"/>
        <v>0.95169478253727324</v>
      </c>
      <c r="T96" s="2">
        <f t="shared" si="90"/>
        <v>0.51</v>
      </c>
      <c r="U96" s="14">
        <f t="shared" si="91"/>
        <v>0.48536433909400939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0.21628134823684383</v>
      </c>
      <c r="AK96" s="9">
        <f t="shared" si="93"/>
        <v>10.4025</v>
      </c>
      <c r="AL96" s="1">
        <f t="shared" si="94"/>
        <v>0.45</v>
      </c>
      <c r="AM96" s="17">
        <f t="shared" si="95"/>
        <v>3955.4166666666665</v>
      </c>
      <c r="AN96" s="1">
        <f t="shared" si="96"/>
        <v>88991603.419773147</v>
      </c>
    </row>
    <row r="97" spans="1:50" x14ac:dyDescent="0.15">
      <c r="C97" s="7">
        <v>8</v>
      </c>
      <c r="D97" s="8">
        <v>25.682624486129001</v>
      </c>
      <c r="E97" s="10">
        <f t="shared" si="97"/>
        <v>24.2410970416129</v>
      </c>
      <c r="F97" s="7" t="s">
        <v>83</v>
      </c>
      <c r="G97" s="1">
        <v>9</v>
      </c>
      <c r="H97" s="9">
        <f t="shared" si="81"/>
        <v>25.682624486129001</v>
      </c>
      <c r="I97" s="9">
        <f t="shared" si="82"/>
        <v>298.83262448612896</v>
      </c>
      <c r="J97" s="9">
        <f t="shared" si="83"/>
        <v>0.37298632613431465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16.108987758399607</v>
      </c>
      <c r="P97" s="9">
        <f t="shared" si="86"/>
        <v>6.008432161748118</v>
      </c>
      <c r="Q97" s="12">
        <f t="shared" si="87"/>
        <v>2.7037944727866532</v>
      </c>
      <c r="R97" s="9">
        <f t="shared" si="88"/>
        <v>2.3873737500000001</v>
      </c>
      <c r="S97" s="13">
        <f t="shared" si="89"/>
        <v>1.1325392485305885</v>
      </c>
      <c r="T97" s="2">
        <f t="shared" si="90"/>
        <v>0.51</v>
      </c>
      <c r="U97" s="14">
        <f t="shared" si="91"/>
        <v>0.5775950167506001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0.24408889755030597</v>
      </c>
      <c r="AK97" s="9">
        <f t="shared" si="93"/>
        <v>10.4025</v>
      </c>
      <c r="AL97" s="1">
        <f t="shared" si="94"/>
        <v>0.45</v>
      </c>
      <c r="AM97" s="17">
        <f t="shared" si="95"/>
        <v>3955.4166666666665</v>
      </c>
      <c r="AN97" s="1">
        <f t="shared" si="96"/>
        <v>100433359.35829031</v>
      </c>
    </row>
    <row r="98" spans="1:50" x14ac:dyDescent="0.15">
      <c r="C98" s="7">
        <v>9</v>
      </c>
      <c r="D98" s="8">
        <v>25.135853451333301</v>
      </c>
      <c r="E98" s="10">
        <f t="shared" si="97"/>
        <v>25.682624486129001</v>
      </c>
      <c r="F98" s="7" t="s">
        <v>83</v>
      </c>
      <c r="G98" s="1">
        <v>10</v>
      </c>
      <c r="H98" s="9">
        <f t="shared" si="81"/>
        <v>25.135853451333301</v>
      </c>
      <c r="I98" s="9">
        <f t="shared" si="82"/>
        <v>298.28585345133325</v>
      </c>
      <c r="J98" s="9">
        <f t="shared" si="83"/>
        <v>0.35136169016622038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15.405830596651491</v>
      </c>
      <c r="P98" s="9">
        <f t="shared" si="86"/>
        <v>5.4130186768539392</v>
      </c>
      <c r="Q98" s="12">
        <f t="shared" si="87"/>
        <v>2.4358584045842728</v>
      </c>
      <c r="R98" s="9">
        <f t="shared" si="88"/>
        <v>2.3873737500000001</v>
      </c>
      <c r="S98" s="13">
        <f t="shared" si="89"/>
        <v>1.0203087826463171</v>
      </c>
      <c r="T98" s="2">
        <f t="shared" si="90"/>
        <v>0.51</v>
      </c>
      <c r="U98" s="14">
        <f t="shared" si="91"/>
        <v>0.52035747914962172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0.22683177996361098</v>
      </c>
      <c r="AK98" s="9">
        <f t="shared" si="93"/>
        <v>10.4025</v>
      </c>
      <c r="AL98" s="1">
        <f t="shared" si="94"/>
        <v>0.45</v>
      </c>
      <c r="AM98" s="17">
        <f t="shared" si="95"/>
        <v>3955.4166666666665</v>
      </c>
      <c r="AN98" s="1">
        <f t="shared" si="96"/>
        <v>93332707.46683915</v>
      </c>
    </row>
    <row r="99" spans="1:50" x14ac:dyDescent="0.15">
      <c r="C99" s="7">
        <v>10</v>
      </c>
      <c r="D99" s="8">
        <v>22.662586614193501</v>
      </c>
      <c r="E99" s="10">
        <f t="shared" si="97"/>
        <v>25.135853451333301</v>
      </c>
      <c r="F99" s="7" t="s">
        <v>83</v>
      </c>
      <c r="G99" s="1">
        <v>11</v>
      </c>
      <c r="H99" s="9">
        <f t="shared" si="81"/>
        <v>22.662586614193501</v>
      </c>
      <c r="I99" s="9">
        <f t="shared" si="82"/>
        <v>295.81258661419349</v>
      </c>
      <c r="J99" s="9">
        <f t="shared" si="83"/>
        <v>0.26743989464989981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9.4931713238076743</v>
      </c>
      <c r="O99" s="9">
        <f t="shared" si="98"/>
        <v>5.8049155959898791</v>
      </c>
      <c r="P99" s="9">
        <f t="shared" si="86"/>
        <v>1.5524660154430936</v>
      </c>
      <c r="Q99" s="12">
        <f t="shared" si="87"/>
        <v>0.69860970694939217</v>
      </c>
      <c r="R99" s="9">
        <f t="shared" si="88"/>
        <v>2.3873737500000001</v>
      </c>
      <c r="S99" s="13">
        <f t="shared" si="89"/>
        <v>0.29262686956719375</v>
      </c>
      <c r="T99" s="2">
        <f t="shared" si="90"/>
        <v>0.51</v>
      </c>
      <c r="U99" s="14">
        <f t="shared" si="91"/>
        <v>0.14923970347926882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0.11493977059899955</v>
      </c>
      <c r="AK99" s="9">
        <f t="shared" si="93"/>
        <v>10.4025</v>
      </c>
      <c r="AL99" s="1">
        <f t="shared" si="94"/>
        <v>0.45</v>
      </c>
      <c r="AM99" s="17">
        <f t="shared" si="95"/>
        <v>3955.4166666666665</v>
      </c>
      <c r="AN99" s="1">
        <f t="shared" si="96"/>
        <v>47293373.033280365</v>
      </c>
    </row>
    <row r="100" spans="1:50" x14ac:dyDescent="0.15">
      <c r="C100" s="7">
        <v>11</v>
      </c>
      <c r="D100" s="8">
        <v>20.062883051333301</v>
      </c>
      <c r="E100" s="10">
        <f t="shared" si="97"/>
        <v>22.662586614193501</v>
      </c>
      <c r="F100" s="7" t="s">
        <v>85</v>
      </c>
      <c r="G100" s="1">
        <v>12</v>
      </c>
      <c r="H100" s="9">
        <f t="shared" si="81"/>
        <v>20.062883051333301</v>
      </c>
      <c r="I100" s="9">
        <f t="shared" si="82"/>
        <v>293.21288305133328</v>
      </c>
      <c r="J100" s="9">
        <f t="shared" si="83"/>
        <v>0.19974831604370216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9.5577245805467861</v>
      </c>
      <c r="P100" s="9">
        <f t="shared" si="86"/>
        <v>1.9091393901737201</v>
      </c>
      <c r="Q100" s="12">
        <f t="shared" si="87"/>
        <v>0.85911272557817409</v>
      </c>
      <c r="R100" s="9">
        <f t="shared" si="88"/>
        <v>2.3873737500000001</v>
      </c>
      <c r="S100" s="13">
        <f t="shared" si="89"/>
        <v>0.35985681989599411</v>
      </c>
      <c r="T100" s="2">
        <f t="shared" si="90"/>
        <v>0.51</v>
      </c>
      <c r="U100" s="14">
        <f t="shared" si="91"/>
        <v>0.18352697814695701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0.12527738391130755</v>
      </c>
      <c r="AK100" s="9">
        <f t="shared" si="93"/>
        <v>10.4025</v>
      </c>
      <c r="AL100" s="1">
        <f t="shared" si="94"/>
        <v>0.45</v>
      </c>
      <c r="AM100" s="17">
        <f t="shared" si="95"/>
        <v>3955.4166666666665</v>
      </c>
      <c r="AN100" s="1">
        <f t="shared" si="96"/>
        <v>51546910.343342148</v>
      </c>
      <c r="AO100" s="1">
        <f>SUM(AN89:AN100)</f>
        <v>679334793.92670631</v>
      </c>
    </row>
    <row r="101" spans="1:50" x14ac:dyDescent="0.15">
      <c r="C101" s="7">
        <v>12</v>
      </c>
      <c r="D101" s="8">
        <v>16.113895355871001</v>
      </c>
      <c r="E101" s="10">
        <f t="shared" si="97"/>
        <v>20.062883051333301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15.8823808970968</v>
      </c>
      <c r="E105" s="7"/>
      <c r="F105" s="7"/>
      <c r="G105" s="1">
        <v>1</v>
      </c>
      <c r="H105" s="9">
        <f t="shared" ref="H105:H116" si="99">E106</f>
        <v>15.8823808970968</v>
      </c>
      <c r="I105" s="9">
        <f t="shared" ref="I105:I116" si="100">H105+273.15</f>
        <v>289.0323808970968</v>
      </c>
      <c r="J105" s="9">
        <f t="shared" ref="J105:J116" si="101">EXP(($C$15*(I105-$C$13))/($C$16*I105*$C$13))</f>
        <v>0.1235635814318374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8.0055634516285945E-2</v>
      </c>
      <c r="Q105" s="12">
        <f t="shared" ref="Q105:Q116" si="105">P105*$B$107</f>
        <v>2.4016690354885784E-2</v>
      </c>
      <c r="R105" s="9">
        <f t="shared" ref="R105:R116" si="106">L105*$B$107</f>
        <v>0.19436706250000002</v>
      </c>
      <c r="S105" s="13">
        <f t="shared" ref="S105:S116" si="107">Q105/R105</f>
        <v>0.1235635814318374</v>
      </c>
      <c r="T105" s="2">
        <f t="shared" ref="T105:T116" si="108">$B$106/100</f>
        <v>0.01</v>
      </c>
      <c r="U105" s="14">
        <f t="shared" ref="U105:U116" si="109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0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1">AR105*AQ105</f>
        <v>7.4999999999999997E-3</v>
      </c>
      <c r="AT105" s="1">
        <f t="shared" ref="AT105:AT116" si="112">(AS105+AM105+AD105+AA105+U105+X105+AG105+AJ105+AP105)</f>
        <v>1.1185635814318372E-2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87.5</v>
      </c>
      <c r="AX105" s="1">
        <f t="shared" ref="AX105:AX116" si="116">AW105*10000*AV105*0.67*AU105*AT105</f>
        <v>127457.73665922366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15.2426777803226</v>
      </c>
      <c r="E106" s="10">
        <f t="shared" ref="E106:E117" si="117">D105</f>
        <v>15.8823808970968</v>
      </c>
      <c r="F106" s="7" t="s">
        <v>83</v>
      </c>
      <c r="G106" s="1">
        <v>2</v>
      </c>
      <c r="H106" s="9">
        <f t="shared" si="99"/>
        <v>15.2426777803226</v>
      </c>
      <c r="I106" s="9">
        <f t="shared" si="100"/>
        <v>288.39267778032257</v>
      </c>
      <c r="J106" s="9">
        <f t="shared" si="101"/>
        <v>0.11466688465876439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1.2157247821503809</v>
      </c>
      <c r="P106" s="9">
        <f t="shared" si="104"/>
        <v>0.13940337337163919</v>
      </c>
      <c r="Q106" s="12">
        <f t="shared" si="105"/>
        <v>4.1821012011491757E-2</v>
      </c>
      <c r="R106" s="9">
        <f t="shared" si="106"/>
        <v>0.19436706250000002</v>
      </c>
      <c r="S106" s="13">
        <f t="shared" si="107"/>
        <v>0.21516511837746044</v>
      </c>
      <c r="T106" s="2">
        <f t="shared" si="108"/>
        <v>0.01</v>
      </c>
      <c r="U106" s="14">
        <f t="shared" si="109"/>
        <v>2.1516511837746046E-3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0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1"/>
        <v>7.4999999999999997E-3</v>
      </c>
      <c r="AT106" s="1">
        <f t="shared" si="112"/>
        <v>1.2101651183774605E-2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87.5</v>
      </c>
      <c r="AX106" s="1">
        <f t="shared" si="116"/>
        <v>137895.52023040893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14.848223831071399</v>
      </c>
      <c r="E107" s="10">
        <f t="shared" si="117"/>
        <v>15.2426777803226</v>
      </c>
      <c r="F107" s="7" t="s">
        <v>83</v>
      </c>
      <c r="G107" s="1">
        <v>3</v>
      </c>
      <c r="H107" s="9">
        <f t="shared" si="99"/>
        <v>14.848223831071399</v>
      </c>
      <c r="I107" s="9">
        <f t="shared" si="100"/>
        <v>287.99822383107136</v>
      </c>
      <c r="J107" s="9">
        <f t="shared" si="101"/>
        <v>0.10948517129112127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1.7242116171120752</v>
      </c>
      <c r="P107" s="9">
        <f t="shared" si="104"/>
        <v>0.18877560424165676</v>
      </c>
      <c r="Q107" s="12">
        <f t="shared" si="105"/>
        <v>5.6632681272497029E-2</v>
      </c>
      <c r="R107" s="9">
        <f t="shared" si="106"/>
        <v>0.19436706250000002</v>
      </c>
      <c r="S107" s="13">
        <f t="shared" si="107"/>
        <v>0.29136974415352407</v>
      </c>
      <c r="T107" s="2">
        <f t="shared" si="108"/>
        <v>0.01</v>
      </c>
      <c r="U107" s="14">
        <f t="shared" si="109"/>
        <v>2.9136974415352409E-3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0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1"/>
        <v>7.4999999999999997E-3</v>
      </c>
      <c r="AT107" s="1">
        <f t="shared" si="112"/>
        <v>1.2863697441535239E-2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87.5</v>
      </c>
      <c r="AX107" s="1">
        <f t="shared" si="116"/>
        <v>146578.86133467327</v>
      </c>
    </row>
    <row r="108" spans="1:50" x14ac:dyDescent="0.15">
      <c r="C108" s="7">
        <v>3</v>
      </c>
      <c r="D108" s="8">
        <v>14.1364178864516</v>
      </c>
      <c r="E108" s="10">
        <f t="shared" si="117"/>
        <v>14.848223831071399</v>
      </c>
      <c r="F108" s="7" t="s">
        <v>83</v>
      </c>
      <c r="G108" s="1">
        <v>4</v>
      </c>
      <c r="H108" s="9">
        <f t="shared" si="99"/>
        <v>14.1364178864516</v>
      </c>
      <c r="I108" s="9">
        <f t="shared" si="100"/>
        <v>287.2864178864516</v>
      </c>
      <c r="J108" s="9">
        <f t="shared" si="101"/>
        <v>0.10068755555339756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2.1833262212037519</v>
      </c>
      <c r="P108" s="9">
        <f t="shared" si="104"/>
        <v>0.21983378018864233</v>
      </c>
      <c r="Q108" s="12">
        <f t="shared" si="105"/>
        <v>6.5950134056592696E-2</v>
      </c>
      <c r="R108" s="9">
        <f t="shared" si="106"/>
        <v>0.19436706250000002</v>
      </c>
      <c r="S108" s="13">
        <f t="shared" si="107"/>
        <v>0.33930715013297424</v>
      </c>
      <c r="T108" s="2">
        <f t="shared" si="108"/>
        <v>0.01</v>
      </c>
      <c r="U108" s="14">
        <f t="shared" si="109"/>
        <v>3.3930715013297426E-3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0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1"/>
        <v>7.4999999999999997E-3</v>
      </c>
      <c r="AT108" s="1">
        <f t="shared" si="112"/>
        <v>1.3343071501329743E-2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87.5</v>
      </c>
      <c r="AX108" s="1">
        <f t="shared" si="116"/>
        <v>152041.21802934937</v>
      </c>
    </row>
    <row r="109" spans="1:50" x14ac:dyDescent="0.15">
      <c r="C109" s="7">
        <v>4</v>
      </c>
      <c r="D109" s="8">
        <v>16.060140675333301</v>
      </c>
      <c r="E109" s="10">
        <f t="shared" si="117"/>
        <v>14.1364178864516</v>
      </c>
      <c r="F109" s="7" t="s">
        <v>83</v>
      </c>
      <c r="G109" s="1">
        <v>5</v>
      </c>
      <c r="H109" s="9">
        <f t="shared" si="99"/>
        <v>16.060140675333301</v>
      </c>
      <c r="I109" s="9">
        <f t="shared" si="100"/>
        <v>289.21014067533326</v>
      </c>
      <c r="J109" s="9">
        <f t="shared" si="101"/>
        <v>0.12614871907458033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1.865317818964354</v>
      </c>
      <c r="O109" s="9">
        <f t="shared" si="118"/>
        <v>0.74606483038408888</v>
      </c>
      <c r="P109" s="9">
        <f t="shared" si="104"/>
        <v>9.411512269954686E-2</v>
      </c>
      <c r="Q109" s="12">
        <f t="shared" si="105"/>
        <v>2.8234536809864055E-2</v>
      </c>
      <c r="R109" s="9">
        <f t="shared" si="106"/>
        <v>0.19436706250000002</v>
      </c>
      <c r="S109" s="13">
        <f t="shared" si="107"/>
        <v>0.14526399919155053</v>
      </c>
      <c r="T109" s="2">
        <f t="shared" si="108"/>
        <v>0.01</v>
      </c>
      <c r="U109" s="14">
        <f t="shared" si="109"/>
        <v>1.4526399919155054E-3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1.6352639991915503E-2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87.5</v>
      </c>
      <c r="AX109" s="1">
        <f t="shared" si="116"/>
        <v>186334.55588681405</v>
      </c>
    </row>
    <row r="110" spans="1:50" x14ac:dyDescent="0.15">
      <c r="C110" s="7">
        <v>5</v>
      </c>
      <c r="D110" s="8">
        <v>18.132397794516098</v>
      </c>
      <c r="E110" s="10">
        <f t="shared" si="117"/>
        <v>16.060140675333301</v>
      </c>
      <c r="F110" s="7" t="s">
        <v>85</v>
      </c>
      <c r="G110" s="1">
        <v>6</v>
      </c>
      <c r="H110" s="9">
        <f t="shared" si="99"/>
        <v>18.132397794516098</v>
      </c>
      <c r="I110" s="9">
        <f t="shared" si="100"/>
        <v>291.2823977945161</v>
      </c>
      <c r="J110" s="9">
        <f t="shared" si="101"/>
        <v>0.16028859849631158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1.2998399160178753</v>
      </c>
      <c r="P110" s="9">
        <f t="shared" si="104"/>
        <v>0.20834951840806856</v>
      </c>
      <c r="Q110" s="12">
        <f t="shared" si="105"/>
        <v>6.2504855522420563E-2</v>
      </c>
      <c r="R110" s="9">
        <f t="shared" si="106"/>
        <v>0.19436706250000002</v>
      </c>
      <c r="S110" s="13">
        <f t="shared" si="107"/>
        <v>0.32158152064689743</v>
      </c>
      <c r="T110" s="2">
        <f t="shared" si="108"/>
        <v>0.01</v>
      </c>
      <c r="U110" s="14">
        <f t="shared" si="109"/>
        <v>3.2158152064689742E-3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1.8115815206468974E-2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87.5</v>
      </c>
      <c r="AX110" s="1">
        <f t="shared" si="116"/>
        <v>206425.53023205034</v>
      </c>
    </row>
    <row r="111" spans="1:50" x14ac:dyDescent="0.15">
      <c r="C111" s="7">
        <v>6</v>
      </c>
      <c r="D111" s="8">
        <v>22.390748816666701</v>
      </c>
      <c r="E111" s="10">
        <f t="shared" si="117"/>
        <v>18.132397794516098</v>
      </c>
      <c r="F111" s="7" t="s">
        <v>83</v>
      </c>
      <c r="G111" s="1">
        <v>7</v>
      </c>
      <c r="H111" s="9">
        <f t="shared" si="99"/>
        <v>22.390748816666701</v>
      </c>
      <c r="I111" s="9">
        <f t="shared" si="100"/>
        <v>295.54074881666668</v>
      </c>
      <c r="J111" s="9">
        <f t="shared" si="101"/>
        <v>0.2594643541880145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1.7393806059431403</v>
      </c>
      <c r="P111" s="9">
        <f t="shared" si="104"/>
        <v>0.45130726560819423</v>
      </c>
      <c r="Q111" s="12">
        <f t="shared" si="105"/>
        <v>0.13539217968245826</v>
      </c>
      <c r="R111" s="9">
        <f t="shared" si="106"/>
        <v>0.19436706250000002</v>
      </c>
      <c r="S111" s="13">
        <f t="shared" si="107"/>
        <v>0.69657985227027985</v>
      </c>
      <c r="T111" s="2">
        <f t="shared" si="108"/>
        <v>0.01</v>
      </c>
      <c r="U111" s="14">
        <f t="shared" si="109"/>
        <v>6.9657985227027991E-3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2.1865798522702797E-2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87.5</v>
      </c>
      <c r="AX111" s="1">
        <f t="shared" si="116"/>
        <v>249155.72402087241</v>
      </c>
    </row>
    <row r="112" spans="1:50" x14ac:dyDescent="0.15">
      <c r="C112" s="7">
        <v>7</v>
      </c>
      <c r="D112" s="8">
        <v>24.2410970416129</v>
      </c>
      <c r="E112" s="10">
        <f t="shared" si="117"/>
        <v>22.390748816666701</v>
      </c>
      <c r="F112" s="7" t="s">
        <v>83</v>
      </c>
      <c r="G112" s="1">
        <v>8</v>
      </c>
      <c r="H112" s="9">
        <f t="shared" si="99"/>
        <v>24.2410970416129</v>
      </c>
      <c r="I112" s="9">
        <f t="shared" si="100"/>
        <v>297.39109704161285</v>
      </c>
      <c r="J112" s="9">
        <f t="shared" si="101"/>
        <v>0.31849449404766228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1.9359635486682796</v>
      </c>
      <c r="P112" s="9">
        <f t="shared" si="104"/>
        <v>0.61659373092782055</v>
      </c>
      <c r="Q112" s="12">
        <f t="shared" si="105"/>
        <v>0.18497811927834615</v>
      </c>
      <c r="R112" s="9">
        <f t="shared" si="106"/>
        <v>0.19436706250000002</v>
      </c>
      <c r="S112" s="13">
        <f t="shared" si="107"/>
        <v>0.95169478253727335</v>
      </c>
      <c r="T112" s="2">
        <f t="shared" si="108"/>
        <v>0.01</v>
      </c>
      <c r="U112" s="14">
        <f t="shared" si="109"/>
        <v>9.5169478253727333E-3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2.4416947825372737E-2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87.5</v>
      </c>
      <c r="AX112" s="1">
        <f t="shared" si="116"/>
        <v>278225.48110896174</v>
      </c>
    </row>
    <row r="113" spans="1:53" x14ac:dyDescent="0.15">
      <c r="C113" s="7">
        <v>8</v>
      </c>
      <c r="D113" s="8">
        <v>25.682624486129001</v>
      </c>
      <c r="E113" s="10">
        <f t="shared" si="117"/>
        <v>24.2410970416129</v>
      </c>
      <c r="F113" s="7" t="s">
        <v>83</v>
      </c>
      <c r="G113" s="1">
        <v>9</v>
      </c>
      <c r="H113" s="9">
        <f t="shared" si="99"/>
        <v>25.682624486129001</v>
      </c>
      <c r="I113" s="9">
        <f t="shared" si="100"/>
        <v>298.83262448612896</v>
      </c>
      <c r="J113" s="9">
        <f t="shared" si="101"/>
        <v>0.37298632613431465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1.9672600260737925</v>
      </c>
      <c r="P113" s="9">
        <f t="shared" si="104"/>
        <v>0.73376108967615994</v>
      </c>
      <c r="Q113" s="12">
        <f t="shared" si="105"/>
        <v>0.22012832690284798</v>
      </c>
      <c r="R113" s="9">
        <f t="shared" si="106"/>
        <v>0.19436706250000002</v>
      </c>
      <c r="S113" s="13">
        <f t="shared" si="107"/>
        <v>1.1325392485305885</v>
      </c>
      <c r="T113" s="2">
        <f t="shared" si="108"/>
        <v>0.01</v>
      </c>
      <c r="U113" s="14">
        <f t="shared" si="109"/>
        <v>1.1325392485305886E-2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2.6225392485305886E-2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87.5</v>
      </c>
      <c r="AX113" s="1">
        <f t="shared" si="116"/>
        <v>298832.29032882588</v>
      </c>
    </row>
    <row r="114" spans="1:53" x14ac:dyDescent="0.15">
      <c r="C114" s="7">
        <v>9</v>
      </c>
      <c r="D114" s="8">
        <v>25.135853451333301</v>
      </c>
      <c r="E114" s="10">
        <f t="shared" si="117"/>
        <v>25.682624486129001</v>
      </c>
      <c r="F114" s="7" t="s">
        <v>83</v>
      </c>
      <c r="G114" s="1">
        <v>10</v>
      </c>
      <c r="H114" s="9">
        <f t="shared" si="99"/>
        <v>25.135853451333301</v>
      </c>
      <c r="I114" s="9">
        <f t="shared" si="100"/>
        <v>298.28585345133325</v>
      </c>
      <c r="J114" s="9">
        <f t="shared" si="101"/>
        <v>0.35136169016622038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1.8813891447309661</v>
      </c>
      <c r="P114" s="9">
        <f t="shared" si="104"/>
        <v>0.66104806975305208</v>
      </c>
      <c r="Q114" s="12">
        <f t="shared" si="105"/>
        <v>0.19831442092591561</v>
      </c>
      <c r="R114" s="9">
        <f t="shared" si="106"/>
        <v>0.19436706250000002</v>
      </c>
      <c r="S114" s="13">
        <f t="shared" si="107"/>
        <v>1.0203087826463169</v>
      </c>
      <c r="T114" s="2">
        <f t="shared" si="108"/>
        <v>0.01</v>
      </c>
      <c r="U114" s="14">
        <f t="shared" si="109"/>
        <v>1.0203087826463168E-2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2.5103087826463172E-2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87.5</v>
      </c>
      <c r="AX114" s="1">
        <f t="shared" si="116"/>
        <v>286043.88794984936</v>
      </c>
    </row>
    <row r="115" spans="1:53" x14ac:dyDescent="0.15">
      <c r="C115" s="7">
        <v>10</v>
      </c>
      <c r="D115" s="8">
        <v>22.662586614193501</v>
      </c>
      <c r="E115" s="10">
        <f t="shared" si="117"/>
        <v>25.135853451333301</v>
      </c>
      <c r="F115" s="7" t="s">
        <v>83</v>
      </c>
      <c r="G115" s="1">
        <v>11</v>
      </c>
      <c r="H115" s="9">
        <f t="shared" si="99"/>
        <v>22.662586614193501</v>
      </c>
      <c r="I115" s="9">
        <f t="shared" si="100"/>
        <v>295.81258661419349</v>
      </c>
      <c r="J115" s="9">
        <f t="shared" si="101"/>
        <v>0.26743989464989981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1.1593240212290183</v>
      </c>
      <c r="O115" s="9">
        <f t="shared" si="118"/>
        <v>0.70890726208222898</v>
      </c>
      <c r="P115" s="9">
        <f t="shared" si="104"/>
        <v>0.18959008348782022</v>
      </c>
      <c r="Q115" s="12">
        <f t="shared" si="105"/>
        <v>5.6877025046346064E-2</v>
      </c>
      <c r="R115" s="9">
        <f t="shared" si="106"/>
        <v>0.19436706250000002</v>
      </c>
      <c r="S115" s="13">
        <f t="shared" si="107"/>
        <v>0.29262686956719358</v>
      </c>
      <c r="T115" s="2">
        <f t="shared" si="108"/>
        <v>0.01</v>
      </c>
      <c r="U115" s="14">
        <f t="shared" si="109"/>
        <v>2.926268695671936E-3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1.7826268695671936E-2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87.5</v>
      </c>
      <c r="AX115" s="1">
        <f t="shared" si="116"/>
        <v>203126.21461545167</v>
      </c>
    </row>
    <row r="116" spans="1:53" x14ac:dyDescent="0.15">
      <c r="C116" s="7">
        <v>11</v>
      </c>
      <c r="D116" s="8">
        <v>20.062883051333301</v>
      </c>
      <c r="E116" s="10">
        <f t="shared" si="117"/>
        <v>22.662586614193501</v>
      </c>
      <c r="F116" s="7" t="s">
        <v>85</v>
      </c>
      <c r="G116" s="1">
        <v>12</v>
      </c>
      <c r="H116" s="9">
        <f t="shared" si="99"/>
        <v>20.062883051333301</v>
      </c>
      <c r="I116" s="9">
        <f t="shared" si="100"/>
        <v>293.21288305133328</v>
      </c>
      <c r="J116" s="9">
        <f t="shared" si="101"/>
        <v>0.19974831604370216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1.1672073869277422</v>
      </c>
      <c r="P116" s="9">
        <f t="shared" si="104"/>
        <v>0.23314771001258641</v>
      </c>
      <c r="Q116" s="12">
        <f t="shared" si="105"/>
        <v>6.9944313003775918E-2</v>
      </c>
      <c r="R116" s="9">
        <f t="shared" si="106"/>
        <v>0.19436706250000002</v>
      </c>
      <c r="S116" s="13">
        <f t="shared" si="107"/>
        <v>0.359856819895994</v>
      </c>
      <c r="T116" s="2">
        <f t="shared" si="108"/>
        <v>0.01</v>
      </c>
      <c r="U116" s="14">
        <f t="shared" si="109"/>
        <v>3.59856819895994E-3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1.8498568198959939E-2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87.5</v>
      </c>
      <c r="AX116" s="1">
        <f t="shared" si="116"/>
        <v>210786.9121804949</v>
      </c>
      <c r="AY116" s="1">
        <f>SUM(AX105:AX116)</f>
        <v>2482903.9325769758</v>
      </c>
    </row>
    <row r="117" spans="1:53" x14ac:dyDescent="0.15">
      <c r="C117" s="7">
        <v>12</v>
      </c>
      <c r="D117" s="8">
        <v>16.113895355871001</v>
      </c>
      <c r="E117" s="10">
        <f t="shared" si="117"/>
        <v>20.062883051333301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15.8823808970968</v>
      </c>
      <c r="E121" s="7"/>
      <c r="F121" s="7"/>
      <c r="G121" s="1">
        <v>1</v>
      </c>
      <c r="H121" s="9">
        <f t="shared" ref="H121:H132" si="119">E122</f>
        <v>15.8823808970968</v>
      </c>
      <c r="I121" s="9">
        <f t="shared" ref="I121:I132" si="120">H121+273.15</f>
        <v>289.0323808970968</v>
      </c>
      <c r="J121" s="9">
        <f t="shared" ref="J121:J132" si="121">EXP(($C$15*(I121-$C$13))/($C$16*I121*$C$13))</f>
        <v>0.1235635814318374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3.5178551633644112E-2</v>
      </c>
      <c r="Q121" s="12">
        <f t="shared" ref="Q121:Q132" si="125">P121*$B$123</f>
        <v>1.1608922039102557E-2</v>
      </c>
      <c r="R121" s="9">
        <f t="shared" ref="R121:R132" si="126">L121*$B$123</f>
        <v>9.3951000000000007E-2</v>
      </c>
      <c r="S121" s="13">
        <f t="shared" ref="S121:S132" si="127">Q121/R121</f>
        <v>0.1235635814318374</v>
      </c>
      <c r="T121" s="2">
        <f t="shared" ref="T121:T132" si="128">$B$122/100</f>
        <v>0.01</v>
      </c>
      <c r="U121" s="14">
        <f t="shared" ref="U121:U132" si="129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0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1">AR121*AQ121</f>
        <v>7.4999999999999997E-3</v>
      </c>
      <c r="AT121" s="1">
        <f t="shared" ref="AT121:AT132" si="132">(AS121+AM121+AD121+AA121+U121+X121+AG121+AJ121+AP121)</f>
        <v>1.1185635814318372E-2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40</v>
      </c>
      <c r="AX121" s="1">
        <f t="shared" ref="AX121:AX132" si="136">AW121*10000*AV121*0.67*AU121*AT121</f>
        <v>28164.16476647948</v>
      </c>
      <c r="AZ121" s="1">
        <f t="shared" ref="AZ121:AZ132" si="137">$E$9/12</f>
        <v>25</v>
      </c>
      <c r="BA121" s="1">
        <f t="shared" ref="BA121:BA132" si="138">AZ121*10000*AV121*0.67*AU121*AT121</f>
        <v>17602.602979049676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15.2426777803226</v>
      </c>
      <c r="E122" s="10">
        <f t="shared" ref="E122:E133" si="139">D121</f>
        <v>15.8823808970968</v>
      </c>
      <c r="F122" s="7" t="s">
        <v>83</v>
      </c>
      <c r="G122" s="1">
        <v>2</v>
      </c>
      <c r="H122" s="9">
        <f t="shared" si="119"/>
        <v>15.2426777803226</v>
      </c>
      <c r="I122" s="9">
        <f t="shared" si="120"/>
        <v>288.39267778032257</v>
      </c>
      <c r="J122" s="9">
        <f t="shared" si="121"/>
        <v>0.11466688465876439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0.53422144836635588</v>
      </c>
      <c r="P122" s="9">
        <f t="shared" si="124"/>
        <v>6.1257509202062986E-2</v>
      </c>
      <c r="Q122" s="12">
        <f t="shared" si="125"/>
        <v>2.0214978036680785E-2</v>
      </c>
      <c r="R122" s="9">
        <f t="shared" si="126"/>
        <v>9.3951000000000007E-2</v>
      </c>
      <c r="S122" s="13">
        <f t="shared" si="127"/>
        <v>0.21516511837746041</v>
      </c>
      <c r="T122" s="2">
        <f t="shared" si="128"/>
        <v>0.01</v>
      </c>
      <c r="U122" s="14">
        <f t="shared" si="129"/>
        <v>2.1516511837746041E-3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0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1"/>
        <v>7.4999999999999997E-3</v>
      </c>
      <c r="AT122" s="1">
        <f t="shared" si="132"/>
        <v>1.2101651183774605E-2</v>
      </c>
      <c r="AU122" s="9">
        <f t="shared" si="133"/>
        <v>28.47</v>
      </c>
      <c r="AV122" s="1">
        <f t="shared" si="134"/>
        <v>0.33</v>
      </c>
      <c r="AW122" s="1">
        <f t="shared" si="135"/>
        <v>40</v>
      </c>
      <c r="AX122" s="1">
        <f t="shared" si="136"/>
        <v>30470.587773830448</v>
      </c>
      <c r="AZ122" s="1">
        <f t="shared" si="137"/>
        <v>25</v>
      </c>
      <c r="BA122" s="1">
        <f t="shared" si="138"/>
        <v>19044.117358644031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14.848223831071399</v>
      </c>
      <c r="E123" s="10">
        <f t="shared" si="139"/>
        <v>15.2426777803226</v>
      </c>
      <c r="F123" s="7" t="s">
        <v>83</v>
      </c>
      <c r="G123" s="1">
        <v>3</v>
      </c>
      <c r="H123" s="9">
        <f t="shared" si="119"/>
        <v>14.848223831071399</v>
      </c>
      <c r="I123" s="9">
        <f t="shared" si="120"/>
        <v>287.99822383107136</v>
      </c>
      <c r="J123" s="9">
        <f t="shared" si="121"/>
        <v>0.10948517129112127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0.75766393916429287</v>
      </c>
      <c r="P123" s="9">
        <f t="shared" si="124"/>
        <v>8.295296616050829E-2</v>
      </c>
      <c r="Q123" s="12">
        <f t="shared" si="125"/>
        <v>2.7374478832967737E-2</v>
      </c>
      <c r="R123" s="9">
        <f t="shared" si="126"/>
        <v>9.3951000000000007E-2</v>
      </c>
      <c r="S123" s="13">
        <f t="shared" si="127"/>
        <v>0.29136974415352401</v>
      </c>
      <c r="T123" s="2">
        <f t="shared" si="128"/>
        <v>0.01</v>
      </c>
      <c r="U123" s="14">
        <f t="shared" si="129"/>
        <v>2.91369744153524E-3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0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1"/>
        <v>7.4999999999999997E-3</v>
      </c>
      <c r="AT123" s="1">
        <f t="shared" si="132"/>
        <v>1.2863697441535239E-2</v>
      </c>
      <c r="AU123" s="9">
        <f t="shared" si="133"/>
        <v>28.47</v>
      </c>
      <c r="AV123" s="1">
        <f t="shared" si="134"/>
        <v>0.33</v>
      </c>
      <c r="AW123" s="1">
        <f t="shared" si="135"/>
        <v>40</v>
      </c>
      <c r="AX123" s="1">
        <f t="shared" si="136"/>
        <v>32389.33398723535</v>
      </c>
      <c r="AZ123" s="1">
        <f t="shared" si="137"/>
        <v>25</v>
      </c>
      <c r="BA123" s="1">
        <f t="shared" si="138"/>
        <v>20243.333742022092</v>
      </c>
    </row>
    <row r="124" spans="1:53" x14ac:dyDescent="0.15">
      <c r="C124" s="7">
        <v>3</v>
      </c>
      <c r="D124" s="8">
        <v>14.1364178864516</v>
      </c>
      <c r="E124" s="10">
        <f t="shared" si="139"/>
        <v>14.848223831071399</v>
      </c>
      <c r="F124" s="7" t="s">
        <v>83</v>
      </c>
      <c r="G124" s="1">
        <v>4</v>
      </c>
      <c r="H124" s="9">
        <f t="shared" si="119"/>
        <v>14.1364178864516</v>
      </c>
      <c r="I124" s="9">
        <f t="shared" si="120"/>
        <v>287.2864178864516</v>
      </c>
      <c r="J124" s="9">
        <f t="shared" si="121"/>
        <v>0.10068755555339756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0.95941097300378464</v>
      </c>
      <c r="P124" s="9">
        <f t="shared" si="124"/>
        <v>9.6600745642857769E-2</v>
      </c>
      <c r="Q124" s="12">
        <f t="shared" si="125"/>
        <v>3.1878246062143067E-2</v>
      </c>
      <c r="R124" s="9">
        <f t="shared" si="126"/>
        <v>9.3951000000000007E-2</v>
      </c>
      <c r="S124" s="13">
        <f t="shared" si="127"/>
        <v>0.33930715013297424</v>
      </c>
      <c r="T124" s="2">
        <f t="shared" si="128"/>
        <v>0.01</v>
      </c>
      <c r="U124" s="14">
        <f t="shared" si="129"/>
        <v>3.3930715013297426E-3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0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1"/>
        <v>7.4999999999999997E-3</v>
      </c>
      <c r="AT124" s="1">
        <f t="shared" si="132"/>
        <v>1.3343071501329743E-2</v>
      </c>
      <c r="AU124" s="9">
        <f t="shared" si="133"/>
        <v>28.47</v>
      </c>
      <c r="AV124" s="1">
        <f t="shared" si="134"/>
        <v>0.33</v>
      </c>
      <c r="AW124" s="1">
        <f t="shared" si="135"/>
        <v>40</v>
      </c>
      <c r="AX124" s="1">
        <f t="shared" si="136"/>
        <v>33596.343604654343</v>
      </c>
      <c r="AZ124" s="1">
        <f t="shared" si="137"/>
        <v>25</v>
      </c>
      <c r="BA124" s="1">
        <f t="shared" si="138"/>
        <v>20997.714752908963</v>
      </c>
    </row>
    <row r="125" spans="1:53" x14ac:dyDescent="0.15">
      <c r="C125" s="7">
        <v>4</v>
      </c>
      <c r="D125" s="8">
        <v>16.060140675333301</v>
      </c>
      <c r="E125" s="10">
        <f t="shared" si="139"/>
        <v>14.1364178864516</v>
      </c>
      <c r="F125" s="7" t="s">
        <v>83</v>
      </c>
      <c r="G125" s="1">
        <v>5</v>
      </c>
      <c r="H125" s="9">
        <f t="shared" si="119"/>
        <v>16.060140675333301</v>
      </c>
      <c r="I125" s="9">
        <f t="shared" si="120"/>
        <v>289.21014067533326</v>
      </c>
      <c r="J125" s="9">
        <f t="shared" si="121"/>
        <v>0.12614871907458033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0.81966971599288041</v>
      </c>
      <c r="O125" s="9">
        <f t="shared" si="140"/>
        <v>0.32784051136804659</v>
      </c>
      <c r="P125" s="9">
        <f t="shared" si="124"/>
        <v>4.1356660569834468E-2</v>
      </c>
      <c r="Q125" s="12">
        <f t="shared" si="125"/>
        <v>1.3647697988045375E-2</v>
      </c>
      <c r="R125" s="9">
        <f t="shared" si="126"/>
        <v>9.3951000000000007E-2</v>
      </c>
      <c r="S125" s="13">
        <f t="shared" si="127"/>
        <v>0.14526399919155064</v>
      </c>
      <c r="T125" s="2">
        <f t="shared" si="128"/>
        <v>0.01</v>
      </c>
      <c r="U125" s="14">
        <f t="shared" si="129"/>
        <v>1.4526399919155065E-3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1.6352639991915507E-2</v>
      </c>
      <c r="AU125" s="9">
        <f t="shared" si="133"/>
        <v>28.47</v>
      </c>
      <c r="AV125" s="1">
        <f t="shared" si="134"/>
        <v>0.33</v>
      </c>
      <c r="AW125" s="1">
        <f t="shared" si="135"/>
        <v>40</v>
      </c>
      <c r="AX125" s="1">
        <f t="shared" si="136"/>
        <v>41174.09638079616</v>
      </c>
      <c r="AZ125" s="1">
        <f t="shared" si="137"/>
        <v>25</v>
      </c>
      <c r="BA125" s="1">
        <f t="shared" si="138"/>
        <v>25733.810237997601</v>
      </c>
    </row>
    <row r="126" spans="1:53" x14ac:dyDescent="0.15">
      <c r="C126" s="7">
        <v>5</v>
      </c>
      <c r="D126" s="8">
        <v>18.132397794516098</v>
      </c>
      <c r="E126" s="10">
        <f t="shared" si="139"/>
        <v>16.060140675333301</v>
      </c>
      <c r="F126" s="7" t="s">
        <v>85</v>
      </c>
      <c r="G126" s="1">
        <v>6</v>
      </c>
      <c r="H126" s="9">
        <f t="shared" si="119"/>
        <v>18.132397794516098</v>
      </c>
      <c r="I126" s="9">
        <f t="shared" si="120"/>
        <v>291.2823977945161</v>
      </c>
      <c r="J126" s="9">
        <f t="shared" si="121"/>
        <v>0.16028859849631158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0.57118385079821221</v>
      </c>
      <c r="P126" s="9">
        <f t="shared" si="124"/>
        <v>9.1554258928171775E-2</v>
      </c>
      <c r="Q126" s="12">
        <f t="shared" si="125"/>
        <v>3.0212905446296689E-2</v>
      </c>
      <c r="R126" s="9">
        <f t="shared" si="126"/>
        <v>9.3951000000000007E-2</v>
      </c>
      <c r="S126" s="13">
        <f t="shared" si="127"/>
        <v>0.32158152064689771</v>
      </c>
      <c r="T126" s="2">
        <f t="shared" si="128"/>
        <v>0.01</v>
      </c>
      <c r="U126" s="14">
        <f t="shared" si="129"/>
        <v>3.2158152064689772E-3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1.8115815206468978E-2</v>
      </c>
      <c r="AU126" s="9">
        <f t="shared" si="133"/>
        <v>28.47</v>
      </c>
      <c r="AV126" s="1">
        <f t="shared" si="134"/>
        <v>0.33</v>
      </c>
      <c r="AW126" s="1">
        <f t="shared" si="135"/>
        <v>40</v>
      </c>
      <c r="AX126" s="1">
        <f t="shared" si="136"/>
        <v>45613.571979607514</v>
      </c>
      <c r="AZ126" s="1">
        <f t="shared" si="137"/>
        <v>25</v>
      </c>
      <c r="BA126" s="1">
        <f t="shared" si="138"/>
        <v>28508.482487254696</v>
      </c>
    </row>
    <row r="127" spans="1:53" x14ac:dyDescent="0.15">
      <c r="C127" s="7">
        <v>6</v>
      </c>
      <c r="D127" s="8">
        <v>22.390748816666701</v>
      </c>
      <c r="E127" s="10">
        <f t="shared" si="139"/>
        <v>18.132397794516098</v>
      </c>
      <c r="F127" s="7" t="s">
        <v>83</v>
      </c>
      <c r="G127" s="1">
        <v>7</v>
      </c>
      <c r="H127" s="9">
        <f t="shared" si="119"/>
        <v>22.390748816666701</v>
      </c>
      <c r="I127" s="9">
        <f t="shared" si="120"/>
        <v>295.54074881666668</v>
      </c>
      <c r="J127" s="9">
        <f t="shared" si="121"/>
        <v>0.2594643541880145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0.76432959187004046</v>
      </c>
      <c r="P127" s="9">
        <f t="shared" si="124"/>
        <v>0.19831628394134876</v>
      </c>
      <c r="Q127" s="12">
        <f t="shared" si="125"/>
        <v>6.5444373700645098E-2</v>
      </c>
      <c r="R127" s="9">
        <f t="shared" si="126"/>
        <v>9.3951000000000007E-2</v>
      </c>
      <c r="S127" s="13">
        <f t="shared" si="127"/>
        <v>0.69657985227028019</v>
      </c>
      <c r="T127" s="2">
        <f t="shared" si="128"/>
        <v>0.01</v>
      </c>
      <c r="U127" s="14">
        <f t="shared" si="129"/>
        <v>6.9657985227028017E-3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2.1865798522702803E-2</v>
      </c>
      <c r="AU127" s="9">
        <f t="shared" si="133"/>
        <v>28.47</v>
      </c>
      <c r="AV127" s="1">
        <f t="shared" si="134"/>
        <v>0.33</v>
      </c>
      <c r="AW127" s="1">
        <f t="shared" si="135"/>
        <v>40</v>
      </c>
      <c r="AX127" s="1">
        <f t="shared" si="136"/>
        <v>55055.605471772884</v>
      </c>
      <c r="AZ127" s="1">
        <f t="shared" si="137"/>
        <v>25</v>
      </c>
      <c r="BA127" s="1">
        <f t="shared" si="138"/>
        <v>34409.753419858054</v>
      </c>
    </row>
    <row r="128" spans="1:53" x14ac:dyDescent="0.15">
      <c r="C128" s="7">
        <v>7</v>
      </c>
      <c r="D128" s="8">
        <v>24.2410970416129</v>
      </c>
      <c r="E128" s="10">
        <f t="shared" si="139"/>
        <v>22.390748816666701</v>
      </c>
      <c r="F128" s="7" t="s">
        <v>83</v>
      </c>
      <c r="G128" s="1">
        <v>8</v>
      </c>
      <c r="H128" s="9">
        <f t="shared" si="119"/>
        <v>24.2410970416129</v>
      </c>
      <c r="I128" s="9">
        <f t="shared" si="120"/>
        <v>297.39109704161285</v>
      </c>
      <c r="J128" s="9">
        <f t="shared" si="121"/>
        <v>0.31849449404766228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0.85071330792869171</v>
      </c>
      <c r="P128" s="9">
        <f t="shared" si="124"/>
        <v>0.27094750458836181</v>
      </c>
      <c r="Q128" s="12">
        <f t="shared" si="125"/>
        <v>8.9412676514159406E-2</v>
      </c>
      <c r="R128" s="9">
        <f t="shared" si="126"/>
        <v>9.3951000000000007E-2</v>
      </c>
      <c r="S128" s="13">
        <f t="shared" si="127"/>
        <v>0.95169478253727369</v>
      </c>
      <c r="T128" s="2">
        <f t="shared" si="128"/>
        <v>0.01</v>
      </c>
      <c r="U128" s="14">
        <f t="shared" si="129"/>
        <v>9.5169478253727367E-3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2.4416947825372737E-2</v>
      </c>
      <c r="AU128" s="9">
        <f t="shared" si="133"/>
        <v>28.47</v>
      </c>
      <c r="AV128" s="1">
        <f t="shared" si="134"/>
        <v>0.33</v>
      </c>
      <c r="AW128" s="1">
        <f t="shared" si="135"/>
        <v>40</v>
      </c>
      <c r="AX128" s="1">
        <f t="shared" si="136"/>
        <v>61479.110625794718</v>
      </c>
      <c r="AZ128" s="1">
        <f t="shared" si="137"/>
        <v>25</v>
      </c>
      <c r="BA128" s="1">
        <f t="shared" si="138"/>
        <v>38424.444141121698</v>
      </c>
    </row>
    <row r="129" spans="1:54" x14ac:dyDescent="0.15">
      <c r="C129" s="7">
        <v>8</v>
      </c>
      <c r="D129" s="8">
        <v>25.682624486129001</v>
      </c>
      <c r="E129" s="10">
        <f t="shared" si="139"/>
        <v>24.2410970416129</v>
      </c>
      <c r="F129" s="7" t="s">
        <v>83</v>
      </c>
      <c r="G129" s="1">
        <v>9</v>
      </c>
      <c r="H129" s="9">
        <f t="shared" si="119"/>
        <v>25.682624486129001</v>
      </c>
      <c r="I129" s="9">
        <f t="shared" si="120"/>
        <v>298.83262448612896</v>
      </c>
      <c r="J129" s="9">
        <f t="shared" si="121"/>
        <v>0.37298632613431465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0.86446580334032985</v>
      </c>
      <c r="P129" s="9">
        <f t="shared" si="124"/>
        <v>0.32243392405665861</v>
      </c>
      <c r="Q129" s="12">
        <f t="shared" si="125"/>
        <v>0.10640319493869735</v>
      </c>
      <c r="R129" s="9">
        <f t="shared" si="126"/>
        <v>9.3951000000000007E-2</v>
      </c>
      <c r="S129" s="13">
        <f t="shared" si="127"/>
        <v>1.1325392485305887</v>
      </c>
      <c r="T129" s="2">
        <f t="shared" si="128"/>
        <v>0.01</v>
      </c>
      <c r="U129" s="14">
        <f t="shared" si="129"/>
        <v>1.1325392485305888E-2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2.6225392485305886E-2</v>
      </c>
      <c r="AU129" s="9">
        <f t="shared" si="133"/>
        <v>28.47</v>
      </c>
      <c r="AV129" s="1">
        <f t="shared" si="134"/>
        <v>0.33</v>
      </c>
      <c r="AW129" s="1">
        <f t="shared" si="135"/>
        <v>40</v>
      </c>
      <c r="AX129" s="1">
        <f t="shared" si="136"/>
        <v>66032.569563570883</v>
      </c>
      <c r="AZ129" s="1">
        <f t="shared" si="137"/>
        <v>25</v>
      </c>
      <c r="BA129" s="1">
        <f t="shared" si="138"/>
        <v>41270.355977231804</v>
      </c>
    </row>
    <row r="130" spans="1:54" x14ac:dyDescent="0.15">
      <c r="C130" s="7">
        <v>9</v>
      </c>
      <c r="D130" s="8">
        <v>25.135853451333301</v>
      </c>
      <c r="E130" s="10">
        <f t="shared" si="139"/>
        <v>25.682624486129001</v>
      </c>
      <c r="F130" s="7" t="s">
        <v>83</v>
      </c>
      <c r="G130" s="1">
        <v>10</v>
      </c>
      <c r="H130" s="9">
        <f t="shared" si="119"/>
        <v>25.135853451333301</v>
      </c>
      <c r="I130" s="9">
        <f t="shared" si="120"/>
        <v>298.28585345133325</v>
      </c>
      <c r="J130" s="9">
        <f t="shared" si="121"/>
        <v>0.35136169016622038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0.8267318792836712</v>
      </c>
      <c r="P130" s="9">
        <f t="shared" si="124"/>
        <v>0.29048191041940641</v>
      </c>
      <c r="Q130" s="12">
        <f t="shared" si="125"/>
        <v>9.5859030438404116E-2</v>
      </c>
      <c r="R130" s="9">
        <f t="shared" si="126"/>
        <v>9.3951000000000007E-2</v>
      </c>
      <c r="S130" s="13">
        <f t="shared" si="127"/>
        <v>1.0203087826463169</v>
      </c>
      <c r="T130" s="2">
        <f t="shared" si="128"/>
        <v>0.01</v>
      </c>
      <c r="U130" s="14">
        <f t="shared" si="129"/>
        <v>1.0203087826463168E-2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2.5103087826463172E-2</v>
      </c>
      <c r="AU130" s="9">
        <f t="shared" si="133"/>
        <v>28.47</v>
      </c>
      <c r="AV130" s="1">
        <f t="shared" si="134"/>
        <v>0.33</v>
      </c>
      <c r="AW130" s="1">
        <f t="shared" si="135"/>
        <v>40</v>
      </c>
      <c r="AX130" s="1">
        <f t="shared" si="136"/>
        <v>63206.733477492307</v>
      </c>
      <c r="AZ130" s="1">
        <f t="shared" si="137"/>
        <v>25</v>
      </c>
      <c r="BA130" s="1">
        <f t="shared" si="138"/>
        <v>39504.208423432698</v>
      </c>
    </row>
    <row r="131" spans="1:54" x14ac:dyDescent="0.15">
      <c r="C131" s="7">
        <v>10</v>
      </c>
      <c r="D131" s="8">
        <v>22.662586614193501</v>
      </c>
      <c r="E131" s="10">
        <f t="shared" si="139"/>
        <v>25.135853451333301</v>
      </c>
      <c r="F131" s="7" t="s">
        <v>83</v>
      </c>
      <c r="G131" s="1">
        <v>11</v>
      </c>
      <c r="H131" s="9">
        <f t="shared" si="119"/>
        <v>22.662586614193501</v>
      </c>
      <c r="I131" s="9">
        <f t="shared" si="120"/>
        <v>295.81258661419349</v>
      </c>
      <c r="J131" s="9">
        <f t="shared" si="121"/>
        <v>0.26743989464989981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0.50943747042105159</v>
      </c>
      <c r="O131" s="9">
        <f t="shared" si="140"/>
        <v>0.31151249844321327</v>
      </c>
      <c r="P131" s="9">
        <f t="shared" si="124"/>
        <v>8.3310869765780032E-2</v>
      </c>
      <c r="Q131" s="12">
        <f t="shared" si="125"/>
        <v>2.7492587022707411E-2</v>
      </c>
      <c r="R131" s="9">
        <f t="shared" si="126"/>
        <v>9.3951000000000007E-2</v>
      </c>
      <c r="S131" s="13">
        <f t="shared" si="127"/>
        <v>0.29262686956719364</v>
      </c>
      <c r="T131" s="2">
        <f t="shared" si="128"/>
        <v>0.01</v>
      </c>
      <c r="U131" s="14">
        <f t="shared" si="129"/>
        <v>2.9262686956719364E-3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1.7826268695671936E-2</v>
      </c>
      <c r="AU131" s="9">
        <f t="shared" si="133"/>
        <v>28.47</v>
      </c>
      <c r="AV131" s="1">
        <f t="shared" si="134"/>
        <v>0.33</v>
      </c>
      <c r="AW131" s="1">
        <f t="shared" si="135"/>
        <v>40</v>
      </c>
      <c r="AX131" s="1">
        <f t="shared" si="136"/>
        <v>44884.526642085584</v>
      </c>
      <c r="AZ131" s="1">
        <f t="shared" si="137"/>
        <v>25</v>
      </c>
      <c r="BA131" s="1">
        <f t="shared" si="138"/>
        <v>28052.829151303489</v>
      </c>
    </row>
    <row r="132" spans="1:54" x14ac:dyDescent="0.15">
      <c r="C132" s="7">
        <v>11</v>
      </c>
      <c r="D132" s="8">
        <v>20.062883051333301</v>
      </c>
      <c r="E132" s="10">
        <f t="shared" si="139"/>
        <v>22.662586614193501</v>
      </c>
      <c r="F132" s="7" t="s">
        <v>85</v>
      </c>
      <c r="G132" s="1">
        <v>12</v>
      </c>
      <c r="H132" s="9">
        <f t="shared" si="119"/>
        <v>20.062883051333301</v>
      </c>
      <c r="I132" s="9">
        <f t="shared" si="120"/>
        <v>293.21288305133328</v>
      </c>
      <c r="J132" s="9">
        <f t="shared" si="121"/>
        <v>0.19974831604370216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0.51290162867743327</v>
      </c>
      <c r="P132" s="9">
        <f t="shared" si="124"/>
        <v>0.10245123662438951</v>
      </c>
      <c r="Q132" s="12">
        <f t="shared" si="125"/>
        <v>3.3808908086048542E-2</v>
      </c>
      <c r="R132" s="9">
        <f t="shared" si="126"/>
        <v>9.3951000000000007E-2</v>
      </c>
      <c r="S132" s="13">
        <f t="shared" si="127"/>
        <v>0.35985681989599405</v>
      </c>
      <c r="T132" s="2">
        <f t="shared" si="128"/>
        <v>0.01</v>
      </c>
      <c r="U132" s="14">
        <f t="shared" si="129"/>
        <v>3.5985681989599404E-3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1.8498568198959939E-2</v>
      </c>
      <c r="AU132" s="9">
        <f t="shared" si="133"/>
        <v>28.47</v>
      </c>
      <c r="AV132" s="1">
        <f t="shared" si="134"/>
        <v>0.33</v>
      </c>
      <c r="AW132" s="1">
        <f t="shared" si="135"/>
        <v>40</v>
      </c>
      <c r="AX132" s="1">
        <f t="shared" si="136"/>
        <v>46577.300687060997</v>
      </c>
      <c r="AY132" s="1">
        <f>SUM(AX121:AX132)</f>
        <v>548643.94496038067</v>
      </c>
      <c r="AZ132" s="1">
        <f t="shared" si="137"/>
        <v>25</v>
      </c>
      <c r="BA132" s="1">
        <f t="shared" si="138"/>
        <v>29110.812929413129</v>
      </c>
      <c r="BB132" s="1">
        <f>SUM(BA121:BA132)</f>
        <v>342902.46560023795</v>
      </c>
    </row>
    <row r="133" spans="1:54" x14ac:dyDescent="0.15">
      <c r="C133" s="7">
        <v>12</v>
      </c>
      <c r="D133" s="8">
        <v>16.113895355871001</v>
      </c>
      <c r="E133" s="10">
        <f t="shared" si="139"/>
        <v>20.062883051333301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15.8823808970968</v>
      </c>
      <c r="E136" s="7"/>
      <c r="F136" s="7"/>
      <c r="G136" s="1">
        <v>1</v>
      </c>
      <c r="H136" s="9">
        <f t="shared" ref="H136:H147" si="141">E137</f>
        <v>15.8823808970968</v>
      </c>
      <c r="I136" s="9">
        <f t="shared" ref="I136:I147" si="142">H136+273.15</f>
        <v>289.0323808970968</v>
      </c>
      <c r="J136" s="9">
        <f t="shared" ref="J136:J147" si="143">EXP(($C$15*(I136-$C$13))/($C$16*I136*$C$13))</f>
        <v>0.1235635814318374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9.379067906170821E-2</v>
      </c>
      <c r="Q136" s="12">
        <f t="shared" ref="Q136:Q147" si="147">P136*$B$138</f>
        <v>2.4385576556044137E-2</v>
      </c>
      <c r="R136" s="9">
        <f t="shared" ref="R136:R147" si="148">L136*$B$138</f>
        <v>0.19735245833333334</v>
      </c>
      <c r="S136" s="13">
        <f t="shared" ref="S136:S147" si="149">Q136/R136</f>
        <v>0.12356358143183743</v>
      </c>
      <c r="T136" s="2">
        <f t="shared" ref="T136:T147" si="150">$B$137/100</f>
        <v>0.01</v>
      </c>
      <c r="U136" s="14">
        <f t="shared" ref="U136:U147" si="151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3">AR136*AQ136</f>
        <v>7.4999999999999997E-3</v>
      </c>
      <c r="AT136" s="1">
        <f t="shared" ref="AT136:AT147" si="154">(AS136+AM136+AD136+AA136+U136+X136+AG136+AJ136+AP136)</f>
        <v>1.1185635814318372E-2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15.2426777803226</v>
      </c>
      <c r="E137" s="10">
        <f t="shared" ref="E137:E148" si="159">D136</f>
        <v>15.8823808970968</v>
      </c>
      <c r="F137" s="7" t="s">
        <v>83</v>
      </c>
      <c r="G137" s="1">
        <v>2</v>
      </c>
      <c r="H137" s="9">
        <f t="shared" si="141"/>
        <v>15.2426777803226</v>
      </c>
      <c r="I137" s="9">
        <f t="shared" si="142"/>
        <v>288.39267778032257</v>
      </c>
      <c r="J137" s="9">
        <f t="shared" si="143"/>
        <v>0.11466688465876439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1.4243051542716252</v>
      </c>
      <c r="P137" s="9">
        <f t="shared" si="146"/>
        <v>0.16332063484374806</v>
      </c>
      <c r="Q137" s="12">
        <f t="shared" si="147"/>
        <v>4.2463365059374501E-2</v>
      </c>
      <c r="R137" s="9">
        <f t="shared" si="148"/>
        <v>0.19735245833333334</v>
      </c>
      <c r="S137" s="13">
        <f t="shared" si="149"/>
        <v>0.21516511837746047</v>
      </c>
      <c r="T137" s="2">
        <f t="shared" si="150"/>
        <v>0.01</v>
      </c>
      <c r="U137" s="14">
        <f t="shared" si="151"/>
        <v>2.1516511837746046E-3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3"/>
        <v>7.4999999999999997E-3</v>
      </c>
      <c r="AT137" s="1">
        <f t="shared" si="154"/>
        <v>1.2101651183774605E-2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14.848223831071399</v>
      </c>
      <c r="E138" s="10">
        <f t="shared" si="159"/>
        <v>15.2426777803226</v>
      </c>
      <c r="F138" s="7" t="s">
        <v>83</v>
      </c>
      <c r="G138" s="1">
        <v>3</v>
      </c>
      <c r="H138" s="9">
        <f t="shared" si="141"/>
        <v>14.848223831071399</v>
      </c>
      <c r="I138" s="9">
        <f t="shared" si="142"/>
        <v>287.99822383107136</v>
      </c>
      <c r="J138" s="9">
        <f t="shared" si="143"/>
        <v>0.10948517129112127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2.0200324360945441</v>
      </c>
      <c r="P138" s="9">
        <f t="shared" si="146"/>
        <v>0.22116359727943213</v>
      </c>
      <c r="Q138" s="12">
        <f t="shared" si="147"/>
        <v>5.7502535292652354E-2</v>
      </c>
      <c r="R138" s="9">
        <f t="shared" si="148"/>
        <v>0.19735245833333334</v>
      </c>
      <c r="S138" s="13">
        <f t="shared" si="149"/>
        <v>0.29136974415352407</v>
      </c>
      <c r="T138" s="2">
        <f t="shared" si="150"/>
        <v>0.01</v>
      </c>
      <c r="U138" s="14">
        <f t="shared" si="151"/>
        <v>2.9136974415352409E-3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3"/>
        <v>7.4999999999999997E-3</v>
      </c>
      <c r="AT138" s="1">
        <f t="shared" si="154"/>
        <v>1.2863697441535239E-2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14.1364178864516</v>
      </c>
      <c r="E139" s="10">
        <f t="shared" si="159"/>
        <v>14.848223831071399</v>
      </c>
      <c r="F139" s="7" t="s">
        <v>83</v>
      </c>
      <c r="G139" s="1">
        <v>4</v>
      </c>
      <c r="H139" s="9">
        <f t="shared" si="141"/>
        <v>14.1364178864516</v>
      </c>
      <c r="I139" s="9">
        <f t="shared" si="142"/>
        <v>287.2864178864516</v>
      </c>
      <c r="J139" s="9">
        <f t="shared" si="143"/>
        <v>0.10068755555339756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2.557916755481779</v>
      </c>
      <c r="P139" s="9">
        <f t="shared" si="146"/>
        <v>0.25755038541853809</v>
      </c>
      <c r="Q139" s="12">
        <f t="shared" si="147"/>
        <v>6.6963100208819903E-2</v>
      </c>
      <c r="R139" s="9">
        <f t="shared" si="148"/>
        <v>0.19735245833333334</v>
      </c>
      <c r="S139" s="13">
        <f t="shared" si="149"/>
        <v>0.33930715013297436</v>
      </c>
      <c r="T139" s="2">
        <f t="shared" si="150"/>
        <v>0.01</v>
      </c>
      <c r="U139" s="14">
        <f t="shared" si="151"/>
        <v>3.3930715013297435E-3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2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3"/>
        <v>7.4999999999999997E-3</v>
      </c>
      <c r="AT139" s="1">
        <f t="shared" si="154"/>
        <v>1.3343071501329743E-2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16.060140675333301</v>
      </c>
      <c r="E140" s="10">
        <f t="shared" si="159"/>
        <v>14.1364178864516</v>
      </c>
      <c r="F140" s="7" t="s">
        <v>83</v>
      </c>
      <c r="G140" s="1">
        <v>5</v>
      </c>
      <c r="H140" s="9">
        <f t="shared" si="141"/>
        <v>16.060140675333301</v>
      </c>
      <c r="I140" s="9">
        <f t="shared" si="142"/>
        <v>289.21014067533326</v>
      </c>
      <c r="J140" s="9">
        <f t="shared" si="143"/>
        <v>0.12614871907458033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3.0594142867299077</v>
      </c>
      <c r="P140" s="9">
        <f t="shared" si="146"/>
        <v>0.38594119338944871</v>
      </c>
      <c r="Q140" s="12">
        <f t="shared" si="147"/>
        <v>0.10034471028125667</v>
      </c>
      <c r="R140" s="9">
        <f t="shared" si="148"/>
        <v>0.19735245833333334</v>
      </c>
      <c r="S140" s="13">
        <f t="shared" si="149"/>
        <v>0.50845432141398461</v>
      </c>
      <c r="T140" s="2">
        <f t="shared" si="150"/>
        <v>0.01</v>
      </c>
      <c r="U140" s="14">
        <f t="shared" si="151"/>
        <v>5.084543214139846E-3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1.9984543214139845E-2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18.132397794516098</v>
      </c>
      <c r="E141" s="10">
        <f t="shared" si="159"/>
        <v>16.060140675333301</v>
      </c>
      <c r="F141" s="7" t="s">
        <v>85</v>
      </c>
      <c r="G141" s="1">
        <v>6</v>
      </c>
      <c r="H141" s="9">
        <f t="shared" si="141"/>
        <v>18.132397794516098</v>
      </c>
      <c r="I141" s="9">
        <f t="shared" si="142"/>
        <v>291.2823977945161</v>
      </c>
      <c r="J141" s="9">
        <f t="shared" si="143"/>
        <v>0.16028859849631158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3.4325210100071257</v>
      </c>
      <c r="P141" s="9">
        <f t="shared" si="146"/>
        <v>0.55019398200318603</v>
      </c>
      <c r="Q141" s="12">
        <f t="shared" si="147"/>
        <v>0.14305043532082837</v>
      </c>
      <c r="R141" s="9">
        <f t="shared" si="148"/>
        <v>0.19735245833333334</v>
      </c>
      <c r="S141" s="13">
        <f t="shared" si="149"/>
        <v>0.72484749634692935</v>
      </c>
      <c r="T141" s="2">
        <f t="shared" si="150"/>
        <v>0.01</v>
      </c>
      <c r="U141" s="14">
        <f t="shared" si="151"/>
        <v>7.2484749634692935E-3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2.2148474963469292E-2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22.390748816666701</v>
      </c>
      <c r="E142" s="10">
        <f t="shared" si="159"/>
        <v>18.132397794516098</v>
      </c>
      <c r="F142" s="7" t="s">
        <v>83</v>
      </c>
      <c r="G142" s="1">
        <v>7</v>
      </c>
      <c r="H142" s="9">
        <f t="shared" si="141"/>
        <v>22.390748816666701</v>
      </c>
      <c r="I142" s="9">
        <f t="shared" si="142"/>
        <v>295.54074881666668</v>
      </c>
      <c r="J142" s="9">
        <f t="shared" si="143"/>
        <v>0.2594643541880145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3.6413749446706061</v>
      </c>
      <c r="P142" s="9">
        <f t="shared" si="146"/>
        <v>0.94480699837537585</v>
      </c>
      <c r="Q142" s="12">
        <f t="shared" si="147"/>
        <v>0.24564981957759774</v>
      </c>
      <c r="R142" s="9">
        <f t="shared" si="148"/>
        <v>0.19735245833333334</v>
      </c>
      <c r="S142" s="13">
        <f t="shared" si="149"/>
        <v>1.2447264232335475</v>
      </c>
      <c r="T142" s="2">
        <f t="shared" si="150"/>
        <v>0.01</v>
      </c>
      <c r="U142" s="14">
        <f t="shared" si="151"/>
        <v>1.2447264232335475E-2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2.7347264232335473E-2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24.2410970416129</v>
      </c>
      <c r="E143" s="10">
        <f t="shared" si="159"/>
        <v>22.390748816666701</v>
      </c>
      <c r="F143" s="7" t="s">
        <v>83</v>
      </c>
      <c r="G143" s="1">
        <v>8</v>
      </c>
      <c r="H143" s="9">
        <f t="shared" si="141"/>
        <v>24.2410970416129</v>
      </c>
      <c r="I143" s="9">
        <f t="shared" si="142"/>
        <v>297.39109704161285</v>
      </c>
      <c r="J143" s="9">
        <f t="shared" si="143"/>
        <v>0.31849449404766228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3.4556158629618965</v>
      </c>
      <c r="P143" s="9">
        <f t="shared" si="146"/>
        <v>1.1005946258971251</v>
      </c>
      <c r="Q143" s="12">
        <f t="shared" si="147"/>
        <v>0.28615460273325255</v>
      </c>
      <c r="R143" s="9">
        <f t="shared" si="148"/>
        <v>0.19735245833333334</v>
      </c>
      <c r="S143" s="13">
        <f t="shared" si="149"/>
        <v>1.4499672573114348</v>
      </c>
      <c r="T143" s="2">
        <f t="shared" si="150"/>
        <v>0.01</v>
      </c>
      <c r="U143" s="14">
        <f t="shared" si="151"/>
        <v>1.4499672573114349E-2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2.9399672573114349E-2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25.682624486129001</v>
      </c>
      <c r="E144" s="10">
        <f t="shared" si="159"/>
        <v>24.2410970416129</v>
      </c>
      <c r="F144" s="7" t="s">
        <v>83</v>
      </c>
      <c r="G144" s="1">
        <v>9</v>
      </c>
      <c r="H144" s="9">
        <f t="shared" si="141"/>
        <v>25.682624486129001</v>
      </c>
      <c r="I144" s="9">
        <f t="shared" si="142"/>
        <v>298.83262448612896</v>
      </c>
      <c r="J144" s="9">
        <f t="shared" si="143"/>
        <v>0.37298632613431465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3.114069153731438</v>
      </c>
      <c r="P144" s="9">
        <f t="shared" si="146"/>
        <v>1.1615052129784833</v>
      </c>
      <c r="Q144" s="12">
        <f t="shared" si="147"/>
        <v>0.30199135537440569</v>
      </c>
      <c r="R144" s="9">
        <f t="shared" si="148"/>
        <v>0.19735245833333334</v>
      </c>
      <c r="S144" s="13">
        <f t="shared" si="149"/>
        <v>1.5302132941477455</v>
      </c>
      <c r="T144" s="2">
        <f t="shared" si="150"/>
        <v>0.01</v>
      </c>
      <c r="U144" s="14">
        <f t="shared" si="151"/>
        <v>1.5302132941477456E-2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3.0202132941477458E-2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25.135853451333301</v>
      </c>
      <c r="E145" s="10">
        <f t="shared" si="159"/>
        <v>25.682624486129001</v>
      </c>
      <c r="F145" s="7" t="s">
        <v>83</v>
      </c>
      <c r="G145" s="1">
        <v>10</v>
      </c>
      <c r="H145" s="9">
        <f t="shared" si="141"/>
        <v>25.135853451333301</v>
      </c>
      <c r="I145" s="9">
        <f t="shared" si="142"/>
        <v>298.28585345133325</v>
      </c>
      <c r="J145" s="9">
        <f t="shared" si="143"/>
        <v>0.35136169016622038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2.7116118574196215</v>
      </c>
      <c r="P145" s="9">
        <f t="shared" si="146"/>
        <v>0.95275652529772237</v>
      </c>
      <c r="Q145" s="12">
        <f t="shared" si="147"/>
        <v>0.24771669657740783</v>
      </c>
      <c r="R145" s="9">
        <f t="shared" si="148"/>
        <v>0.19735245833333334</v>
      </c>
      <c r="S145" s="13">
        <f t="shared" si="149"/>
        <v>1.2551994470674797</v>
      </c>
      <c r="T145" s="2">
        <f t="shared" si="150"/>
        <v>0.01</v>
      </c>
      <c r="U145" s="14">
        <f t="shared" si="151"/>
        <v>1.2551994470674796E-2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2.7451994470674798E-2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22.662586614193501</v>
      </c>
      <c r="E146" s="10">
        <f t="shared" si="159"/>
        <v>25.135853451333301</v>
      </c>
      <c r="F146" s="7" t="s">
        <v>83</v>
      </c>
      <c r="G146" s="1">
        <v>11</v>
      </c>
      <c r="H146" s="9">
        <f t="shared" si="141"/>
        <v>22.662586614193501</v>
      </c>
      <c r="I146" s="9">
        <f t="shared" si="142"/>
        <v>295.81258661419349</v>
      </c>
      <c r="J146" s="9">
        <f t="shared" si="143"/>
        <v>0.26743989464989981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2.5179032487885662</v>
      </c>
      <c r="P146" s="9">
        <f t="shared" si="146"/>
        <v>0.67338777959465457</v>
      </c>
      <c r="Q146" s="12">
        <f t="shared" si="147"/>
        <v>0.1750808226946102</v>
      </c>
      <c r="R146" s="9">
        <f t="shared" si="148"/>
        <v>0.19735245833333334</v>
      </c>
      <c r="S146" s="13">
        <f t="shared" si="149"/>
        <v>0.88714791887159683</v>
      </c>
      <c r="T146" s="2">
        <f t="shared" si="150"/>
        <v>0.01</v>
      </c>
      <c r="U146" s="14">
        <f t="shared" si="151"/>
        <v>8.871479188715968E-3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2.3771479188715972E-2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20.062883051333301</v>
      </c>
      <c r="E147" s="10">
        <f t="shared" si="159"/>
        <v>22.662586614193501</v>
      </c>
      <c r="F147" s="7" t="s">
        <v>85</v>
      </c>
      <c r="G147" s="1">
        <v>12</v>
      </c>
      <c r="H147" s="9">
        <f t="shared" si="141"/>
        <v>20.062883051333301</v>
      </c>
      <c r="I147" s="9">
        <f t="shared" si="142"/>
        <v>293.21288305133328</v>
      </c>
      <c r="J147" s="9">
        <f t="shared" si="143"/>
        <v>0.19974831604370216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2.6035633858605784</v>
      </c>
      <c r="P147" s="9">
        <f t="shared" si="146"/>
        <v>0.52005740203869011</v>
      </c>
      <c r="Q147" s="12">
        <f t="shared" si="147"/>
        <v>0.13521492453005943</v>
      </c>
      <c r="R147" s="9">
        <f t="shared" si="148"/>
        <v>0.19735245833333334</v>
      </c>
      <c r="S147" s="13">
        <f t="shared" si="149"/>
        <v>0.68514436390591071</v>
      </c>
      <c r="T147" s="2">
        <f t="shared" si="150"/>
        <v>0.01</v>
      </c>
      <c r="U147" s="14">
        <f t="shared" si="151"/>
        <v>6.8514436390591073E-3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2.1751443639059106E-2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16.113895355871001</v>
      </c>
      <c r="E148" s="10">
        <f t="shared" si="159"/>
        <v>20.062883051333301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4169000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441000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1076000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12238000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137000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20065960.226086229</v>
      </c>
      <c r="J13" s="6" t="s">
        <v>37</v>
      </c>
      <c r="K13" s="6">
        <f>I13/(10000*1000)</f>
        <v>2.006596022608623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5.3873309418709701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5.3873309418709701</v>
      </c>
      <c r="I27" s="9">
        <f t="shared" si="1"/>
        <v>278.53733094187095</v>
      </c>
      <c r="J27" s="9">
        <f t="shared" si="2"/>
        <v>3.4724242349112998E-2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2.7598600043139254</v>
      </c>
      <c r="Q27" s="12">
        <f t="shared" si="6"/>
        <v>0.27598600043139254</v>
      </c>
      <c r="R27" s="9">
        <f t="shared" si="7"/>
        <v>4.0532094166666672</v>
      </c>
      <c r="S27" s="13">
        <f t="shared" si="8"/>
        <v>6.8090733061200087E-2</v>
      </c>
      <c r="T27" s="2">
        <f t="shared" si="9"/>
        <v>0.34</v>
      </c>
      <c r="U27" s="14">
        <f t="shared" si="10"/>
        <v>2.3150849240808031E-2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3.6050849240808029E-2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6.3742506400357204</v>
      </c>
      <c r="E28" s="10">
        <f t="shared" si="18"/>
        <v>5.3873309418709701</v>
      </c>
      <c r="F28" s="7" t="s">
        <v>83</v>
      </c>
      <c r="G28" s="1">
        <v>3</v>
      </c>
      <c r="H28" s="9">
        <f t="shared" si="0"/>
        <v>6.3742506400357204</v>
      </c>
      <c r="I28" s="9">
        <f t="shared" si="1"/>
        <v>279.52425064003569</v>
      </c>
      <c r="J28" s="9">
        <f t="shared" si="2"/>
        <v>3.9285703212814965E-2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117.25157820582109</v>
      </c>
      <c r="P28" s="9">
        <f t="shared" si="5"/>
        <v>4.6063107026280505</v>
      </c>
      <c r="Q28" s="12">
        <f t="shared" si="6"/>
        <v>0.46063107026280509</v>
      </c>
      <c r="R28" s="9">
        <f t="shared" si="7"/>
        <v>4.0532094166666672</v>
      </c>
      <c r="S28" s="13">
        <f t="shared" si="8"/>
        <v>0.11364600811611285</v>
      </c>
      <c r="T28" s="2">
        <f t="shared" si="9"/>
        <v>0.34</v>
      </c>
      <c r="U28" s="14">
        <f t="shared" si="10"/>
        <v>3.8639642759478371E-2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5.1539642759478373E-2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8.0361833654516097</v>
      </c>
      <c r="E29" s="10">
        <f t="shared" si="18"/>
        <v>6.3742506400357204</v>
      </c>
      <c r="F29" s="7" t="s">
        <v>83</v>
      </c>
      <c r="G29" s="1">
        <v>4</v>
      </c>
      <c r="H29" s="9">
        <f t="shared" si="0"/>
        <v>8.0361833654516097</v>
      </c>
      <c r="I29" s="9">
        <f t="shared" si="1"/>
        <v>281.1861833654516</v>
      </c>
      <c r="J29" s="9">
        <f t="shared" si="2"/>
        <v>4.8266677405962591E-2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153.17736166985969</v>
      </c>
      <c r="P29" s="9">
        <f t="shared" si="5"/>
        <v>7.3933623016155767</v>
      </c>
      <c r="Q29" s="12">
        <f t="shared" si="6"/>
        <v>0.73933623016155769</v>
      </c>
      <c r="R29" s="9">
        <f t="shared" si="7"/>
        <v>4.0532094166666672</v>
      </c>
      <c r="S29" s="13">
        <f t="shared" si="8"/>
        <v>0.18240760695004576</v>
      </c>
      <c r="T29" s="2">
        <f t="shared" si="9"/>
        <v>0.34</v>
      </c>
      <c r="U29" s="14">
        <f t="shared" si="10"/>
        <v>6.2018586363015563E-2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7.4918586363015557E-2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11.466207175733301</v>
      </c>
      <c r="E30" s="10">
        <f t="shared" si="18"/>
        <v>8.0361833654516097</v>
      </c>
      <c r="F30" s="7" t="s">
        <v>83</v>
      </c>
      <c r="G30" s="1">
        <v>5</v>
      </c>
      <c r="H30" s="9">
        <f t="shared" si="0"/>
        <v>11.466207175733301</v>
      </c>
      <c r="I30" s="9">
        <f t="shared" si="1"/>
        <v>284.61620717573328</v>
      </c>
      <c r="J30" s="9">
        <f t="shared" si="2"/>
        <v>7.3262720955440869E-2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138.49479939983189</v>
      </c>
      <c r="O30" s="9">
        <f t="shared" si="19"/>
        <v>47.821294135078887</v>
      </c>
      <c r="P30" s="9">
        <f t="shared" si="5"/>
        <v>3.5035181279463457</v>
      </c>
      <c r="Q30" s="12">
        <f t="shared" si="6"/>
        <v>0.35035181279463457</v>
      </c>
      <c r="R30" s="9">
        <f t="shared" si="7"/>
        <v>4.0532094166666672</v>
      </c>
      <c r="S30" s="13">
        <f t="shared" si="8"/>
        <v>8.6438122677303358E-2</v>
      </c>
      <c r="T30" s="2">
        <f t="shared" si="9"/>
        <v>0.34</v>
      </c>
      <c r="U30" s="14">
        <f t="shared" si="10"/>
        <v>2.9388961710283143E-2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4.2288961710283145E-2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13.038722714193501</v>
      </c>
      <c r="E31" s="10">
        <f t="shared" si="18"/>
        <v>11.466207175733301</v>
      </c>
      <c r="F31" s="7" t="s">
        <v>85</v>
      </c>
      <c r="G31" s="1">
        <v>6</v>
      </c>
      <c r="H31" s="9">
        <f t="shared" si="0"/>
        <v>13.038722714193501</v>
      </c>
      <c r="I31" s="9">
        <f t="shared" si="1"/>
        <v>286.18872271419349</v>
      </c>
      <c r="J31" s="9">
        <f t="shared" si="2"/>
        <v>8.8413638281537102E-2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84.849870173799204</v>
      </c>
      <c r="P31" s="9">
        <f t="shared" si="5"/>
        <v>7.5018857297816668</v>
      </c>
      <c r="Q31" s="12">
        <f t="shared" si="6"/>
        <v>0.75018857297816677</v>
      </c>
      <c r="R31" s="9">
        <f t="shared" si="7"/>
        <v>4.0532094166666672</v>
      </c>
      <c r="S31" s="13">
        <f t="shared" si="8"/>
        <v>0.18508507601245952</v>
      </c>
      <c r="T31" s="2">
        <f t="shared" si="9"/>
        <v>0.34</v>
      </c>
      <c r="U31" s="14">
        <f t="shared" si="10"/>
        <v>6.2928925844236247E-2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7.5828925844236242E-2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15.7641070906667</v>
      </c>
      <c r="E32" s="10">
        <f t="shared" si="18"/>
        <v>13.038722714193501</v>
      </c>
      <c r="F32" s="7" t="s">
        <v>83</v>
      </c>
      <c r="G32" s="1">
        <v>7</v>
      </c>
      <c r="H32" s="9">
        <f t="shared" si="0"/>
        <v>15.7641070906667</v>
      </c>
      <c r="I32" s="9">
        <f t="shared" si="1"/>
        <v>288.91410709066668</v>
      </c>
      <c r="J32" s="9">
        <f t="shared" si="2"/>
        <v>0.12187123843866535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117.88007861068421</v>
      </c>
      <c r="P32" s="9">
        <f t="shared" si="5"/>
        <v>14.36619116753131</v>
      </c>
      <c r="Q32" s="12">
        <f t="shared" si="6"/>
        <v>1.436619116753131</v>
      </c>
      <c r="R32" s="9">
        <f t="shared" si="7"/>
        <v>4.0532094166666672</v>
      </c>
      <c r="S32" s="13">
        <f t="shared" si="8"/>
        <v>0.35443989418503746</v>
      </c>
      <c r="T32" s="2">
        <f t="shared" si="9"/>
        <v>0.34</v>
      </c>
      <c r="U32" s="14">
        <f t="shared" si="10"/>
        <v>0.12050956402291274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0.14615956402291275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19.454700755161301</v>
      </c>
      <c r="E33" s="10">
        <f t="shared" si="18"/>
        <v>15.7641070906667</v>
      </c>
      <c r="F33" s="7" t="s">
        <v>83</v>
      </c>
      <c r="G33" s="1">
        <v>8</v>
      </c>
      <c r="H33" s="9">
        <f t="shared" si="0"/>
        <v>19.454700755161301</v>
      </c>
      <c r="I33" s="9">
        <f t="shared" si="1"/>
        <v>292.60470075516128</v>
      </c>
      <c r="J33" s="9">
        <f t="shared" si="2"/>
        <v>0.18642640080701106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144.04598160981956</v>
      </c>
      <c r="P33" s="9">
        <f t="shared" si="5"/>
        <v>26.853973902231566</v>
      </c>
      <c r="Q33" s="12">
        <f t="shared" si="6"/>
        <v>2.6853973902231569</v>
      </c>
      <c r="R33" s="9">
        <f t="shared" si="7"/>
        <v>4.0532094166666672</v>
      </c>
      <c r="S33" s="13">
        <f t="shared" si="8"/>
        <v>0.66253605826061912</v>
      </c>
      <c r="T33" s="2">
        <f t="shared" si="9"/>
        <v>0.34</v>
      </c>
      <c r="U33" s="14">
        <f t="shared" si="10"/>
        <v>0.2252622598086105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0.25091225980861048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16.309800827419402</v>
      </c>
      <c r="E34" s="10">
        <f t="shared" si="18"/>
        <v>19.454700755161301</v>
      </c>
      <c r="F34" s="7" t="s">
        <v>83</v>
      </c>
      <c r="G34" s="1">
        <v>9</v>
      </c>
      <c r="H34" s="9">
        <f t="shared" si="0"/>
        <v>16.309800827419402</v>
      </c>
      <c r="I34" s="9">
        <f t="shared" si="1"/>
        <v>289.45980082741937</v>
      </c>
      <c r="J34" s="9">
        <f t="shared" si="2"/>
        <v>0.12986549854501372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157.72410187425467</v>
      </c>
      <c r="P34" s="9">
        <f t="shared" si="5"/>
        <v>20.482919122464615</v>
      </c>
      <c r="Q34" s="12">
        <f t="shared" si="6"/>
        <v>2.0482919122464618</v>
      </c>
      <c r="R34" s="9">
        <f t="shared" si="7"/>
        <v>4.0532094166666672</v>
      </c>
      <c r="S34" s="13">
        <f t="shared" si="8"/>
        <v>0.5053506250686064</v>
      </c>
      <c r="T34" s="2">
        <f t="shared" si="9"/>
        <v>0.34</v>
      </c>
      <c r="U34" s="14">
        <f t="shared" si="10"/>
        <v>0.17181921252332619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0.19746921252332619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16.168086283000001</v>
      </c>
      <c r="E35" s="10">
        <f t="shared" si="18"/>
        <v>16.309800827419402</v>
      </c>
      <c r="F35" s="7" t="s">
        <v>83</v>
      </c>
      <c r="G35" s="1">
        <v>10</v>
      </c>
      <c r="H35" s="9">
        <f t="shared" si="0"/>
        <v>16.168086283000001</v>
      </c>
      <c r="I35" s="9">
        <f t="shared" si="1"/>
        <v>289.31808628299996</v>
      </c>
      <c r="J35" s="9">
        <f t="shared" si="2"/>
        <v>0.12774329415540631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177.77327691845673</v>
      </c>
      <c r="P35" s="9">
        <f t="shared" si="5"/>
        <v>22.709344006364919</v>
      </c>
      <c r="Q35" s="12">
        <f t="shared" si="6"/>
        <v>2.270934400636492</v>
      </c>
      <c r="R35" s="9">
        <f t="shared" si="7"/>
        <v>4.0532094166666672</v>
      </c>
      <c r="S35" s="13">
        <f t="shared" si="8"/>
        <v>0.56028054985229303</v>
      </c>
      <c r="T35" s="2">
        <f t="shared" si="9"/>
        <v>0.34</v>
      </c>
      <c r="U35" s="14">
        <f t="shared" si="10"/>
        <v>0.19049538694977963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0.21614538694977964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13.593682482580601</v>
      </c>
      <c r="E36" s="10">
        <f t="shared" si="18"/>
        <v>16.168086283000001</v>
      </c>
      <c r="F36" s="7" t="s">
        <v>83</v>
      </c>
      <c r="G36" s="1">
        <v>11</v>
      </c>
      <c r="H36" s="9">
        <f t="shared" si="0"/>
        <v>13.593682482580601</v>
      </c>
      <c r="I36" s="9">
        <f t="shared" si="1"/>
        <v>286.7436824825806</v>
      </c>
      <c r="J36" s="9">
        <f t="shared" si="2"/>
        <v>9.4431288406884861E-2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147.31073626648723</v>
      </c>
      <c r="O36" s="9">
        <f t="shared" si="19"/>
        <v>48.285290812271256</v>
      </c>
      <c r="P36" s="9">
        <f t="shared" si="5"/>
        <v>4.5596422225038946</v>
      </c>
      <c r="Q36" s="12">
        <f t="shared" si="6"/>
        <v>0.45596422225038946</v>
      </c>
      <c r="R36" s="9">
        <f t="shared" si="7"/>
        <v>4.0532094166666672</v>
      </c>
      <c r="S36" s="13">
        <f t="shared" si="8"/>
        <v>0.11249461238678643</v>
      </c>
      <c r="T36" s="2">
        <f t="shared" si="9"/>
        <v>0.34</v>
      </c>
      <c r="U36" s="14">
        <f t="shared" si="10"/>
        <v>3.8248168211507387E-2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5.1148168211507389E-2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8.4079591851666695</v>
      </c>
      <c r="E37" s="10">
        <f t="shared" si="18"/>
        <v>13.593682482580601</v>
      </c>
      <c r="F37" s="7" t="s">
        <v>85</v>
      </c>
      <c r="G37" s="1">
        <v>12</v>
      </c>
      <c r="H37" s="9">
        <f t="shared" si="0"/>
        <v>8.4079591851666695</v>
      </c>
      <c r="I37" s="9">
        <f t="shared" si="1"/>
        <v>281.55795918516662</v>
      </c>
      <c r="J37" s="9">
        <f t="shared" si="2"/>
        <v>5.0524807637045914E-2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84.257742756434027</v>
      </c>
      <c r="P37" s="9">
        <f t="shared" si="5"/>
        <v>4.2571062447005277</v>
      </c>
      <c r="Q37" s="12">
        <f t="shared" si="6"/>
        <v>0.42571062447005281</v>
      </c>
      <c r="R37" s="9">
        <f t="shared" si="7"/>
        <v>4.0532094166666672</v>
      </c>
      <c r="S37" s="13">
        <f t="shared" si="8"/>
        <v>0.10503050316609459</v>
      </c>
      <c r="T37" s="2">
        <f t="shared" si="9"/>
        <v>0.34</v>
      </c>
      <c r="U37" s="14">
        <f t="shared" si="10"/>
        <v>3.5710371076472167E-2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4.8610371076472168E-2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5.1411072879677402</v>
      </c>
      <c r="E38" s="10">
        <f t="shared" si="18"/>
        <v>8.4079591851666695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347416.66666666669</v>
      </c>
      <c r="AU42" s="1">
        <f t="shared" ref="AU42:AU53" si="38">AT42*10000*AS42*0.67*AR42*AQ42</f>
        <v>1929465017.5479517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5.3873309418709701</v>
      </c>
      <c r="E43" s="10">
        <f t="shared" ref="E43:E54" si="39">D42</f>
        <v>6.3364331526774196</v>
      </c>
      <c r="F43" s="7" t="s">
        <v>83</v>
      </c>
      <c r="G43" s="1">
        <v>2</v>
      </c>
      <c r="H43" s="9">
        <f t="shared" si="20"/>
        <v>5.3873309418709701</v>
      </c>
      <c r="I43" s="9">
        <f t="shared" si="21"/>
        <v>278.53733094187095</v>
      </c>
      <c r="J43" s="9">
        <f t="shared" si="22"/>
        <v>3.4724242349112998E-2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115.411163401111</v>
      </c>
      <c r="P43" s="9">
        <f t="shared" si="25"/>
        <v>4.0075652077332586</v>
      </c>
      <c r="Q43" s="12">
        <f t="shared" si="26"/>
        <v>0.961815649855982</v>
      </c>
      <c r="R43" s="9">
        <f t="shared" si="27"/>
        <v>14.125500000000001</v>
      </c>
      <c r="S43" s="13">
        <f t="shared" si="28"/>
        <v>6.8090733061200101E-2</v>
      </c>
      <c r="T43" s="2">
        <f t="shared" si="29"/>
        <v>0.43</v>
      </c>
      <c r="U43" s="14">
        <f t="shared" si="30"/>
        <v>2.9279015216316043E-2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3.7699015216316044E-2</v>
      </c>
      <c r="AR43" s="9">
        <f t="shared" si="35"/>
        <v>136.875</v>
      </c>
      <c r="AS43" s="1">
        <f t="shared" si="36"/>
        <v>0.24</v>
      </c>
      <c r="AT43" s="1">
        <f t="shared" si="37"/>
        <v>347416.66666666669</v>
      </c>
      <c r="AU43" s="1">
        <f t="shared" si="38"/>
        <v>2882642804.964354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6.3742506400357204</v>
      </c>
      <c r="E44" s="10">
        <f t="shared" si="39"/>
        <v>5.3873309418709701</v>
      </c>
      <c r="F44" s="7" t="s">
        <v>83</v>
      </c>
      <c r="G44" s="1">
        <v>3</v>
      </c>
      <c r="H44" s="9">
        <f t="shared" si="20"/>
        <v>6.3742506400357204</v>
      </c>
      <c r="I44" s="9">
        <f t="shared" si="21"/>
        <v>279.52425064003569</v>
      </c>
      <c r="J44" s="9">
        <f t="shared" si="22"/>
        <v>3.9285703212814965E-2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170.25984819337776</v>
      </c>
      <c r="P44" s="9">
        <f t="shared" si="25"/>
        <v>6.6887778651839689</v>
      </c>
      <c r="Q44" s="12">
        <f t="shared" si="26"/>
        <v>1.6053066876441524</v>
      </c>
      <c r="R44" s="9">
        <f t="shared" si="27"/>
        <v>14.125500000000001</v>
      </c>
      <c r="S44" s="13">
        <f t="shared" si="28"/>
        <v>0.11364600811611288</v>
      </c>
      <c r="T44" s="2">
        <f t="shared" si="29"/>
        <v>0.43</v>
      </c>
      <c r="U44" s="14">
        <f t="shared" si="30"/>
        <v>4.8867783489928533E-2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5.728778348992853E-2</v>
      </c>
      <c r="AR44" s="9">
        <f t="shared" si="35"/>
        <v>136.875</v>
      </c>
      <c r="AS44" s="1">
        <f t="shared" si="36"/>
        <v>0.24</v>
      </c>
      <c r="AT44" s="1">
        <f t="shared" si="37"/>
        <v>347416.66666666669</v>
      </c>
      <c r="AU44" s="1">
        <f t="shared" si="38"/>
        <v>4380491531.1985626</v>
      </c>
    </row>
    <row r="45" spans="1:48" x14ac:dyDescent="0.15">
      <c r="C45" s="7">
        <v>3</v>
      </c>
      <c r="D45" s="8">
        <v>8.0361833654516097</v>
      </c>
      <c r="E45" s="10">
        <f t="shared" si="39"/>
        <v>6.3742506400357204</v>
      </c>
      <c r="F45" s="7" t="s">
        <v>83</v>
      </c>
      <c r="G45" s="1">
        <v>4</v>
      </c>
      <c r="H45" s="9">
        <f t="shared" si="20"/>
        <v>8.0361833654516097</v>
      </c>
      <c r="I45" s="9">
        <f t="shared" si="21"/>
        <v>281.1861833654516</v>
      </c>
      <c r="J45" s="9">
        <f t="shared" si="22"/>
        <v>4.8266677405962591E-2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222.42732032819379</v>
      </c>
      <c r="P45" s="9">
        <f t="shared" si="25"/>
        <v>10.735827716553635</v>
      </c>
      <c r="Q45" s="12">
        <f t="shared" si="26"/>
        <v>2.5765986519728723</v>
      </c>
      <c r="R45" s="9">
        <f t="shared" si="27"/>
        <v>14.125500000000001</v>
      </c>
      <c r="S45" s="13">
        <f t="shared" si="28"/>
        <v>0.18240760695004582</v>
      </c>
      <c r="T45" s="2">
        <f t="shared" si="29"/>
        <v>0.43</v>
      </c>
      <c r="U45" s="14">
        <f t="shared" si="30"/>
        <v>7.8435270988519698E-2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8.6855270988519709E-2</v>
      </c>
      <c r="AR45" s="9">
        <f t="shared" si="35"/>
        <v>136.875</v>
      </c>
      <c r="AS45" s="1">
        <f t="shared" si="36"/>
        <v>0.24</v>
      </c>
      <c r="AT45" s="1">
        <f t="shared" si="37"/>
        <v>347416.66666666669</v>
      </c>
      <c r="AU45" s="1">
        <f t="shared" si="38"/>
        <v>6641359742.4668217</v>
      </c>
    </row>
    <row r="46" spans="1:48" x14ac:dyDescent="0.15">
      <c r="C46" s="7">
        <v>4</v>
      </c>
      <c r="D46" s="8">
        <v>11.466207175733301</v>
      </c>
      <c r="E46" s="10">
        <f t="shared" si="39"/>
        <v>8.0361833654516097</v>
      </c>
      <c r="F46" s="7" t="s">
        <v>83</v>
      </c>
      <c r="G46" s="1">
        <v>5</v>
      </c>
      <c r="H46" s="9">
        <f t="shared" si="20"/>
        <v>11.466207175733301</v>
      </c>
      <c r="I46" s="9">
        <f t="shared" si="21"/>
        <v>284.61620717573328</v>
      </c>
      <c r="J46" s="9">
        <f t="shared" si="22"/>
        <v>7.3262720955440869E-2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201.10691798105813</v>
      </c>
      <c r="O46" s="9">
        <f t="shared" si="40"/>
        <v>69.440824630582028</v>
      </c>
      <c r="P46" s="9">
        <f t="shared" si="25"/>
        <v>5.0874237578260368</v>
      </c>
      <c r="Q46" s="12">
        <f t="shared" si="26"/>
        <v>1.2209817018782487</v>
      </c>
      <c r="R46" s="9">
        <f t="shared" si="27"/>
        <v>14.125500000000001</v>
      </c>
      <c r="S46" s="13">
        <f t="shared" si="28"/>
        <v>8.6438122677303358E-2</v>
      </c>
      <c r="T46" s="2">
        <f t="shared" si="29"/>
        <v>0.43</v>
      </c>
      <c r="U46" s="14">
        <f t="shared" si="30"/>
        <v>3.7168392751240446E-2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4.5588392751240443E-2</v>
      </c>
      <c r="AR46" s="9">
        <f t="shared" si="35"/>
        <v>136.875</v>
      </c>
      <c r="AS46" s="1">
        <f t="shared" si="36"/>
        <v>0.24</v>
      </c>
      <c r="AT46" s="1">
        <f t="shared" si="37"/>
        <v>347416.66666666669</v>
      </c>
      <c r="AU46" s="1">
        <f t="shared" si="38"/>
        <v>3485901464.5394835</v>
      </c>
    </row>
    <row r="47" spans="1:48" x14ac:dyDescent="0.15">
      <c r="C47" s="7">
        <v>5</v>
      </c>
      <c r="D47" s="8">
        <v>13.038722714193501</v>
      </c>
      <c r="E47" s="10">
        <f t="shared" si="39"/>
        <v>11.466207175733301</v>
      </c>
      <c r="F47" s="7" t="s">
        <v>85</v>
      </c>
      <c r="G47" s="1">
        <v>6</v>
      </c>
      <c r="H47" s="9">
        <f t="shared" si="20"/>
        <v>13.038722714193501</v>
      </c>
      <c r="I47" s="9">
        <f t="shared" si="21"/>
        <v>286.18872271419349</v>
      </c>
      <c r="J47" s="9">
        <f t="shared" si="22"/>
        <v>8.8413638281537102E-2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123.20965087275599</v>
      </c>
      <c r="P47" s="9">
        <f t="shared" si="25"/>
        <v>10.893413505058319</v>
      </c>
      <c r="Q47" s="12">
        <f t="shared" si="26"/>
        <v>2.6144192412139966</v>
      </c>
      <c r="R47" s="9">
        <f t="shared" si="27"/>
        <v>14.125500000000001</v>
      </c>
      <c r="S47" s="13">
        <f t="shared" si="28"/>
        <v>0.18508507601245949</v>
      </c>
      <c r="T47" s="2">
        <f t="shared" si="29"/>
        <v>0.43</v>
      </c>
      <c r="U47" s="14">
        <f t="shared" si="30"/>
        <v>7.9586582685357579E-2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8.800658268535759E-2</v>
      </c>
      <c r="AR47" s="9">
        <f t="shared" si="35"/>
        <v>136.875</v>
      </c>
      <c r="AS47" s="1">
        <f t="shared" si="36"/>
        <v>0.24</v>
      </c>
      <c r="AT47" s="1">
        <f t="shared" si="37"/>
        <v>347416.66666666669</v>
      </c>
      <c r="AU47" s="1">
        <f t="shared" si="38"/>
        <v>6729394412.87181</v>
      </c>
    </row>
    <row r="48" spans="1:48" x14ac:dyDescent="0.15">
      <c r="C48" s="7">
        <v>6</v>
      </c>
      <c r="D48" s="8">
        <v>15.7641070906667</v>
      </c>
      <c r="E48" s="10">
        <f t="shared" si="39"/>
        <v>13.038722714193501</v>
      </c>
      <c r="F48" s="7" t="s">
        <v>83</v>
      </c>
      <c r="G48" s="1">
        <v>7</v>
      </c>
      <c r="H48" s="9">
        <f t="shared" si="20"/>
        <v>15.7641070906667</v>
      </c>
      <c r="I48" s="9">
        <f t="shared" si="21"/>
        <v>288.91410709066668</v>
      </c>
      <c r="J48" s="9">
        <f t="shared" si="22"/>
        <v>0.12187123843866535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171.17248736769767</v>
      </c>
      <c r="P48" s="9">
        <f t="shared" si="25"/>
        <v>20.861003022128116</v>
      </c>
      <c r="Q48" s="12">
        <f t="shared" si="26"/>
        <v>5.0066407253107474</v>
      </c>
      <c r="R48" s="9">
        <f t="shared" si="27"/>
        <v>14.125500000000001</v>
      </c>
      <c r="S48" s="13">
        <f t="shared" si="28"/>
        <v>0.35443989418503752</v>
      </c>
      <c r="T48" s="2">
        <f t="shared" si="29"/>
        <v>0.43</v>
      </c>
      <c r="U48" s="14">
        <f t="shared" si="30"/>
        <v>0.15240915449956613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0.1680091544995661</v>
      </c>
      <c r="AR48" s="9">
        <f t="shared" si="35"/>
        <v>136.875</v>
      </c>
      <c r="AS48" s="1">
        <f t="shared" si="36"/>
        <v>0.24</v>
      </c>
      <c r="AT48" s="1">
        <f t="shared" si="37"/>
        <v>347416.66666666669</v>
      </c>
      <c r="AU48" s="1">
        <f t="shared" si="38"/>
        <v>12846764765.79978</v>
      </c>
    </row>
    <row r="49" spans="1:48" x14ac:dyDescent="0.15">
      <c r="C49" s="7">
        <v>7</v>
      </c>
      <c r="D49" s="8">
        <v>19.454700755161301</v>
      </c>
      <c r="E49" s="10">
        <f t="shared" si="39"/>
        <v>15.7641070906667</v>
      </c>
      <c r="F49" s="7" t="s">
        <v>83</v>
      </c>
      <c r="G49" s="1">
        <v>8</v>
      </c>
      <c r="H49" s="9">
        <f t="shared" si="20"/>
        <v>19.454700755161301</v>
      </c>
      <c r="I49" s="9">
        <f t="shared" si="21"/>
        <v>292.60470075516128</v>
      </c>
      <c r="J49" s="9">
        <f t="shared" si="22"/>
        <v>0.18642640080701106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209.16773434556956</v>
      </c>
      <c r="P49" s="9">
        <f t="shared" si="25"/>
        <v>38.994387879001565</v>
      </c>
      <c r="Q49" s="12">
        <f t="shared" si="26"/>
        <v>9.3586530909603756</v>
      </c>
      <c r="R49" s="9">
        <f t="shared" si="27"/>
        <v>14.125500000000001</v>
      </c>
      <c r="S49" s="13">
        <f t="shared" si="28"/>
        <v>0.66253605826061912</v>
      </c>
      <c r="T49" s="2">
        <f t="shared" si="29"/>
        <v>0.43</v>
      </c>
      <c r="U49" s="14">
        <f t="shared" si="30"/>
        <v>0.2848905050520662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0.3004905050520662</v>
      </c>
      <c r="AR49" s="9">
        <f t="shared" si="35"/>
        <v>136.875</v>
      </c>
      <c r="AS49" s="1">
        <f t="shared" si="36"/>
        <v>0.24</v>
      </c>
      <c r="AT49" s="1">
        <f t="shared" si="37"/>
        <v>347416.66666666669</v>
      </c>
      <c r="AU49" s="1">
        <f t="shared" si="38"/>
        <v>22976907682.552708</v>
      </c>
    </row>
    <row r="50" spans="1:48" x14ac:dyDescent="0.15">
      <c r="C50" s="7">
        <v>8</v>
      </c>
      <c r="D50" s="8">
        <v>16.309800827419402</v>
      </c>
      <c r="E50" s="10">
        <f t="shared" si="39"/>
        <v>19.454700755161301</v>
      </c>
      <c r="F50" s="7" t="s">
        <v>83</v>
      </c>
      <c r="G50" s="1">
        <v>9</v>
      </c>
      <c r="H50" s="9">
        <f t="shared" si="20"/>
        <v>16.309800827419402</v>
      </c>
      <c r="I50" s="9">
        <f t="shared" si="21"/>
        <v>289.45980082741937</v>
      </c>
      <c r="J50" s="9">
        <f t="shared" si="22"/>
        <v>0.12986549854501372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229.02959646656797</v>
      </c>
      <c r="P50" s="9">
        <f t="shared" si="25"/>
        <v>29.743042726694163</v>
      </c>
      <c r="Q50" s="12">
        <f t="shared" si="26"/>
        <v>7.1383302544065987</v>
      </c>
      <c r="R50" s="9">
        <f t="shared" si="27"/>
        <v>14.125500000000001</v>
      </c>
      <c r="S50" s="13">
        <f t="shared" si="28"/>
        <v>0.50535062506860629</v>
      </c>
      <c r="T50" s="2">
        <f t="shared" si="29"/>
        <v>0.43</v>
      </c>
      <c r="U50" s="14">
        <f t="shared" si="30"/>
        <v>0.21730076877950069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0.23290076877950067</v>
      </c>
      <c r="AR50" s="9">
        <f t="shared" si="35"/>
        <v>136.875</v>
      </c>
      <c r="AS50" s="1">
        <f t="shared" si="36"/>
        <v>0.24</v>
      </c>
      <c r="AT50" s="1">
        <f t="shared" si="37"/>
        <v>347416.66666666669</v>
      </c>
      <c r="AU50" s="1">
        <f t="shared" si="38"/>
        <v>17808680718.596783</v>
      </c>
    </row>
    <row r="51" spans="1:48" x14ac:dyDescent="0.15">
      <c r="C51" s="7">
        <v>9</v>
      </c>
      <c r="D51" s="8">
        <v>16.168086283000001</v>
      </c>
      <c r="E51" s="10">
        <f t="shared" si="39"/>
        <v>16.309800827419402</v>
      </c>
      <c r="F51" s="7" t="s">
        <v>83</v>
      </c>
      <c r="G51" s="1">
        <v>10</v>
      </c>
      <c r="H51" s="9">
        <f t="shared" si="20"/>
        <v>16.168086283000001</v>
      </c>
      <c r="I51" s="9">
        <f t="shared" si="21"/>
        <v>289.31808628299996</v>
      </c>
      <c r="J51" s="9">
        <f t="shared" si="22"/>
        <v>0.12774329415540631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258.14280373987378</v>
      </c>
      <c r="P51" s="9">
        <f t="shared" si="25"/>
        <v>32.976012112244014</v>
      </c>
      <c r="Q51" s="12">
        <f t="shared" si="26"/>
        <v>7.9142429069385631</v>
      </c>
      <c r="R51" s="9">
        <f t="shared" si="27"/>
        <v>14.125500000000001</v>
      </c>
      <c r="S51" s="13">
        <f t="shared" si="28"/>
        <v>0.56028054985229281</v>
      </c>
      <c r="T51" s="2">
        <f t="shared" si="29"/>
        <v>0.43</v>
      </c>
      <c r="U51" s="14">
        <f t="shared" si="30"/>
        <v>0.2409206364364859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0.25652063643648587</v>
      </c>
      <c r="AR51" s="9">
        <f t="shared" si="35"/>
        <v>136.875</v>
      </c>
      <c r="AS51" s="1">
        <f t="shared" si="36"/>
        <v>0.24</v>
      </c>
      <c r="AT51" s="1">
        <f t="shared" si="37"/>
        <v>347416.66666666669</v>
      </c>
      <c r="AU51" s="1">
        <f t="shared" si="38"/>
        <v>19614766133.956665</v>
      </c>
    </row>
    <row r="52" spans="1:48" x14ac:dyDescent="0.15">
      <c r="C52" s="7">
        <v>10</v>
      </c>
      <c r="D52" s="8">
        <v>13.593682482580601</v>
      </c>
      <c r="E52" s="10">
        <f t="shared" si="39"/>
        <v>16.168086283000001</v>
      </c>
      <c r="F52" s="7" t="s">
        <v>83</v>
      </c>
      <c r="G52" s="1">
        <v>11</v>
      </c>
      <c r="H52" s="9">
        <f t="shared" si="20"/>
        <v>13.593682482580601</v>
      </c>
      <c r="I52" s="9">
        <f t="shared" si="21"/>
        <v>286.7436824825806</v>
      </c>
      <c r="J52" s="9">
        <f t="shared" si="22"/>
        <v>9.4431288406884861E-2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213.90845204624827</v>
      </c>
      <c r="O52" s="9">
        <f t="shared" si="40"/>
        <v>70.114589581381495</v>
      </c>
      <c r="P52" s="9">
        <f t="shared" si="25"/>
        <v>6.6210110302898002</v>
      </c>
      <c r="Q52" s="12">
        <f t="shared" si="26"/>
        <v>1.589042647269552</v>
      </c>
      <c r="R52" s="9">
        <f t="shared" si="27"/>
        <v>14.125500000000001</v>
      </c>
      <c r="S52" s="13">
        <f t="shared" si="28"/>
        <v>0.11249461238678644</v>
      </c>
      <c r="T52" s="2">
        <f t="shared" si="29"/>
        <v>0.43</v>
      </c>
      <c r="U52" s="14">
        <f t="shared" si="30"/>
        <v>4.8372683326318174E-2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5.679268332631817E-2</v>
      </c>
      <c r="AR52" s="9">
        <f t="shared" si="35"/>
        <v>136.875</v>
      </c>
      <c r="AS52" s="1">
        <f t="shared" si="36"/>
        <v>0.24</v>
      </c>
      <c r="AT52" s="1">
        <f t="shared" si="37"/>
        <v>347416.66666666669</v>
      </c>
      <c r="AU52" s="1">
        <f t="shared" si="38"/>
        <v>4342633859.9522753</v>
      </c>
    </row>
    <row r="53" spans="1:48" x14ac:dyDescent="0.15">
      <c r="C53" s="7">
        <v>11</v>
      </c>
      <c r="D53" s="8">
        <v>8.4079591851666695</v>
      </c>
      <c r="E53" s="10">
        <f t="shared" si="39"/>
        <v>13.593682482580601</v>
      </c>
      <c r="F53" s="7" t="s">
        <v>85</v>
      </c>
      <c r="G53" s="1">
        <v>12</v>
      </c>
      <c r="H53" s="9">
        <f t="shared" si="20"/>
        <v>8.4079591851666695</v>
      </c>
      <c r="I53" s="9">
        <f t="shared" si="21"/>
        <v>281.55795918516662</v>
      </c>
      <c r="J53" s="9">
        <f t="shared" si="22"/>
        <v>5.0524807637045914E-2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122.34982855109169</v>
      </c>
      <c r="P53" s="9">
        <f t="shared" si="25"/>
        <v>6.1817015519694554</v>
      </c>
      <c r="Q53" s="12">
        <f t="shared" si="26"/>
        <v>1.4836083724726692</v>
      </c>
      <c r="R53" s="9">
        <f t="shared" si="27"/>
        <v>14.125500000000001</v>
      </c>
      <c r="S53" s="13">
        <f t="shared" si="28"/>
        <v>0.10503050316609459</v>
      </c>
      <c r="T53" s="2">
        <f t="shared" si="29"/>
        <v>0.43</v>
      </c>
      <c r="U53" s="14">
        <f t="shared" si="30"/>
        <v>4.5163116361420674E-2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5.3583116361420671E-2</v>
      </c>
      <c r="AR53" s="9">
        <f t="shared" si="35"/>
        <v>136.875</v>
      </c>
      <c r="AS53" s="1">
        <f t="shared" si="36"/>
        <v>0.24</v>
      </c>
      <c r="AT53" s="1">
        <f t="shared" si="37"/>
        <v>347416.66666666669</v>
      </c>
      <c r="AU53" s="1">
        <f t="shared" si="38"/>
        <v>4097215377.1265278</v>
      </c>
      <c r="AV53" s="1">
        <f>SUM(AU42:AU53)</f>
        <v>107736223511.57372</v>
      </c>
    </row>
    <row r="54" spans="1:48" x14ac:dyDescent="0.15">
      <c r="C54" s="7">
        <v>12</v>
      </c>
      <c r="D54" s="8">
        <v>5.1411072879677402</v>
      </c>
      <c r="E54" s="10">
        <f t="shared" si="39"/>
        <v>8.4079591851666695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6.3364331526774196</v>
      </c>
      <c r="E58" s="7"/>
      <c r="F58" s="7"/>
      <c r="G58" s="1">
        <v>1</v>
      </c>
      <c r="H58" s="9">
        <f t="shared" ref="H58:H69" si="41">E59</f>
        <v>6.3364331526774196</v>
      </c>
      <c r="I58" s="9">
        <f t="shared" ref="I58:I69" si="42">H58+273.15</f>
        <v>279.48643315267742</v>
      </c>
      <c r="J58" s="9">
        <f t="shared" ref="J58:J69" si="43">EXP(($C$15*(I58-$C$13))/($C$16*I58*$C$13))</f>
        <v>3.9100972265290655E-2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3.9009736663338313E-3</v>
      </c>
      <c r="Q58" s="12">
        <f t="shared" ref="Q58:Q69" si="47">P58*$B$60</f>
        <v>7.4118499660342791E-4</v>
      </c>
      <c r="R58" s="9">
        <f t="shared" ref="R58:R69" si="48">L58*$B$60</f>
        <v>1.8955666666666669E-2</v>
      </c>
      <c r="S58" s="13">
        <f t="shared" ref="S58:S69" si="49">Q58/R58</f>
        <v>3.9100972265290648E-2</v>
      </c>
      <c r="T58" s="2">
        <f t="shared" ref="T58:T69" si="50">$B$59/100</f>
        <v>0.01</v>
      </c>
      <c r="U58" s="14">
        <f t="shared" ref="U58:U69" si="51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1.2391009722652906E-2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89666.666666666672</v>
      </c>
      <c r="AU58" s="1">
        <f t="shared" ref="AU58:AU69" si="58">AT58*10000*AS58*0.67*AR58*AQ58</f>
        <v>14110798.453126119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5.3873309418709701</v>
      </c>
      <c r="E59" s="10">
        <f t="shared" ref="E59:E70" si="59">D58</f>
        <v>6.3364331526774196</v>
      </c>
      <c r="F59" s="7" t="s">
        <v>83</v>
      </c>
      <c r="G59" s="1">
        <v>2</v>
      </c>
      <c r="H59" s="9">
        <f t="shared" si="41"/>
        <v>5.3873309418709701</v>
      </c>
      <c r="I59" s="9">
        <f t="shared" si="42"/>
        <v>278.53733094187095</v>
      </c>
      <c r="J59" s="9">
        <f t="shared" si="43"/>
        <v>3.4724242349112998E-2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0.19563235966699952</v>
      </c>
      <c r="P59" s="9">
        <f t="shared" si="46"/>
        <v>6.7931854684057302E-3</v>
      </c>
      <c r="Q59" s="12">
        <f t="shared" si="47"/>
        <v>1.2907052389970887E-3</v>
      </c>
      <c r="R59" s="9">
        <f t="shared" si="48"/>
        <v>1.8955666666666669E-2</v>
      </c>
      <c r="S59" s="13">
        <f t="shared" si="49"/>
        <v>6.8090733061200087E-2</v>
      </c>
      <c r="T59" s="2">
        <f t="shared" si="50"/>
        <v>0.01</v>
      </c>
      <c r="U59" s="14">
        <f t="shared" si="51"/>
        <v>6.809073306120009E-4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1.2680907330612001E-2</v>
      </c>
      <c r="AR59" s="9">
        <f t="shared" si="55"/>
        <v>9.9766666666666666</v>
      </c>
      <c r="AS59" s="1">
        <f t="shared" si="56"/>
        <v>0.19</v>
      </c>
      <c r="AT59" s="1">
        <f t="shared" si="57"/>
        <v>89666.666666666672</v>
      </c>
      <c r="AU59" s="1">
        <f t="shared" si="58"/>
        <v>14440931.89741482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6.3742506400357204</v>
      </c>
      <c r="E60" s="10">
        <f t="shared" si="59"/>
        <v>5.3873309418709701</v>
      </c>
      <c r="F60" s="7" t="s">
        <v>83</v>
      </c>
      <c r="G60" s="1">
        <v>3</v>
      </c>
      <c r="H60" s="9">
        <f t="shared" si="41"/>
        <v>6.3742506400357204</v>
      </c>
      <c r="I60" s="9">
        <f t="shared" si="42"/>
        <v>279.52425064003569</v>
      </c>
      <c r="J60" s="9">
        <f t="shared" si="43"/>
        <v>3.9285703212814965E-2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0.28860584086526048</v>
      </c>
      <c r="P60" s="9">
        <f t="shared" si="46"/>
        <v>1.1338083409717528E-2</v>
      </c>
      <c r="Q60" s="12">
        <f t="shared" si="47"/>
        <v>2.1542358478463305E-3</v>
      </c>
      <c r="R60" s="9">
        <f t="shared" si="48"/>
        <v>1.8955666666666669E-2</v>
      </c>
      <c r="S60" s="13">
        <f t="shared" si="49"/>
        <v>0.11364600811611288</v>
      </c>
      <c r="T60" s="2">
        <f t="shared" si="50"/>
        <v>0.01</v>
      </c>
      <c r="U60" s="14">
        <f t="shared" si="51"/>
        <v>1.1364600811611288E-3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1.3136460081161129E-2</v>
      </c>
      <c r="AR60" s="9">
        <f t="shared" si="55"/>
        <v>9.9766666666666666</v>
      </c>
      <c r="AS60" s="1">
        <f t="shared" si="56"/>
        <v>0.19</v>
      </c>
      <c r="AT60" s="1">
        <f t="shared" si="57"/>
        <v>89666.666666666672</v>
      </c>
      <c r="AU60" s="1">
        <f t="shared" si="58"/>
        <v>14959712.302857816</v>
      </c>
    </row>
    <row r="61" spans="1:48" x14ac:dyDescent="0.15">
      <c r="C61" s="7">
        <v>3</v>
      </c>
      <c r="D61" s="8">
        <v>8.0361833654516097</v>
      </c>
      <c r="E61" s="10">
        <f t="shared" si="59"/>
        <v>6.3742506400357204</v>
      </c>
      <c r="F61" s="7" t="s">
        <v>83</v>
      </c>
      <c r="G61" s="1">
        <v>4</v>
      </c>
      <c r="H61" s="9">
        <f t="shared" si="41"/>
        <v>8.0361833654516097</v>
      </c>
      <c r="I61" s="9">
        <f t="shared" si="42"/>
        <v>281.1861833654516</v>
      </c>
      <c r="J61" s="9">
        <f t="shared" si="43"/>
        <v>4.8266677405962591E-2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0.37703442412220961</v>
      </c>
      <c r="P61" s="9">
        <f t="shared" si="46"/>
        <v>1.819819892004957E-2</v>
      </c>
      <c r="Q61" s="12">
        <f t="shared" si="47"/>
        <v>3.4576577948094182E-3</v>
      </c>
      <c r="R61" s="9">
        <f t="shared" si="48"/>
        <v>1.8955666666666669E-2</v>
      </c>
      <c r="S61" s="13">
        <f t="shared" si="49"/>
        <v>0.18240760695004576</v>
      </c>
      <c r="T61" s="2">
        <f t="shared" si="50"/>
        <v>0.01</v>
      </c>
      <c r="U61" s="14">
        <f t="shared" si="51"/>
        <v>1.8240760695004577E-3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1.3824076069500459E-2</v>
      </c>
      <c r="AR61" s="9">
        <f t="shared" si="55"/>
        <v>9.9766666666666666</v>
      </c>
      <c r="AS61" s="1">
        <f t="shared" si="56"/>
        <v>0.19</v>
      </c>
      <c r="AT61" s="1">
        <f t="shared" si="57"/>
        <v>89666.666666666672</v>
      </c>
      <c r="AU61" s="1">
        <f t="shared" si="58"/>
        <v>15742764.761195008</v>
      </c>
    </row>
    <row r="62" spans="1:48" x14ac:dyDescent="0.15">
      <c r="C62" s="7">
        <v>4</v>
      </c>
      <c r="D62" s="8">
        <v>11.466207175733301</v>
      </c>
      <c r="E62" s="10">
        <f t="shared" si="59"/>
        <v>8.0361833654516097</v>
      </c>
      <c r="F62" s="7" t="s">
        <v>83</v>
      </c>
      <c r="G62" s="1">
        <v>5</v>
      </c>
      <c r="H62" s="9">
        <f t="shared" si="41"/>
        <v>11.466207175733301</v>
      </c>
      <c r="I62" s="9">
        <f t="shared" si="42"/>
        <v>284.61620717573328</v>
      </c>
      <c r="J62" s="9">
        <f t="shared" si="43"/>
        <v>7.3262720955440869E-2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0.340894413942052</v>
      </c>
      <c r="O62" s="9">
        <f t="shared" si="60"/>
        <v>0.11770847792677469</v>
      </c>
      <c r="P62" s="9">
        <f t="shared" si="46"/>
        <v>8.6236433724389654E-3</v>
      </c>
      <c r="Q62" s="12">
        <f t="shared" si="47"/>
        <v>1.6384922407634034E-3</v>
      </c>
      <c r="R62" s="9">
        <f t="shared" si="48"/>
        <v>1.8955666666666669E-2</v>
      </c>
      <c r="S62" s="13">
        <f t="shared" si="49"/>
        <v>8.6438122677303345E-2</v>
      </c>
      <c r="T62" s="2">
        <f t="shared" si="50"/>
        <v>0.01</v>
      </c>
      <c r="U62" s="14">
        <f t="shared" si="51"/>
        <v>8.6438122677303351E-4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1.2864381226773034E-2</v>
      </c>
      <c r="AR62" s="9">
        <f t="shared" si="55"/>
        <v>9.9766666666666666</v>
      </c>
      <c r="AS62" s="1">
        <f t="shared" si="56"/>
        <v>0.19</v>
      </c>
      <c r="AT62" s="1">
        <f t="shared" si="57"/>
        <v>89666.666666666672</v>
      </c>
      <c r="AU62" s="1">
        <f t="shared" si="58"/>
        <v>14649870.735175962</v>
      </c>
    </row>
    <row r="63" spans="1:48" x14ac:dyDescent="0.15">
      <c r="C63" s="7">
        <v>5</v>
      </c>
      <c r="D63" s="8">
        <v>13.038722714193501</v>
      </c>
      <c r="E63" s="10">
        <f t="shared" si="59"/>
        <v>11.466207175733301</v>
      </c>
      <c r="F63" s="7" t="s">
        <v>85</v>
      </c>
      <c r="G63" s="1">
        <v>6</v>
      </c>
      <c r="H63" s="9">
        <f t="shared" si="41"/>
        <v>13.038722714193501</v>
      </c>
      <c r="I63" s="9">
        <f t="shared" si="42"/>
        <v>286.18872271419349</v>
      </c>
      <c r="J63" s="9">
        <f t="shared" si="43"/>
        <v>8.8413638281537102E-2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0.20885150122100241</v>
      </c>
      <c r="P63" s="9">
        <f t="shared" si="46"/>
        <v>1.8465321083509709E-2</v>
      </c>
      <c r="Q63" s="12">
        <f t="shared" si="47"/>
        <v>3.5084110058668447E-3</v>
      </c>
      <c r="R63" s="9">
        <f t="shared" si="48"/>
        <v>1.8955666666666669E-2</v>
      </c>
      <c r="S63" s="13">
        <f t="shared" si="49"/>
        <v>0.18508507601245947</v>
      </c>
      <c r="T63" s="2">
        <f t="shared" si="50"/>
        <v>0.01</v>
      </c>
      <c r="U63" s="14">
        <f t="shared" si="51"/>
        <v>1.8508507601245946E-3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1.3850850760124595E-2</v>
      </c>
      <c r="AR63" s="9">
        <f t="shared" si="55"/>
        <v>9.9766666666666666</v>
      </c>
      <c r="AS63" s="1">
        <f t="shared" si="56"/>
        <v>0.19</v>
      </c>
      <c r="AT63" s="1">
        <f t="shared" si="57"/>
        <v>89666.666666666672</v>
      </c>
      <c r="AU63" s="1">
        <f t="shared" si="58"/>
        <v>15773255.598624606</v>
      </c>
    </row>
    <row r="64" spans="1:48" x14ac:dyDescent="0.15">
      <c r="C64" s="7">
        <v>6</v>
      </c>
      <c r="D64" s="8">
        <v>15.7641070906667</v>
      </c>
      <c r="E64" s="10">
        <f t="shared" si="59"/>
        <v>13.038722714193501</v>
      </c>
      <c r="F64" s="7" t="s">
        <v>83</v>
      </c>
      <c r="G64" s="1">
        <v>7</v>
      </c>
      <c r="H64" s="9">
        <f t="shared" si="41"/>
        <v>15.7641070906667</v>
      </c>
      <c r="I64" s="9">
        <f t="shared" si="42"/>
        <v>288.91410709066668</v>
      </c>
      <c r="J64" s="9">
        <f t="shared" si="43"/>
        <v>0.12187123843866535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0.29015284680415931</v>
      </c>
      <c r="P64" s="9">
        <f t="shared" si="46"/>
        <v>3.5361286776527237E-2</v>
      </c>
      <c r="Q64" s="12">
        <f t="shared" si="47"/>
        <v>6.7186444875401751E-3</v>
      </c>
      <c r="R64" s="9">
        <f t="shared" si="48"/>
        <v>1.8955666666666669E-2</v>
      </c>
      <c r="S64" s="13">
        <f t="shared" si="49"/>
        <v>0.35443989418503741</v>
      </c>
      <c r="T64" s="2">
        <f t="shared" si="50"/>
        <v>0.01</v>
      </c>
      <c r="U64" s="14">
        <f t="shared" si="51"/>
        <v>3.544398941850374E-3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2.3644398941850372E-2</v>
      </c>
      <c r="AR64" s="9">
        <f t="shared" si="55"/>
        <v>9.9766666666666666</v>
      </c>
      <c r="AS64" s="1">
        <f t="shared" si="56"/>
        <v>0.19</v>
      </c>
      <c r="AT64" s="1">
        <f t="shared" si="57"/>
        <v>89666.666666666672</v>
      </c>
      <c r="AU64" s="1">
        <f t="shared" si="58"/>
        <v>26926082.335631222</v>
      </c>
    </row>
    <row r="65" spans="1:48" x14ac:dyDescent="0.15">
      <c r="C65" s="7">
        <v>7</v>
      </c>
      <c r="D65" s="8">
        <v>19.454700755161301</v>
      </c>
      <c r="E65" s="10">
        <f t="shared" si="59"/>
        <v>15.7641070906667</v>
      </c>
      <c r="F65" s="7" t="s">
        <v>83</v>
      </c>
      <c r="G65" s="1">
        <v>8</v>
      </c>
      <c r="H65" s="9">
        <f t="shared" si="41"/>
        <v>19.454700755161301</v>
      </c>
      <c r="I65" s="9">
        <f t="shared" si="42"/>
        <v>292.60470075516128</v>
      </c>
      <c r="J65" s="9">
        <f t="shared" si="43"/>
        <v>0.18642640080701106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0.35455822669429876</v>
      </c>
      <c r="P65" s="9">
        <f t="shared" si="46"/>
        <v>6.6099014079134433E-2</v>
      </c>
      <c r="Q65" s="12">
        <f t="shared" si="47"/>
        <v>1.2558812675035542E-2</v>
      </c>
      <c r="R65" s="9">
        <f t="shared" si="48"/>
        <v>1.8955666666666669E-2</v>
      </c>
      <c r="S65" s="13">
        <f t="shared" si="49"/>
        <v>0.66253605826061901</v>
      </c>
      <c r="T65" s="2">
        <f t="shared" si="50"/>
        <v>0.01</v>
      </c>
      <c r="U65" s="14">
        <f t="shared" si="51"/>
        <v>6.6253605826061901E-3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2.6725360582606189E-2</v>
      </c>
      <c r="AR65" s="9">
        <f t="shared" si="55"/>
        <v>9.9766666666666666</v>
      </c>
      <c r="AS65" s="1">
        <f t="shared" si="56"/>
        <v>0.19</v>
      </c>
      <c r="AT65" s="1">
        <f t="shared" si="57"/>
        <v>89666.666666666672</v>
      </c>
      <c r="AU65" s="1">
        <f t="shared" si="58"/>
        <v>30434660.710405521</v>
      </c>
    </row>
    <row r="66" spans="1:48" x14ac:dyDescent="0.15">
      <c r="C66" s="7">
        <v>8</v>
      </c>
      <c r="D66" s="8">
        <v>16.309800827419402</v>
      </c>
      <c r="E66" s="10">
        <f t="shared" si="59"/>
        <v>19.454700755161301</v>
      </c>
      <c r="F66" s="7" t="s">
        <v>83</v>
      </c>
      <c r="G66" s="1">
        <v>9</v>
      </c>
      <c r="H66" s="9">
        <f t="shared" si="41"/>
        <v>16.309800827419402</v>
      </c>
      <c r="I66" s="9">
        <f t="shared" si="42"/>
        <v>289.45980082741937</v>
      </c>
      <c r="J66" s="9">
        <f t="shared" si="43"/>
        <v>0.12986549854501372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0.388225879281831</v>
      </c>
      <c r="P66" s="9">
        <f t="shared" si="46"/>
        <v>5.04171473610113E-2</v>
      </c>
      <c r="Q66" s="12">
        <f t="shared" si="47"/>
        <v>9.5792579985921472E-3</v>
      </c>
      <c r="R66" s="9">
        <f t="shared" si="48"/>
        <v>1.8955666666666669E-2</v>
      </c>
      <c r="S66" s="13">
        <f t="shared" si="49"/>
        <v>0.5053506250686064</v>
      </c>
      <c r="T66" s="2">
        <f t="shared" si="50"/>
        <v>0.01</v>
      </c>
      <c r="U66" s="14">
        <f t="shared" si="51"/>
        <v>5.0535062506860641E-3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2.5153506250686065E-2</v>
      </c>
      <c r="AR66" s="9">
        <f t="shared" si="55"/>
        <v>9.9766666666666666</v>
      </c>
      <c r="AS66" s="1">
        <f t="shared" si="56"/>
        <v>0.19</v>
      </c>
      <c r="AT66" s="1">
        <f t="shared" si="57"/>
        <v>89666.666666666672</v>
      </c>
      <c r="AU66" s="1">
        <f t="shared" si="58"/>
        <v>28644643.579287548</v>
      </c>
    </row>
    <row r="67" spans="1:48" x14ac:dyDescent="0.15">
      <c r="C67" s="7">
        <v>9</v>
      </c>
      <c r="D67" s="8">
        <v>16.168086283000001</v>
      </c>
      <c r="E67" s="10">
        <f t="shared" si="59"/>
        <v>16.309800827419402</v>
      </c>
      <c r="F67" s="7" t="s">
        <v>83</v>
      </c>
      <c r="G67" s="1">
        <v>10</v>
      </c>
      <c r="H67" s="9">
        <f t="shared" si="41"/>
        <v>16.168086283000001</v>
      </c>
      <c r="I67" s="9">
        <f t="shared" si="42"/>
        <v>289.31808628299996</v>
      </c>
      <c r="J67" s="9">
        <f t="shared" si="43"/>
        <v>0.12774329415540631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0.4375753985874864</v>
      </c>
      <c r="P67" s="9">
        <f t="shared" si="46"/>
        <v>5.5897322856930436E-2</v>
      </c>
      <c r="Q67" s="12">
        <f t="shared" si="47"/>
        <v>1.0620491342816783E-2</v>
      </c>
      <c r="R67" s="9">
        <f t="shared" si="48"/>
        <v>1.8955666666666669E-2</v>
      </c>
      <c r="S67" s="13">
        <f t="shared" si="49"/>
        <v>0.56028054985229292</v>
      </c>
      <c r="T67" s="2">
        <f t="shared" si="50"/>
        <v>0.01</v>
      </c>
      <c r="U67" s="14">
        <f t="shared" si="51"/>
        <v>5.6028054985229293E-3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2.570280549852293E-2</v>
      </c>
      <c r="AR67" s="9">
        <f t="shared" si="55"/>
        <v>9.9766666666666666</v>
      </c>
      <c r="AS67" s="1">
        <f t="shared" si="56"/>
        <v>0.19</v>
      </c>
      <c r="AT67" s="1">
        <f t="shared" si="57"/>
        <v>89666.666666666672</v>
      </c>
      <c r="AU67" s="1">
        <f t="shared" si="58"/>
        <v>29270181.864719566</v>
      </c>
    </row>
    <row r="68" spans="1:48" x14ac:dyDescent="0.15">
      <c r="C68" s="7">
        <v>10</v>
      </c>
      <c r="D68" s="8">
        <v>13.593682482580601</v>
      </c>
      <c r="E68" s="10">
        <f t="shared" si="59"/>
        <v>16.168086283000001</v>
      </c>
      <c r="F68" s="7" t="s">
        <v>83</v>
      </c>
      <c r="G68" s="1">
        <v>11</v>
      </c>
      <c r="H68" s="9">
        <f t="shared" si="41"/>
        <v>13.593682482580601</v>
      </c>
      <c r="I68" s="9">
        <f t="shared" si="42"/>
        <v>286.7436824825806</v>
      </c>
      <c r="J68" s="9">
        <f t="shared" si="43"/>
        <v>9.4431288406884861E-2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0.36259417194402815</v>
      </c>
      <c r="O68" s="9">
        <f t="shared" si="60"/>
        <v>0.11885057045319447</v>
      </c>
      <c r="P68" s="9">
        <f t="shared" si="46"/>
        <v>1.1223212495788396E-2</v>
      </c>
      <c r="Q68" s="12">
        <f t="shared" si="47"/>
        <v>2.1324103741997952E-3</v>
      </c>
      <c r="R68" s="9">
        <f t="shared" si="48"/>
        <v>1.8955666666666669E-2</v>
      </c>
      <c r="S68" s="13">
        <f t="shared" si="49"/>
        <v>0.11249461238678644</v>
      </c>
      <c r="T68" s="2">
        <f t="shared" si="50"/>
        <v>0.01</v>
      </c>
      <c r="U68" s="14">
        <f t="shared" si="51"/>
        <v>1.1249461238678645E-3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1.3124946123867864E-2</v>
      </c>
      <c r="AR68" s="9">
        <f t="shared" si="55"/>
        <v>9.9766666666666666</v>
      </c>
      <c r="AS68" s="1">
        <f t="shared" si="56"/>
        <v>0.19</v>
      </c>
      <c r="AT68" s="1">
        <f t="shared" si="57"/>
        <v>89666.666666666672</v>
      </c>
      <c r="AU68" s="1">
        <f t="shared" si="58"/>
        <v>14946600.285806764</v>
      </c>
    </row>
    <row r="69" spans="1:48" x14ac:dyDescent="0.15">
      <c r="C69" s="7">
        <v>11</v>
      </c>
      <c r="D69" s="8">
        <v>8.4079591851666695</v>
      </c>
      <c r="E69" s="10">
        <f t="shared" si="59"/>
        <v>13.593682482580601</v>
      </c>
      <c r="F69" s="7" t="s">
        <v>85</v>
      </c>
      <c r="G69" s="1">
        <v>12</v>
      </c>
      <c r="H69" s="9">
        <f t="shared" si="41"/>
        <v>8.4079591851666695</v>
      </c>
      <c r="I69" s="9">
        <f t="shared" si="42"/>
        <v>281.55795918516662</v>
      </c>
      <c r="J69" s="9">
        <f t="shared" si="43"/>
        <v>5.0524807637045914E-2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0.20739402462407275</v>
      </c>
      <c r="P69" s="9">
        <f t="shared" si="46"/>
        <v>1.0478543199204039E-2</v>
      </c>
      <c r="Q69" s="12">
        <f t="shared" si="47"/>
        <v>1.9909232078487672E-3</v>
      </c>
      <c r="R69" s="9">
        <f t="shared" si="48"/>
        <v>1.8955666666666669E-2</v>
      </c>
      <c r="S69" s="13">
        <f t="shared" si="49"/>
        <v>0.10503050316609458</v>
      </c>
      <c r="T69" s="2">
        <f t="shared" si="50"/>
        <v>0.01</v>
      </c>
      <c r="U69" s="14">
        <f t="shared" si="51"/>
        <v>1.0503050316609459E-3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1.3050305031660946E-2</v>
      </c>
      <c r="AR69" s="9">
        <f t="shared" si="55"/>
        <v>9.9766666666666666</v>
      </c>
      <c r="AS69" s="1">
        <f t="shared" si="56"/>
        <v>0.19</v>
      </c>
      <c r="AT69" s="1">
        <f t="shared" si="57"/>
        <v>89666.666666666672</v>
      </c>
      <c r="AU69" s="1">
        <f t="shared" si="58"/>
        <v>14861599.512501946</v>
      </c>
      <c r="AV69" s="1">
        <f>SUM(AU58:AU69)</f>
        <v>234761102.03674692</v>
      </c>
    </row>
    <row r="70" spans="1:48" x14ac:dyDescent="0.15">
      <c r="C70" s="7">
        <v>12</v>
      </c>
      <c r="D70" s="8">
        <v>5.1411072879677402</v>
      </c>
      <c r="E70" s="10">
        <f t="shared" si="59"/>
        <v>8.4079591851666695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6.3364331526774196</v>
      </c>
      <c r="E73" s="7"/>
      <c r="F73" s="7"/>
      <c r="G73" s="1">
        <v>1</v>
      </c>
      <c r="H73" s="9">
        <f t="shared" ref="H73:H84" si="61">E74</f>
        <v>6.3364331526774196</v>
      </c>
      <c r="I73" s="9">
        <f t="shared" ref="I73:I84" si="62">H73+273.15</f>
        <v>279.48643315267742</v>
      </c>
      <c r="J73" s="9">
        <f t="shared" ref="J73:J84" si="63">EXP(($C$15*(I73-$C$13))/($C$16*I73*$C$13))</f>
        <v>3.9100972265290655E-2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4.2815564630493269E-3</v>
      </c>
      <c r="Q73" s="12">
        <f t="shared" ref="Q73:Q84" si="67">P73*$B$75</f>
        <v>7.7068016334887884E-4</v>
      </c>
      <c r="R73" s="9">
        <f t="shared" ref="R73:R84" si="68">L73*$B$75</f>
        <v>1.9710000000000002E-2</v>
      </c>
      <c r="S73" s="13">
        <f t="shared" ref="S73:S84" si="69">Q73/R73</f>
        <v>3.9100972265290655E-2</v>
      </c>
      <c r="T73" s="2">
        <f t="shared" ref="T73:T84" si="70">$B$74/100</f>
        <v>0.01</v>
      </c>
      <c r="U73" s="14">
        <f t="shared" ref="U73:U84" si="71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1.2991009722652908E-2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36750</v>
      </c>
      <c r="AU73" s="1">
        <f t="shared" ref="AU73:AU84" si="78">AT73*10000*AS73*0.67*AR73*AQ73</f>
        <v>6304660.1082205791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5.3873309418709701</v>
      </c>
      <c r="E74" s="10">
        <f t="shared" ref="E74:E85" si="79">D73</f>
        <v>6.3364331526774196</v>
      </c>
      <c r="F74" s="7" t="s">
        <v>83</v>
      </c>
      <c r="G74" s="1">
        <v>2</v>
      </c>
      <c r="H74" s="9">
        <f t="shared" si="61"/>
        <v>5.3873309418709701</v>
      </c>
      <c r="I74" s="9">
        <f t="shared" si="62"/>
        <v>278.53733094187095</v>
      </c>
      <c r="J74" s="9">
        <f t="shared" si="63"/>
        <v>3.4724242349112998E-2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0.21471844353695069</v>
      </c>
      <c r="P74" s="9">
        <f t="shared" si="66"/>
        <v>7.4559352702014111E-3</v>
      </c>
      <c r="Q74" s="12">
        <f t="shared" si="67"/>
        <v>1.3420683486362538E-3</v>
      </c>
      <c r="R74" s="9">
        <f t="shared" si="68"/>
        <v>1.9710000000000002E-2</v>
      </c>
      <c r="S74" s="13">
        <f t="shared" si="69"/>
        <v>6.8090733061200087E-2</v>
      </c>
      <c r="T74" s="2">
        <f t="shared" si="70"/>
        <v>0.01</v>
      </c>
      <c r="U74" s="14">
        <f t="shared" si="71"/>
        <v>6.809073306120009E-4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1.3280907330612001E-2</v>
      </c>
      <c r="AR74" s="9">
        <f t="shared" si="75"/>
        <v>10.950000000000001</v>
      </c>
      <c r="AS74" s="1">
        <f t="shared" si="76"/>
        <v>0.18</v>
      </c>
      <c r="AT74" s="1">
        <f t="shared" si="77"/>
        <v>36750</v>
      </c>
      <c r="AU74" s="1">
        <f t="shared" si="78"/>
        <v>6445350.1641429625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6.3742506400357204</v>
      </c>
      <c r="E75" s="10">
        <f t="shared" si="79"/>
        <v>5.3873309418709701</v>
      </c>
      <c r="F75" s="7" t="s">
        <v>83</v>
      </c>
      <c r="G75" s="1">
        <v>3</v>
      </c>
      <c r="H75" s="9">
        <f t="shared" si="61"/>
        <v>6.3742506400357204</v>
      </c>
      <c r="I75" s="9">
        <f t="shared" si="62"/>
        <v>279.52425064003569</v>
      </c>
      <c r="J75" s="9">
        <f t="shared" si="63"/>
        <v>3.9285703212814965E-2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0.31676250826674934</v>
      </c>
      <c r="P75" s="9">
        <f t="shared" si="66"/>
        <v>1.2444237888714361E-2</v>
      </c>
      <c r="Q75" s="12">
        <f t="shared" si="67"/>
        <v>2.2399628199685851E-3</v>
      </c>
      <c r="R75" s="9">
        <f t="shared" si="68"/>
        <v>1.9710000000000002E-2</v>
      </c>
      <c r="S75" s="13">
        <f t="shared" si="69"/>
        <v>0.11364600811611288</v>
      </c>
      <c r="T75" s="2">
        <f t="shared" si="70"/>
        <v>0.01</v>
      </c>
      <c r="U75" s="14">
        <f t="shared" si="71"/>
        <v>1.1364600811611288E-3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1.3736460081161129E-2</v>
      </c>
      <c r="AR75" s="9">
        <f t="shared" si="75"/>
        <v>10.950000000000001</v>
      </c>
      <c r="AS75" s="1">
        <f t="shared" si="76"/>
        <v>0.18</v>
      </c>
      <c r="AT75" s="1">
        <f t="shared" si="77"/>
        <v>36750</v>
      </c>
      <c r="AU75" s="1">
        <f t="shared" si="78"/>
        <v>6666434.2303467654</v>
      </c>
    </row>
    <row r="76" spans="1:48" x14ac:dyDescent="0.15">
      <c r="C76" s="7">
        <v>3</v>
      </c>
      <c r="D76" s="8">
        <v>8.0361833654516097</v>
      </c>
      <c r="E76" s="10">
        <f t="shared" si="79"/>
        <v>6.3742506400357204</v>
      </c>
      <c r="F76" s="7" t="s">
        <v>83</v>
      </c>
      <c r="G76" s="1">
        <v>4</v>
      </c>
      <c r="H76" s="9">
        <f t="shared" si="61"/>
        <v>8.0361833654516097</v>
      </c>
      <c r="I76" s="9">
        <f t="shared" si="62"/>
        <v>281.1861833654516</v>
      </c>
      <c r="J76" s="9">
        <f t="shared" si="63"/>
        <v>4.8266677405962591E-2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0.41381827037803504</v>
      </c>
      <c r="P76" s="9">
        <f t="shared" si="66"/>
        <v>1.9973632961030021E-2</v>
      </c>
      <c r="Q76" s="12">
        <f t="shared" si="67"/>
        <v>3.5952539329854039E-3</v>
      </c>
      <c r="R76" s="9">
        <f t="shared" si="68"/>
        <v>1.9710000000000002E-2</v>
      </c>
      <c r="S76" s="13">
        <f t="shared" si="69"/>
        <v>0.18240760695004585</v>
      </c>
      <c r="T76" s="2">
        <f t="shared" si="70"/>
        <v>0.01</v>
      </c>
      <c r="U76" s="14">
        <f t="shared" si="71"/>
        <v>1.8240760695004586E-3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1.4424076069500458E-2</v>
      </c>
      <c r="AR76" s="9">
        <f t="shared" si="75"/>
        <v>10.950000000000001</v>
      </c>
      <c r="AS76" s="1">
        <f t="shared" si="76"/>
        <v>0.18</v>
      </c>
      <c r="AT76" s="1">
        <f t="shared" si="77"/>
        <v>36750</v>
      </c>
      <c r="AU76" s="1">
        <f t="shared" si="78"/>
        <v>7000140.7846493321</v>
      </c>
    </row>
    <row r="77" spans="1:48" x14ac:dyDescent="0.15">
      <c r="C77" s="7">
        <v>4</v>
      </c>
      <c r="D77" s="8">
        <v>11.466207175733301</v>
      </c>
      <c r="E77" s="10">
        <f t="shared" si="79"/>
        <v>8.0361833654516097</v>
      </c>
      <c r="F77" s="7" t="s">
        <v>83</v>
      </c>
      <c r="G77" s="1">
        <v>5</v>
      </c>
      <c r="H77" s="9">
        <f t="shared" si="61"/>
        <v>11.466207175733301</v>
      </c>
      <c r="I77" s="9">
        <f t="shared" si="62"/>
        <v>284.61620717573328</v>
      </c>
      <c r="J77" s="9">
        <f t="shared" si="63"/>
        <v>7.3262720955440869E-2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0.37415240554615481</v>
      </c>
      <c r="O77" s="9">
        <f t="shared" si="80"/>
        <v>0.12919223187085016</v>
      </c>
      <c r="P77" s="9">
        <f t="shared" si="66"/>
        <v>9.46497443316471E-3</v>
      </c>
      <c r="Q77" s="12">
        <f t="shared" si="67"/>
        <v>1.7036953979696478E-3</v>
      </c>
      <c r="R77" s="9">
        <f t="shared" si="68"/>
        <v>1.9710000000000002E-2</v>
      </c>
      <c r="S77" s="13">
        <f t="shared" si="69"/>
        <v>8.6438122677303275E-2</v>
      </c>
      <c r="T77" s="2">
        <f t="shared" si="70"/>
        <v>0.01</v>
      </c>
      <c r="U77" s="14">
        <f t="shared" si="71"/>
        <v>8.6438122677303276E-4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1.3464381226773034E-2</v>
      </c>
      <c r="AR77" s="9">
        <f t="shared" si="75"/>
        <v>10.950000000000001</v>
      </c>
      <c r="AS77" s="1">
        <f t="shared" si="76"/>
        <v>0.18</v>
      </c>
      <c r="AT77" s="1">
        <f t="shared" si="77"/>
        <v>36750</v>
      </c>
      <c r="AU77" s="1">
        <f t="shared" si="78"/>
        <v>6534391.7843650775</v>
      </c>
    </row>
    <row r="78" spans="1:48" x14ac:dyDescent="0.15">
      <c r="C78" s="7">
        <v>5</v>
      </c>
      <c r="D78" s="8">
        <v>13.038722714193501</v>
      </c>
      <c r="E78" s="10">
        <f t="shared" si="79"/>
        <v>11.466207175733301</v>
      </c>
      <c r="F78" s="7" t="s">
        <v>85</v>
      </c>
      <c r="G78" s="1">
        <v>6</v>
      </c>
      <c r="H78" s="9">
        <f t="shared" si="61"/>
        <v>13.038722714193501</v>
      </c>
      <c r="I78" s="9">
        <f t="shared" si="62"/>
        <v>286.18872271419349</v>
      </c>
      <c r="J78" s="9">
        <f t="shared" si="63"/>
        <v>8.8413638281537102E-2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0.22922725743768546</v>
      </c>
      <c r="P78" s="9">
        <f t="shared" si="66"/>
        <v>2.0266815823364308E-2</v>
      </c>
      <c r="Q78" s="12">
        <f t="shared" si="67"/>
        <v>3.6480268482055752E-3</v>
      </c>
      <c r="R78" s="9">
        <f t="shared" si="68"/>
        <v>1.9710000000000002E-2</v>
      </c>
      <c r="S78" s="13">
        <f t="shared" si="69"/>
        <v>0.18508507601245941</v>
      </c>
      <c r="T78" s="2">
        <f t="shared" si="70"/>
        <v>0.01</v>
      </c>
      <c r="U78" s="14">
        <f t="shared" si="71"/>
        <v>1.8508507601245941E-3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1.4450850760124595E-2</v>
      </c>
      <c r="AR78" s="9">
        <f t="shared" si="75"/>
        <v>10.950000000000001</v>
      </c>
      <c r="AS78" s="1">
        <f t="shared" si="76"/>
        <v>0.18</v>
      </c>
      <c r="AT78" s="1">
        <f t="shared" si="77"/>
        <v>36750</v>
      </c>
      <c r="AU78" s="1">
        <f t="shared" si="78"/>
        <v>7013134.7956994185</v>
      </c>
    </row>
    <row r="79" spans="1:48" x14ac:dyDescent="0.15">
      <c r="C79" s="7">
        <v>6</v>
      </c>
      <c r="D79" s="8">
        <v>15.7641070906667</v>
      </c>
      <c r="E79" s="10">
        <f t="shared" si="79"/>
        <v>13.038722714193501</v>
      </c>
      <c r="F79" s="7" t="s">
        <v>83</v>
      </c>
      <c r="G79" s="1">
        <v>7</v>
      </c>
      <c r="H79" s="9">
        <f t="shared" si="61"/>
        <v>15.7641070906667</v>
      </c>
      <c r="I79" s="9">
        <f t="shared" si="62"/>
        <v>288.91410709066668</v>
      </c>
      <c r="J79" s="9">
        <f t="shared" si="63"/>
        <v>0.12187123843866535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0.31846044161432119</v>
      </c>
      <c r="P79" s="9">
        <f t="shared" si="66"/>
        <v>3.8811168413261599E-2</v>
      </c>
      <c r="Q79" s="12">
        <f t="shared" si="67"/>
        <v>6.9860103143870875E-3</v>
      </c>
      <c r="R79" s="9">
        <f t="shared" si="68"/>
        <v>1.9710000000000002E-2</v>
      </c>
      <c r="S79" s="13">
        <f t="shared" si="69"/>
        <v>0.35443989418503741</v>
      </c>
      <c r="T79" s="2">
        <f t="shared" si="70"/>
        <v>0.01</v>
      </c>
      <c r="U79" s="14">
        <f t="shared" si="71"/>
        <v>3.544398941850374E-3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2.5144398941850374E-2</v>
      </c>
      <c r="AR79" s="9">
        <f t="shared" si="75"/>
        <v>10.950000000000001</v>
      </c>
      <c r="AS79" s="1">
        <f t="shared" si="76"/>
        <v>0.18</v>
      </c>
      <c r="AT79" s="1">
        <f t="shared" si="77"/>
        <v>36750</v>
      </c>
      <c r="AU79" s="1">
        <f t="shared" si="78"/>
        <v>12202815.049659962</v>
      </c>
    </row>
    <row r="80" spans="1:48" x14ac:dyDescent="0.15">
      <c r="C80" s="7">
        <v>7</v>
      </c>
      <c r="D80" s="8">
        <v>19.454700755161301</v>
      </c>
      <c r="E80" s="10">
        <f t="shared" si="79"/>
        <v>15.7641070906667</v>
      </c>
      <c r="F80" s="7" t="s">
        <v>83</v>
      </c>
      <c r="G80" s="1">
        <v>8</v>
      </c>
      <c r="H80" s="9">
        <f t="shared" si="61"/>
        <v>19.454700755161301</v>
      </c>
      <c r="I80" s="9">
        <f t="shared" si="62"/>
        <v>292.60470075516128</v>
      </c>
      <c r="J80" s="9">
        <f t="shared" si="63"/>
        <v>0.18642640080701106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0.38914927320105963</v>
      </c>
      <c r="P80" s="9">
        <f t="shared" si="66"/>
        <v>7.2547698379537798E-2</v>
      </c>
      <c r="Q80" s="12">
        <f t="shared" si="67"/>
        <v>1.3058585708316804E-2</v>
      </c>
      <c r="R80" s="9">
        <f t="shared" si="68"/>
        <v>1.9710000000000002E-2</v>
      </c>
      <c r="S80" s="13">
        <f t="shared" si="69"/>
        <v>0.66253605826061912</v>
      </c>
      <c r="T80" s="2">
        <f t="shared" si="70"/>
        <v>0.01</v>
      </c>
      <c r="U80" s="14">
        <f t="shared" si="71"/>
        <v>6.625360582606191E-3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2.822536058260619E-2</v>
      </c>
      <c r="AR80" s="9">
        <f t="shared" si="75"/>
        <v>10.950000000000001</v>
      </c>
      <c r="AS80" s="1">
        <f t="shared" si="76"/>
        <v>0.18</v>
      </c>
      <c r="AT80" s="1">
        <f t="shared" si="77"/>
        <v>36750</v>
      </c>
      <c r="AU80" s="1">
        <f t="shared" si="78"/>
        <v>13698034.926030306</v>
      </c>
    </row>
    <row r="81" spans="1:48" x14ac:dyDescent="0.15">
      <c r="C81" s="7">
        <v>8</v>
      </c>
      <c r="D81" s="8">
        <v>16.309800827419402</v>
      </c>
      <c r="E81" s="10">
        <f t="shared" si="79"/>
        <v>19.454700755161301</v>
      </c>
      <c r="F81" s="7" t="s">
        <v>83</v>
      </c>
      <c r="G81" s="1">
        <v>9</v>
      </c>
      <c r="H81" s="9">
        <f t="shared" si="61"/>
        <v>16.309800827419402</v>
      </c>
      <c r="I81" s="9">
        <f t="shared" si="62"/>
        <v>289.45980082741937</v>
      </c>
      <c r="J81" s="9">
        <f t="shared" si="63"/>
        <v>0.12986549854501372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0.42610157482152189</v>
      </c>
      <c r="P81" s="9">
        <f t="shared" si="66"/>
        <v>5.5335893445012406E-2</v>
      </c>
      <c r="Q81" s="12">
        <f t="shared" si="67"/>
        <v>9.9604608201022335E-3</v>
      </c>
      <c r="R81" s="9">
        <f t="shared" si="68"/>
        <v>1.9710000000000002E-2</v>
      </c>
      <c r="S81" s="13">
        <f t="shared" si="69"/>
        <v>0.5053506250686064</v>
      </c>
      <c r="T81" s="2">
        <f t="shared" si="70"/>
        <v>0.01</v>
      </c>
      <c r="U81" s="14">
        <f t="shared" si="71"/>
        <v>5.0535062506860641E-3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2.6653506250686066E-2</v>
      </c>
      <c r="AR81" s="9">
        <f t="shared" si="75"/>
        <v>10.950000000000001</v>
      </c>
      <c r="AS81" s="1">
        <f t="shared" si="76"/>
        <v>0.18</v>
      </c>
      <c r="AT81" s="1">
        <f t="shared" si="77"/>
        <v>36750</v>
      </c>
      <c r="AU81" s="1">
        <f t="shared" si="78"/>
        <v>12935199.125429675</v>
      </c>
    </row>
    <row r="82" spans="1:48" x14ac:dyDescent="0.15">
      <c r="C82" s="7">
        <v>9</v>
      </c>
      <c r="D82" s="8">
        <v>16.168086283000001</v>
      </c>
      <c r="E82" s="10">
        <f t="shared" si="79"/>
        <v>16.309800827419402</v>
      </c>
      <c r="F82" s="7" t="s">
        <v>83</v>
      </c>
      <c r="G82" s="1">
        <v>10</v>
      </c>
      <c r="H82" s="9">
        <f t="shared" si="61"/>
        <v>16.168086283000001</v>
      </c>
      <c r="I82" s="9">
        <f t="shared" si="62"/>
        <v>289.31808628299996</v>
      </c>
      <c r="J82" s="9">
        <f t="shared" si="63"/>
        <v>0.12774329415540631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0.48026568137650955</v>
      </c>
      <c r="P82" s="9">
        <f t="shared" si="66"/>
        <v>6.13507202088261E-2</v>
      </c>
      <c r="Q82" s="12">
        <f t="shared" si="67"/>
        <v>1.1043129637588698E-2</v>
      </c>
      <c r="R82" s="9">
        <f t="shared" si="68"/>
        <v>1.9710000000000002E-2</v>
      </c>
      <c r="S82" s="13">
        <f t="shared" si="69"/>
        <v>0.56028054985229303</v>
      </c>
      <c r="T82" s="2">
        <f t="shared" si="70"/>
        <v>0.01</v>
      </c>
      <c r="U82" s="14">
        <f t="shared" si="71"/>
        <v>5.6028054985229302E-3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2.7202805498522931E-2</v>
      </c>
      <c r="AR82" s="9">
        <f t="shared" si="75"/>
        <v>10.950000000000001</v>
      </c>
      <c r="AS82" s="1">
        <f t="shared" si="76"/>
        <v>0.18</v>
      </c>
      <c r="AT82" s="1">
        <f t="shared" si="77"/>
        <v>36750</v>
      </c>
      <c r="AU82" s="1">
        <f t="shared" si="78"/>
        <v>13201779.255015278</v>
      </c>
    </row>
    <row r="83" spans="1:48" x14ac:dyDescent="0.15">
      <c r="C83" s="7">
        <v>10</v>
      </c>
      <c r="D83" s="8">
        <v>13.593682482580601</v>
      </c>
      <c r="E83" s="10">
        <f t="shared" si="79"/>
        <v>16.168086283000001</v>
      </c>
      <c r="F83" s="7" t="s">
        <v>83</v>
      </c>
      <c r="G83" s="1">
        <v>11</v>
      </c>
      <c r="H83" s="9">
        <f t="shared" si="61"/>
        <v>13.593682482580601</v>
      </c>
      <c r="I83" s="9">
        <f t="shared" si="62"/>
        <v>286.7436824825806</v>
      </c>
      <c r="J83" s="9">
        <f t="shared" si="63"/>
        <v>9.4431288406884861E-2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0.39796921310929922</v>
      </c>
      <c r="O83" s="9">
        <f t="shared" si="80"/>
        <v>0.13044574805838416</v>
      </c>
      <c r="P83" s="9">
        <f t="shared" si="66"/>
        <v>1.2318160056353115E-2</v>
      </c>
      <c r="Q83" s="12">
        <f t="shared" si="67"/>
        <v>2.2172688101435604E-3</v>
      </c>
      <c r="R83" s="9">
        <f t="shared" si="68"/>
        <v>1.9710000000000002E-2</v>
      </c>
      <c r="S83" s="13">
        <f t="shared" si="69"/>
        <v>0.11249461238678642</v>
      </c>
      <c r="T83" s="2">
        <f t="shared" si="70"/>
        <v>0.01</v>
      </c>
      <c r="U83" s="14">
        <f t="shared" si="71"/>
        <v>1.1249461238678642E-3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1.3724946123867864E-2</v>
      </c>
      <c r="AR83" s="9">
        <f t="shared" si="75"/>
        <v>10.950000000000001</v>
      </c>
      <c r="AS83" s="1">
        <f t="shared" si="76"/>
        <v>0.18</v>
      </c>
      <c r="AT83" s="1">
        <f t="shared" si="77"/>
        <v>36750</v>
      </c>
      <c r="AU83" s="1">
        <f t="shared" si="78"/>
        <v>6660846.3977775993</v>
      </c>
    </row>
    <row r="84" spans="1:48" x14ac:dyDescent="0.15">
      <c r="C84" s="7">
        <v>11</v>
      </c>
      <c r="D84" s="8">
        <v>8.4079591851666695</v>
      </c>
      <c r="E84" s="10">
        <f t="shared" si="79"/>
        <v>13.593682482580601</v>
      </c>
      <c r="F84" s="7" t="s">
        <v>85</v>
      </c>
      <c r="G84" s="1">
        <v>12</v>
      </c>
      <c r="H84" s="9">
        <f t="shared" si="61"/>
        <v>8.4079591851666695</v>
      </c>
      <c r="I84" s="9">
        <f t="shared" si="62"/>
        <v>281.55795918516662</v>
      </c>
      <c r="J84" s="9">
        <f t="shared" si="63"/>
        <v>5.0524807637045914E-2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0.22762758800203106</v>
      </c>
      <c r="P84" s="9">
        <f t="shared" si="66"/>
        <v>1.150084009668736E-2</v>
      </c>
      <c r="Q84" s="12">
        <f t="shared" si="67"/>
        <v>2.0701512174037245E-3</v>
      </c>
      <c r="R84" s="9">
        <f t="shared" si="68"/>
        <v>1.9710000000000002E-2</v>
      </c>
      <c r="S84" s="13">
        <f t="shared" si="69"/>
        <v>0.10503050316609458</v>
      </c>
      <c r="T84" s="2">
        <f t="shared" si="70"/>
        <v>0.01</v>
      </c>
      <c r="U84" s="14">
        <f t="shared" si="71"/>
        <v>1.0503050316609459E-3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1.3650305031660946E-2</v>
      </c>
      <c r="AR84" s="9">
        <f t="shared" si="75"/>
        <v>10.950000000000001</v>
      </c>
      <c r="AS84" s="1">
        <f t="shared" si="76"/>
        <v>0.18</v>
      </c>
      <c r="AT84" s="1">
        <f t="shared" si="77"/>
        <v>36750</v>
      </c>
      <c r="AU84" s="1">
        <f t="shared" si="78"/>
        <v>6624622.368505233</v>
      </c>
      <c r="AV84" s="1">
        <f>SUM(AU73:AU84)</f>
        <v>105287408.98984219</v>
      </c>
    </row>
    <row r="85" spans="1:48" x14ac:dyDescent="0.15">
      <c r="C85" s="7">
        <v>12</v>
      </c>
      <c r="D85" s="8">
        <v>5.1411072879677402</v>
      </c>
      <c r="E85" s="10">
        <f t="shared" si="79"/>
        <v>8.4079591851666695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6.3364331526774196</v>
      </c>
      <c r="E89" s="7"/>
      <c r="F89" s="7"/>
      <c r="G89" s="1">
        <v>1</v>
      </c>
      <c r="H89" s="9">
        <f t="shared" ref="H89:H100" si="81">E90</f>
        <v>6.3364331526774196</v>
      </c>
      <c r="I89" s="9">
        <f t="shared" ref="I89:I100" si="82">H89+273.15</f>
        <v>279.48643315267742</v>
      </c>
      <c r="J89" s="9">
        <f t="shared" ref="J89:J100" si="83">EXP(($C$15*(I89-$C$13))/($C$16*I89*$C$13))</f>
        <v>3.9100972265290655E-2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0.20744141063473989</v>
      </c>
      <c r="Q89" s="12">
        <f t="shared" ref="Q89:Q100" si="87">P89*$B$91</f>
        <v>9.3348634785632947E-2</v>
      </c>
      <c r="R89" s="9">
        <f t="shared" ref="R89:R100" si="88">L89*$B$91</f>
        <v>2.3873737500000001</v>
      </c>
      <c r="S89" s="13">
        <f t="shared" ref="S89:S100" si="89">Q89/R89</f>
        <v>3.9100972265290655E-2</v>
      </c>
      <c r="T89" s="2">
        <f t="shared" ref="T89:T100" si="90">$B$90/100</f>
        <v>0.51</v>
      </c>
      <c r="U89" s="14">
        <f t="shared" ref="U89:U100" si="91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3.6349361000372421E-2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1019833.3333333334</v>
      </c>
      <c r="AN89" s="1">
        <f t="shared" ref="AN89:AN100" si="96">AM89*10000*AK89*AJ89</f>
        <v>3856236916.5786719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5.3873309418709701</v>
      </c>
      <c r="E90" s="10">
        <f t="shared" ref="E90:E101" si="97">D89</f>
        <v>6.3364331526774196</v>
      </c>
      <c r="F90" s="7" t="s">
        <v>83</v>
      </c>
      <c r="G90" s="1">
        <v>2</v>
      </c>
      <c r="H90" s="9">
        <f t="shared" si="81"/>
        <v>5.3873309418709701</v>
      </c>
      <c r="I90" s="9">
        <f t="shared" si="82"/>
        <v>278.53733094187095</v>
      </c>
      <c r="J90" s="9">
        <f t="shared" si="83"/>
        <v>3.4724242349112998E-2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10.40310858936526</v>
      </c>
      <c r="P90" s="9">
        <f t="shared" si="86"/>
        <v>0.36124006384125834</v>
      </c>
      <c r="Q90" s="12">
        <f t="shared" si="87"/>
        <v>0.16255802872856626</v>
      </c>
      <c r="R90" s="9">
        <f t="shared" si="88"/>
        <v>2.3873737500000001</v>
      </c>
      <c r="S90" s="13">
        <f t="shared" si="89"/>
        <v>6.8090733061200101E-2</v>
      </c>
      <c r="T90" s="2">
        <f t="shared" si="90"/>
        <v>0.51</v>
      </c>
      <c r="U90" s="14">
        <f t="shared" si="91"/>
        <v>3.4726273861212055E-2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4.0806971569155435E-2</v>
      </c>
      <c r="AK90" s="9">
        <f t="shared" si="93"/>
        <v>10.4025</v>
      </c>
      <c r="AL90" s="1">
        <f t="shared" si="94"/>
        <v>0.45</v>
      </c>
      <c r="AM90" s="17">
        <f t="shared" si="95"/>
        <v>1019833.3333333334</v>
      </c>
      <c r="AN90" s="1">
        <f t="shared" si="96"/>
        <v>4329136630.961442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6.3742506400357204</v>
      </c>
      <c r="E91" s="10">
        <f t="shared" si="97"/>
        <v>5.3873309418709701</v>
      </c>
      <c r="F91" s="7" t="s">
        <v>83</v>
      </c>
      <c r="G91" s="1">
        <v>3</v>
      </c>
      <c r="H91" s="9">
        <f t="shared" si="81"/>
        <v>6.3742506400357204</v>
      </c>
      <c r="I91" s="9">
        <f t="shared" si="82"/>
        <v>279.52425064003569</v>
      </c>
      <c r="J91" s="9">
        <f t="shared" si="83"/>
        <v>3.9285703212814965E-2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15.347143525524002</v>
      </c>
      <c r="P91" s="9">
        <f t="shared" si="86"/>
        <v>0.60292332570821072</v>
      </c>
      <c r="Q91" s="12">
        <f t="shared" si="87"/>
        <v>0.27131549656869486</v>
      </c>
      <c r="R91" s="9">
        <f t="shared" si="88"/>
        <v>2.3873737500000001</v>
      </c>
      <c r="S91" s="13">
        <f t="shared" si="89"/>
        <v>0.11364600811611289</v>
      </c>
      <c r="T91" s="2">
        <f t="shared" si="90"/>
        <v>0.51</v>
      </c>
      <c r="U91" s="14">
        <f t="shared" si="91"/>
        <v>5.7959464139217577E-2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4.7811778437974101E-2</v>
      </c>
      <c r="AK91" s="9">
        <f t="shared" si="93"/>
        <v>10.4025</v>
      </c>
      <c r="AL91" s="1">
        <f t="shared" si="94"/>
        <v>0.45</v>
      </c>
      <c r="AM91" s="17">
        <f t="shared" si="95"/>
        <v>1019833.3333333334</v>
      </c>
      <c r="AN91" s="1">
        <f t="shared" si="96"/>
        <v>5072263720.3417921</v>
      </c>
    </row>
    <row r="92" spans="1:48" x14ac:dyDescent="0.15">
      <c r="C92" s="7">
        <v>3</v>
      </c>
      <c r="D92" s="8">
        <v>8.0361833654516097</v>
      </c>
      <c r="E92" s="10">
        <f t="shared" si="97"/>
        <v>6.3742506400357204</v>
      </c>
      <c r="F92" s="7" t="s">
        <v>83</v>
      </c>
      <c r="G92" s="1">
        <v>4</v>
      </c>
      <c r="H92" s="9">
        <f t="shared" si="81"/>
        <v>8.0361833654516097</v>
      </c>
      <c r="I92" s="9">
        <f t="shared" si="82"/>
        <v>281.1861833654516</v>
      </c>
      <c r="J92" s="9">
        <f t="shared" si="83"/>
        <v>4.8266677405962591E-2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20.049495199815791</v>
      </c>
      <c r="P92" s="9">
        <f t="shared" si="86"/>
        <v>0.96772251696190426</v>
      </c>
      <c r="Q92" s="12">
        <f t="shared" si="87"/>
        <v>0.43547513263285692</v>
      </c>
      <c r="R92" s="9">
        <f t="shared" si="88"/>
        <v>2.3873737500000001</v>
      </c>
      <c r="S92" s="13">
        <f t="shared" si="89"/>
        <v>0.18240760695004579</v>
      </c>
      <c r="T92" s="2">
        <f t="shared" si="90"/>
        <v>0.51</v>
      </c>
      <c r="U92" s="14">
        <f t="shared" si="91"/>
        <v>9.3027879544523351E-2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5.8384905682673793E-2</v>
      </c>
      <c r="AK92" s="9">
        <f t="shared" si="93"/>
        <v>10.4025</v>
      </c>
      <c r="AL92" s="1">
        <f t="shared" si="94"/>
        <v>0.45</v>
      </c>
      <c r="AM92" s="17">
        <f t="shared" si="95"/>
        <v>1019833.3333333334</v>
      </c>
      <c r="AN92" s="1">
        <f t="shared" si="96"/>
        <v>6193947361.610671</v>
      </c>
    </row>
    <row r="93" spans="1:48" x14ac:dyDescent="0.15">
      <c r="C93" s="7">
        <v>4</v>
      </c>
      <c r="D93" s="8">
        <v>11.466207175733301</v>
      </c>
      <c r="E93" s="10">
        <f t="shared" si="97"/>
        <v>8.0361833654516097</v>
      </c>
      <c r="F93" s="7" t="s">
        <v>83</v>
      </c>
      <c r="G93" s="1">
        <v>5</v>
      </c>
      <c r="H93" s="9">
        <f t="shared" si="81"/>
        <v>11.466207175733301</v>
      </c>
      <c r="I93" s="9">
        <f t="shared" si="82"/>
        <v>284.61620717573328</v>
      </c>
      <c r="J93" s="9">
        <f t="shared" si="83"/>
        <v>7.3262720955440869E-2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18.127684048711195</v>
      </c>
      <c r="O93" s="9">
        <f t="shared" si="98"/>
        <v>6.2593636341426908</v>
      </c>
      <c r="P93" s="9">
        <f t="shared" si="86"/>
        <v>0.45857801128683023</v>
      </c>
      <c r="Q93" s="12">
        <f t="shared" si="87"/>
        <v>0.2063601050790736</v>
      </c>
      <c r="R93" s="9">
        <f t="shared" si="88"/>
        <v>2.3873737500000001</v>
      </c>
      <c r="S93" s="13">
        <f t="shared" si="89"/>
        <v>8.6438122677303289E-2</v>
      </c>
      <c r="T93" s="2">
        <f t="shared" si="90"/>
        <v>0.51</v>
      </c>
      <c r="U93" s="14">
        <f t="shared" si="91"/>
        <v>4.408344256542468E-2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3.6202157933475546E-2</v>
      </c>
      <c r="AK93" s="9">
        <f t="shared" si="93"/>
        <v>10.4025</v>
      </c>
      <c r="AL93" s="1">
        <f t="shared" si="94"/>
        <v>0.45</v>
      </c>
      <c r="AM93" s="17">
        <f t="shared" si="95"/>
        <v>1019833.3333333334</v>
      </c>
      <c r="AN93" s="1">
        <f t="shared" si="96"/>
        <v>3840620413.6972179</v>
      </c>
    </row>
    <row r="94" spans="1:48" x14ac:dyDescent="0.15">
      <c r="C94" s="7">
        <v>5</v>
      </c>
      <c r="D94" s="8">
        <v>13.038722714193501</v>
      </c>
      <c r="E94" s="10">
        <f t="shared" si="97"/>
        <v>11.466207175733301</v>
      </c>
      <c r="F94" s="7" t="s">
        <v>85</v>
      </c>
      <c r="G94" s="1">
        <v>6</v>
      </c>
      <c r="H94" s="9">
        <f t="shared" si="81"/>
        <v>13.038722714193501</v>
      </c>
      <c r="I94" s="9">
        <f t="shared" si="82"/>
        <v>286.18872271419349</v>
      </c>
      <c r="J94" s="9">
        <f t="shared" si="83"/>
        <v>8.8413638281537102E-2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11.10606062285586</v>
      </c>
      <c r="P94" s="9">
        <f t="shared" si="86"/>
        <v>0.98192722664200072</v>
      </c>
      <c r="Q94" s="12">
        <f t="shared" si="87"/>
        <v>0.44186725198890031</v>
      </c>
      <c r="R94" s="9">
        <f t="shared" si="88"/>
        <v>2.3873737500000001</v>
      </c>
      <c r="S94" s="13">
        <f t="shared" si="89"/>
        <v>0.18508507601245941</v>
      </c>
      <c r="T94" s="2">
        <f t="shared" si="90"/>
        <v>0.51</v>
      </c>
      <c r="U94" s="14">
        <f t="shared" si="91"/>
        <v>9.4393388766354294E-2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5.4588606713055828E-2</v>
      </c>
      <c r="AK94" s="9">
        <f t="shared" si="93"/>
        <v>10.4025</v>
      </c>
      <c r="AL94" s="1">
        <f t="shared" si="94"/>
        <v>0.45</v>
      </c>
      <c r="AM94" s="17">
        <f t="shared" si="95"/>
        <v>1019833.3333333334</v>
      </c>
      <c r="AN94" s="1">
        <f t="shared" si="96"/>
        <v>5791204979.6232576</v>
      </c>
    </row>
    <row r="95" spans="1:48" x14ac:dyDescent="0.15">
      <c r="C95" s="7">
        <v>6</v>
      </c>
      <c r="D95" s="8">
        <v>15.7641070906667</v>
      </c>
      <c r="E95" s="10">
        <f t="shared" si="97"/>
        <v>13.038722714193501</v>
      </c>
      <c r="F95" s="7" t="s">
        <v>83</v>
      </c>
      <c r="G95" s="1">
        <v>7</v>
      </c>
      <c r="H95" s="9">
        <f t="shared" si="81"/>
        <v>15.7641070906667</v>
      </c>
      <c r="I95" s="9">
        <f t="shared" si="82"/>
        <v>288.91410709066668</v>
      </c>
      <c r="J95" s="9">
        <f t="shared" si="83"/>
        <v>0.12187123843866535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15.429408396213859</v>
      </c>
      <c r="P95" s="9">
        <f t="shared" si="86"/>
        <v>1.8804011096225242</v>
      </c>
      <c r="Q95" s="12">
        <f t="shared" si="87"/>
        <v>0.84618049933013584</v>
      </c>
      <c r="R95" s="9">
        <f t="shared" si="88"/>
        <v>2.3873737500000001</v>
      </c>
      <c r="S95" s="13">
        <f t="shared" si="89"/>
        <v>0.35443989418503735</v>
      </c>
      <c r="T95" s="2">
        <f t="shared" si="90"/>
        <v>0.51</v>
      </c>
      <c r="U95" s="14">
        <f t="shared" si="91"/>
        <v>0.18076434603436906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0.10095545032936228</v>
      </c>
      <c r="AK95" s="9">
        <f t="shared" si="93"/>
        <v>10.4025</v>
      </c>
      <c r="AL95" s="1">
        <f t="shared" si="94"/>
        <v>0.45</v>
      </c>
      <c r="AM95" s="17">
        <f t="shared" si="95"/>
        <v>1019833.3333333334</v>
      </c>
      <c r="AN95" s="1">
        <f t="shared" si="96"/>
        <v>10710178219.802063</v>
      </c>
    </row>
    <row r="96" spans="1:48" x14ac:dyDescent="0.15">
      <c r="C96" s="7">
        <v>7</v>
      </c>
      <c r="D96" s="8">
        <v>19.454700755161301</v>
      </c>
      <c r="E96" s="10">
        <f t="shared" si="97"/>
        <v>15.7641070906667</v>
      </c>
      <c r="F96" s="7" t="s">
        <v>83</v>
      </c>
      <c r="G96" s="1">
        <v>8</v>
      </c>
      <c r="H96" s="9">
        <f t="shared" si="81"/>
        <v>19.454700755161301</v>
      </c>
      <c r="I96" s="9">
        <f t="shared" si="82"/>
        <v>292.60470075516128</v>
      </c>
      <c r="J96" s="9">
        <f t="shared" si="83"/>
        <v>0.18642640080701106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18.854282286591335</v>
      </c>
      <c r="P96" s="9">
        <f t="shared" si="86"/>
        <v>3.5149359864886054</v>
      </c>
      <c r="Q96" s="12">
        <f t="shared" si="87"/>
        <v>1.5817211939198725</v>
      </c>
      <c r="R96" s="9">
        <f t="shared" si="88"/>
        <v>2.3873737500000001</v>
      </c>
      <c r="S96" s="13">
        <f t="shared" si="89"/>
        <v>0.66253605826061901</v>
      </c>
      <c r="T96" s="2">
        <f t="shared" si="90"/>
        <v>0.51</v>
      </c>
      <c r="U96" s="14">
        <f t="shared" si="91"/>
        <v>0.33789338971291571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0.14832985699844409</v>
      </c>
      <c r="AK96" s="9">
        <f t="shared" si="93"/>
        <v>10.4025</v>
      </c>
      <c r="AL96" s="1">
        <f t="shared" si="94"/>
        <v>0.45</v>
      </c>
      <c r="AM96" s="17">
        <f t="shared" si="95"/>
        <v>1019833.3333333334</v>
      </c>
      <c r="AN96" s="1">
        <f t="shared" si="96"/>
        <v>15736041972.852699</v>
      </c>
    </row>
    <row r="97" spans="1:50" x14ac:dyDescent="0.15">
      <c r="C97" s="7">
        <v>8</v>
      </c>
      <c r="D97" s="8">
        <v>16.309800827419402</v>
      </c>
      <c r="E97" s="10">
        <f t="shared" si="97"/>
        <v>19.454700755161301</v>
      </c>
      <c r="F97" s="7" t="s">
        <v>83</v>
      </c>
      <c r="G97" s="1">
        <v>9</v>
      </c>
      <c r="H97" s="9">
        <f t="shared" si="81"/>
        <v>16.309800827419402</v>
      </c>
      <c r="I97" s="9">
        <f t="shared" si="82"/>
        <v>289.45980082741937</v>
      </c>
      <c r="J97" s="9">
        <f t="shared" si="83"/>
        <v>0.12986549854501372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20.644621300102731</v>
      </c>
      <c r="P97" s="9">
        <f t="shared" si="86"/>
        <v>2.6810240374108507</v>
      </c>
      <c r="Q97" s="12">
        <f t="shared" si="87"/>
        <v>1.2064608168348829</v>
      </c>
      <c r="R97" s="9">
        <f t="shared" si="88"/>
        <v>2.3873737500000001</v>
      </c>
      <c r="S97" s="13">
        <f t="shared" si="89"/>
        <v>0.5053506250686064</v>
      </c>
      <c r="T97" s="2">
        <f t="shared" si="90"/>
        <v>0.51</v>
      </c>
      <c r="U97" s="14">
        <f t="shared" si="91"/>
        <v>0.25772881878498927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0.12416023886367426</v>
      </c>
      <c r="AK97" s="9">
        <f t="shared" si="93"/>
        <v>10.4025</v>
      </c>
      <c r="AL97" s="1">
        <f t="shared" si="94"/>
        <v>0.45</v>
      </c>
      <c r="AM97" s="17">
        <f t="shared" si="95"/>
        <v>1019833.3333333334</v>
      </c>
      <c r="AN97" s="1">
        <f t="shared" si="96"/>
        <v>13171931596.60829</v>
      </c>
    </row>
    <row r="98" spans="1:50" x14ac:dyDescent="0.15">
      <c r="C98" s="7">
        <v>9</v>
      </c>
      <c r="D98" s="8">
        <v>16.168086283000001</v>
      </c>
      <c r="E98" s="10">
        <f t="shared" si="97"/>
        <v>16.309800827419402</v>
      </c>
      <c r="F98" s="7" t="s">
        <v>83</v>
      </c>
      <c r="G98" s="1">
        <v>10</v>
      </c>
      <c r="H98" s="9">
        <f t="shared" si="81"/>
        <v>16.168086283000001</v>
      </c>
      <c r="I98" s="9">
        <f t="shared" si="82"/>
        <v>289.31808628299996</v>
      </c>
      <c r="J98" s="9">
        <f t="shared" si="83"/>
        <v>0.12774329415540631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23.268872262691879</v>
      </c>
      <c r="P98" s="9">
        <f t="shared" si="86"/>
        <v>2.9724423941176235</v>
      </c>
      <c r="Q98" s="12">
        <f t="shared" si="87"/>
        <v>1.3375990773529305</v>
      </c>
      <c r="R98" s="9">
        <f t="shared" si="88"/>
        <v>2.3873737500000001</v>
      </c>
      <c r="S98" s="13">
        <f t="shared" si="89"/>
        <v>0.56028054985229292</v>
      </c>
      <c r="T98" s="2">
        <f t="shared" si="90"/>
        <v>0.51</v>
      </c>
      <c r="U98" s="14">
        <f t="shared" si="91"/>
        <v>0.28574308042466939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0.12940053874803781</v>
      </c>
      <c r="AK98" s="9">
        <f t="shared" si="93"/>
        <v>10.4025</v>
      </c>
      <c r="AL98" s="1">
        <f t="shared" si="94"/>
        <v>0.45</v>
      </c>
      <c r="AM98" s="17">
        <f t="shared" si="95"/>
        <v>1019833.3333333334</v>
      </c>
      <c r="AN98" s="1">
        <f t="shared" si="96"/>
        <v>13727865382.289381</v>
      </c>
    </row>
    <row r="99" spans="1:50" x14ac:dyDescent="0.15">
      <c r="C99" s="7">
        <v>10</v>
      </c>
      <c r="D99" s="8">
        <v>13.593682482580601</v>
      </c>
      <c r="E99" s="10">
        <f t="shared" si="97"/>
        <v>16.168086283000001</v>
      </c>
      <c r="F99" s="7" t="s">
        <v>83</v>
      </c>
      <c r="G99" s="1">
        <v>11</v>
      </c>
      <c r="H99" s="9">
        <f t="shared" si="81"/>
        <v>13.593682482580601</v>
      </c>
      <c r="I99" s="9">
        <f t="shared" si="82"/>
        <v>286.7436824825806</v>
      </c>
      <c r="J99" s="9">
        <f t="shared" si="83"/>
        <v>9.4431288406884861E-2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19.281608375145542</v>
      </c>
      <c r="O99" s="9">
        <f t="shared" si="98"/>
        <v>6.3200964934287143</v>
      </c>
      <c r="P99" s="9">
        <f t="shared" si="86"/>
        <v>0.5968148547303086</v>
      </c>
      <c r="Q99" s="12">
        <f t="shared" si="87"/>
        <v>0.26856668462863886</v>
      </c>
      <c r="R99" s="9">
        <f t="shared" si="88"/>
        <v>2.3873737500000001</v>
      </c>
      <c r="S99" s="13">
        <f t="shared" si="89"/>
        <v>0.11249461238678647</v>
      </c>
      <c r="T99" s="2">
        <f t="shared" si="90"/>
        <v>0.51</v>
      </c>
      <c r="U99" s="14">
        <f t="shared" si="91"/>
        <v>5.7372252317261105E-2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4.763473407365422E-2</v>
      </c>
      <c r="AK99" s="9">
        <f t="shared" si="93"/>
        <v>10.4025</v>
      </c>
      <c r="AL99" s="1">
        <f t="shared" si="94"/>
        <v>0.45</v>
      </c>
      <c r="AM99" s="17">
        <f t="shared" si="95"/>
        <v>1019833.3333333334</v>
      </c>
      <c r="AN99" s="1">
        <f t="shared" si="96"/>
        <v>5053481409.0501156</v>
      </c>
    </row>
    <row r="100" spans="1:50" x14ac:dyDescent="0.15">
      <c r="C100" s="7">
        <v>11</v>
      </c>
      <c r="D100" s="8">
        <v>8.4079591851666695</v>
      </c>
      <c r="E100" s="10">
        <f t="shared" si="97"/>
        <v>13.593682482580601</v>
      </c>
      <c r="F100" s="7" t="s">
        <v>85</v>
      </c>
      <c r="G100" s="1">
        <v>12</v>
      </c>
      <c r="H100" s="9">
        <f t="shared" si="81"/>
        <v>8.4079591851666695</v>
      </c>
      <c r="I100" s="9">
        <f t="shared" si="82"/>
        <v>281.55795918516662</v>
      </c>
      <c r="J100" s="9">
        <f t="shared" si="83"/>
        <v>5.0524807637045914E-2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11.028556638698406</v>
      </c>
      <c r="P100" s="9">
        <f t="shared" si="86"/>
        <v>0.5572157026845026</v>
      </c>
      <c r="Q100" s="12">
        <f t="shared" si="87"/>
        <v>0.25074706620802617</v>
      </c>
      <c r="R100" s="9">
        <f t="shared" si="88"/>
        <v>2.3873737500000001</v>
      </c>
      <c r="S100" s="13">
        <f t="shared" si="89"/>
        <v>0.10503050316609461</v>
      </c>
      <c r="T100" s="2">
        <f t="shared" si="90"/>
        <v>0.51</v>
      </c>
      <c r="U100" s="14">
        <f t="shared" si="91"/>
        <v>5.356555661470825E-2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4.6487015319334538E-2</v>
      </c>
      <c r="AK100" s="9">
        <f t="shared" si="93"/>
        <v>10.4025</v>
      </c>
      <c r="AL100" s="1">
        <f t="shared" si="94"/>
        <v>0.45</v>
      </c>
      <c r="AM100" s="17">
        <f t="shared" si="95"/>
        <v>1019833.3333333334</v>
      </c>
      <c r="AN100" s="1">
        <f t="shared" si="96"/>
        <v>4931722035.3375521</v>
      </c>
      <c r="AO100" s="1">
        <f>SUM(AN89:AN100)</f>
        <v>92414630638.753143</v>
      </c>
    </row>
    <row r="101" spans="1:50" x14ac:dyDescent="0.15">
      <c r="C101" s="7">
        <v>12</v>
      </c>
      <c r="D101" s="8">
        <v>5.1411072879677402</v>
      </c>
      <c r="E101" s="10">
        <f t="shared" si="97"/>
        <v>8.4079591851666695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6.3364331526774196</v>
      </c>
      <c r="E105" s="7"/>
      <c r="F105" s="7"/>
      <c r="G105" s="1">
        <v>1</v>
      </c>
      <c r="H105" s="9">
        <f t="shared" ref="H105:H116" si="99">E106</f>
        <v>6.3364331526774196</v>
      </c>
      <c r="I105" s="9">
        <f t="shared" ref="I105:I116" si="100">H105+273.15</f>
        <v>279.48643315267742</v>
      </c>
      <c r="J105" s="9">
        <f t="shared" ref="J105:J116" si="101">EXP(($C$15*(I105-$C$13))/($C$16*I105*$C$13))</f>
        <v>3.9100972265290655E-2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2.5333137066995054E-2</v>
      </c>
      <c r="Q105" s="12">
        <f t="shared" ref="Q105:Q116" si="105">P105*$B$107</f>
        <v>7.599941120098516E-3</v>
      </c>
      <c r="R105" s="9">
        <f t="shared" ref="R105:R116" si="106">L105*$B$107</f>
        <v>0.19436706250000002</v>
      </c>
      <c r="S105" s="13">
        <f t="shared" ref="S105:S116" si="107">Q105/R105</f>
        <v>3.9100972265290655E-2</v>
      </c>
      <c r="T105" s="2">
        <f t="shared" ref="T105:T116" si="108">$B$106/100</f>
        <v>0.01</v>
      </c>
      <c r="U105" s="14">
        <f t="shared" ref="U105:U116" si="109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5.8810097226529067E-3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11416.666666666666</v>
      </c>
      <c r="AX105" s="1">
        <f t="shared" ref="AX105:AX116" si="116">AW105*10000*AV105*0.67*AU105*AT105</f>
        <v>8743568.0079401806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5.3873309418709701</v>
      </c>
      <c r="E106" s="10">
        <f t="shared" ref="E106:E117" si="117">D105</f>
        <v>6.3364331526774196</v>
      </c>
      <c r="F106" s="7" t="s">
        <v>83</v>
      </c>
      <c r="G106" s="1">
        <v>2</v>
      </c>
      <c r="H106" s="9">
        <f t="shared" si="99"/>
        <v>5.3873309418709701</v>
      </c>
      <c r="I106" s="9">
        <f t="shared" si="100"/>
        <v>278.53733094187095</v>
      </c>
      <c r="J106" s="9">
        <f t="shared" si="101"/>
        <v>3.4724242349112998E-2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1.2704472795996717</v>
      </c>
      <c r="P106" s="9">
        <f t="shared" si="104"/>
        <v>4.411531922859032E-2</v>
      </c>
      <c r="Q106" s="12">
        <f t="shared" si="105"/>
        <v>1.3234595768577096E-2</v>
      </c>
      <c r="R106" s="9">
        <f t="shared" si="106"/>
        <v>0.19436706250000002</v>
      </c>
      <c r="S106" s="13">
        <f t="shared" si="107"/>
        <v>6.8090733061200087E-2</v>
      </c>
      <c r="T106" s="2">
        <f t="shared" si="108"/>
        <v>0.01</v>
      </c>
      <c r="U106" s="14">
        <f t="shared" si="109"/>
        <v>6.809073306120009E-4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6.1709073306120011E-3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11416.666666666666</v>
      </c>
      <c r="AX106" s="1">
        <f t="shared" si="116"/>
        <v>9174572.1330933888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6.3742506400357204</v>
      </c>
      <c r="E107" s="10">
        <f t="shared" si="117"/>
        <v>5.3873309418709701</v>
      </c>
      <c r="F107" s="7" t="s">
        <v>83</v>
      </c>
      <c r="G107" s="1">
        <v>3</v>
      </c>
      <c r="H107" s="9">
        <f t="shared" si="99"/>
        <v>6.3742506400357204</v>
      </c>
      <c r="I107" s="9">
        <f t="shared" si="100"/>
        <v>279.52425064003569</v>
      </c>
      <c r="J107" s="9">
        <f t="shared" si="101"/>
        <v>3.9285703212814965E-2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1.8742221687044149</v>
      </c>
      <c r="P107" s="9">
        <f t="shared" si="104"/>
        <v>7.3630135874600072E-2</v>
      </c>
      <c r="Q107" s="12">
        <f t="shared" si="105"/>
        <v>2.2089040762380021E-2</v>
      </c>
      <c r="R107" s="9">
        <f t="shared" si="106"/>
        <v>0.19436706250000002</v>
      </c>
      <c r="S107" s="13">
        <f t="shared" si="107"/>
        <v>0.11364600811611288</v>
      </c>
      <c r="T107" s="2">
        <f t="shared" si="108"/>
        <v>0.01</v>
      </c>
      <c r="U107" s="14">
        <f t="shared" si="109"/>
        <v>1.1364600811611288E-3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6.6264600811611288E-3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11416.666666666666</v>
      </c>
      <c r="AX107" s="1">
        <f t="shared" si="116"/>
        <v>9851863.3880776968</v>
      </c>
    </row>
    <row r="108" spans="1:50" x14ac:dyDescent="0.15">
      <c r="C108" s="7">
        <v>3</v>
      </c>
      <c r="D108" s="8">
        <v>8.0361833654516097</v>
      </c>
      <c r="E108" s="10">
        <f t="shared" si="117"/>
        <v>6.3742506400357204</v>
      </c>
      <c r="F108" s="7" t="s">
        <v>83</v>
      </c>
      <c r="G108" s="1">
        <v>4</v>
      </c>
      <c r="H108" s="9">
        <f t="shared" si="99"/>
        <v>8.0361833654516097</v>
      </c>
      <c r="I108" s="9">
        <f t="shared" si="100"/>
        <v>281.1861833654516</v>
      </c>
      <c r="J108" s="9">
        <f t="shared" si="101"/>
        <v>4.8266677405962591E-2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2.4484822411631484</v>
      </c>
      <c r="P108" s="9">
        <f t="shared" si="104"/>
        <v>0.11818010246844998</v>
      </c>
      <c r="Q108" s="12">
        <f t="shared" si="105"/>
        <v>3.5454030740534992E-2</v>
      </c>
      <c r="R108" s="9">
        <f t="shared" si="106"/>
        <v>0.19436706250000002</v>
      </c>
      <c r="S108" s="13">
        <f t="shared" si="107"/>
        <v>0.18240760695004582</v>
      </c>
      <c r="T108" s="2">
        <f t="shared" si="108"/>
        <v>0.01</v>
      </c>
      <c r="U108" s="14">
        <f t="shared" si="109"/>
        <v>1.8240760695004583E-3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7.3140760695004584E-3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11416.666666666666</v>
      </c>
      <c r="AX108" s="1">
        <f t="shared" si="116"/>
        <v>10874173.746490067</v>
      </c>
    </row>
    <row r="109" spans="1:50" x14ac:dyDescent="0.15">
      <c r="C109" s="7">
        <v>4</v>
      </c>
      <c r="D109" s="8">
        <v>11.466207175733301</v>
      </c>
      <c r="E109" s="10">
        <f t="shared" si="117"/>
        <v>8.0361833654516097</v>
      </c>
      <c r="F109" s="7" t="s">
        <v>83</v>
      </c>
      <c r="G109" s="1">
        <v>5</v>
      </c>
      <c r="H109" s="9">
        <f t="shared" si="99"/>
        <v>11.466207175733301</v>
      </c>
      <c r="I109" s="9">
        <f t="shared" si="100"/>
        <v>284.61620717573328</v>
      </c>
      <c r="J109" s="9">
        <f t="shared" si="101"/>
        <v>7.3262720955440869E-2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2.2137870317599635</v>
      </c>
      <c r="O109" s="9">
        <f t="shared" si="118"/>
        <v>0.76440531526806854</v>
      </c>
      <c r="P109" s="9">
        <f t="shared" si="104"/>
        <v>5.6002413309340311E-2</v>
      </c>
      <c r="Q109" s="12">
        <f t="shared" si="105"/>
        <v>1.6800723992802094E-2</v>
      </c>
      <c r="R109" s="9">
        <f t="shared" si="106"/>
        <v>0.19436706250000002</v>
      </c>
      <c r="S109" s="13">
        <f t="shared" si="107"/>
        <v>8.6438122677303372E-2</v>
      </c>
      <c r="T109" s="2">
        <f t="shared" si="108"/>
        <v>0.01</v>
      </c>
      <c r="U109" s="14">
        <f t="shared" si="109"/>
        <v>8.6438122677303373E-4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6.3543812267730336E-3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11416.666666666666</v>
      </c>
      <c r="AX109" s="1">
        <f t="shared" si="116"/>
        <v>9447351.224511398</v>
      </c>
    </row>
    <row r="110" spans="1:50" x14ac:dyDescent="0.15">
      <c r="C110" s="7">
        <v>5</v>
      </c>
      <c r="D110" s="8">
        <v>13.038722714193501</v>
      </c>
      <c r="E110" s="10">
        <f t="shared" si="117"/>
        <v>11.466207175733301</v>
      </c>
      <c r="F110" s="7" t="s">
        <v>85</v>
      </c>
      <c r="G110" s="1">
        <v>6</v>
      </c>
      <c r="H110" s="9">
        <f t="shared" si="99"/>
        <v>13.038722714193501</v>
      </c>
      <c r="I110" s="9">
        <f t="shared" si="100"/>
        <v>286.18872271419349</v>
      </c>
      <c r="J110" s="9">
        <f t="shared" si="101"/>
        <v>8.8413638281537102E-2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1.3562931102920617</v>
      </c>
      <c r="P110" s="9">
        <f t="shared" si="104"/>
        <v>0.11991480845710324</v>
      </c>
      <c r="Q110" s="12">
        <f t="shared" si="105"/>
        <v>3.5974442537130974E-2</v>
      </c>
      <c r="R110" s="9">
        <f t="shared" si="106"/>
        <v>0.19436706250000002</v>
      </c>
      <c r="S110" s="13">
        <f t="shared" si="107"/>
        <v>0.18508507601245952</v>
      </c>
      <c r="T110" s="2">
        <f t="shared" si="108"/>
        <v>0.01</v>
      </c>
      <c r="U110" s="14">
        <f t="shared" si="109"/>
        <v>1.8508507601245952E-3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7.3408507601245955E-3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11416.666666666666</v>
      </c>
      <c r="AX110" s="1">
        <f t="shared" si="116"/>
        <v>10913980.912164688</v>
      </c>
    </row>
    <row r="111" spans="1:50" x14ac:dyDescent="0.15">
      <c r="C111" s="7">
        <v>6</v>
      </c>
      <c r="D111" s="8">
        <v>15.7641070906667</v>
      </c>
      <c r="E111" s="10">
        <f t="shared" si="117"/>
        <v>13.038722714193501</v>
      </c>
      <c r="F111" s="7" t="s">
        <v>83</v>
      </c>
      <c r="G111" s="1">
        <v>7</v>
      </c>
      <c r="H111" s="9">
        <f t="shared" si="99"/>
        <v>15.7641070906667</v>
      </c>
      <c r="I111" s="9">
        <f t="shared" si="100"/>
        <v>288.91410709066668</v>
      </c>
      <c r="J111" s="9">
        <f t="shared" si="101"/>
        <v>0.12187123843866535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1.8842685101682919</v>
      </c>
      <c r="P111" s="9">
        <f t="shared" si="104"/>
        <v>0.22963813688518861</v>
      </c>
      <c r="Q111" s="12">
        <f t="shared" si="105"/>
        <v>6.8891441065556586E-2</v>
      </c>
      <c r="R111" s="9">
        <f t="shared" si="106"/>
        <v>0.19436706250000002</v>
      </c>
      <c r="S111" s="13">
        <f t="shared" si="107"/>
        <v>0.35443989418503752</v>
      </c>
      <c r="T111" s="2">
        <f t="shared" si="108"/>
        <v>0.01</v>
      </c>
      <c r="U111" s="14">
        <f t="shared" si="109"/>
        <v>3.5443989418503753E-3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1.3494398941850377E-2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11416.666666666666</v>
      </c>
      <c r="AX111" s="1">
        <f t="shared" si="116"/>
        <v>20062744.399123386</v>
      </c>
    </row>
    <row r="112" spans="1:50" x14ac:dyDescent="0.15">
      <c r="C112" s="7">
        <v>7</v>
      </c>
      <c r="D112" s="8">
        <v>19.454700755161301</v>
      </c>
      <c r="E112" s="10">
        <f t="shared" si="117"/>
        <v>15.7641070906667</v>
      </c>
      <c r="F112" s="7" t="s">
        <v>83</v>
      </c>
      <c r="G112" s="1">
        <v>8</v>
      </c>
      <c r="H112" s="9">
        <f t="shared" si="99"/>
        <v>19.454700755161301</v>
      </c>
      <c r="I112" s="9">
        <f t="shared" si="100"/>
        <v>292.60470075516128</v>
      </c>
      <c r="J112" s="9">
        <f t="shared" si="101"/>
        <v>0.18642640080701106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2.3025205816164367</v>
      </c>
      <c r="P112" s="9">
        <f t="shared" si="104"/>
        <v>0.42925062481481807</v>
      </c>
      <c r="Q112" s="12">
        <f t="shared" si="105"/>
        <v>0.12877518744444541</v>
      </c>
      <c r="R112" s="9">
        <f t="shared" si="106"/>
        <v>0.19436706250000002</v>
      </c>
      <c r="S112" s="13">
        <f t="shared" si="107"/>
        <v>0.66253605826061912</v>
      </c>
      <c r="T112" s="2">
        <f t="shared" si="108"/>
        <v>0.01</v>
      </c>
      <c r="U112" s="14">
        <f t="shared" si="109"/>
        <v>6.625360582606191E-3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1.657536058260619E-2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11416.666666666666</v>
      </c>
      <c r="AX112" s="1">
        <f t="shared" si="116"/>
        <v>24643351.965888552</v>
      </c>
    </row>
    <row r="113" spans="1:53" x14ac:dyDescent="0.15">
      <c r="C113" s="7">
        <v>8</v>
      </c>
      <c r="D113" s="8">
        <v>16.309800827419402</v>
      </c>
      <c r="E113" s="10">
        <f t="shared" si="117"/>
        <v>19.454700755161301</v>
      </c>
      <c r="F113" s="7" t="s">
        <v>83</v>
      </c>
      <c r="G113" s="1">
        <v>9</v>
      </c>
      <c r="H113" s="9">
        <f t="shared" si="99"/>
        <v>16.309800827419402</v>
      </c>
      <c r="I113" s="9">
        <f t="shared" si="100"/>
        <v>289.45980082741937</v>
      </c>
      <c r="J113" s="9">
        <f t="shared" si="101"/>
        <v>0.12986549854501372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2.521160165134952</v>
      </c>
      <c r="P113" s="9">
        <f t="shared" si="104"/>
        <v>0.32741172175707967</v>
      </c>
      <c r="Q113" s="12">
        <f t="shared" si="105"/>
        <v>9.8223516527123897E-2</v>
      </c>
      <c r="R113" s="9">
        <f t="shared" si="106"/>
        <v>0.19436706250000002</v>
      </c>
      <c r="S113" s="13">
        <f t="shared" si="107"/>
        <v>0.5053506250686064</v>
      </c>
      <c r="T113" s="2">
        <f t="shared" si="108"/>
        <v>0.01</v>
      </c>
      <c r="U113" s="14">
        <f t="shared" si="109"/>
        <v>5.0535062506860641E-3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1.5003506250686065E-2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11416.666666666666</v>
      </c>
      <c r="AX113" s="1">
        <f t="shared" si="116"/>
        <v>22306403.737971105</v>
      </c>
    </row>
    <row r="114" spans="1:53" x14ac:dyDescent="0.15">
      <c r="C114" s="7">
        <v>9</v>
      </c>
      <c r="D114" s="8">
        <v>16.168086283000001</v>
      </c>
      <c r="E114" s="10">
        <f t="shared" si="117"/>
        <v>16.309800827419402</v>
      </c>
      <c r="F114" s="7" t="s">
        <v>83</v>
      </c>
      <c r="G114" s="1">
        <v>10</v>
      </c>
      <c r="H114" s="9">
        <f t="shared" si="99"/>
        <v>16.168086283000001</v>
      </c>
      <c r="I114" s="9">
        <f t="shared" si="100"/>
        <v>289.31808628299996</v>
      </c>
      <c r="J114" s="9">
        <f t="shared" si="101"/>
        <v>0.12774329415540631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2.841638651711206</v>
      </c>
      <c r="P114" s="9">
        <f t="shared" si="104"/>
        <v>0.36300028216891678</v>
      </c>
      <c r="Q114" s="12">
        <f t="shared" si="105"/>
        <v>0.10890008465067504</v>
      </c>
      <c r="R114" s="9">
        <f t="shared" si="106"/>
        <v>0.19436706250000002</v>
      </c>
      <c r="S114" s="13">
        <f t="shared" si="107"/>
        <v>0.56028054985229314</v>
      </c>
      <c r="T114" s="2">
        <f t="shared" si="108"/>
        <v>0.01</v>
      </c>
      <c r="U114" s="14">
        <f t="shared" si="109"/>
        <v>5.6028054985229319E-3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1.5552805498522931E-2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11416.666666666666</v>
      </c>
      <c r="AX114" s="1">
        <f t="shared" si="116"/>
        <v>23123072.228021733</v>
      </c>
    </row>
    <row r="115" spans="1:53" x14ac:dyDescent="0.15">
      <c r="C115" s="7">
        <v>10</v>
      </c>
      <c r="D115" s="8">
        <v>13.593682482580601</v>
      </c>
      <c r="E115" s="10">
        <f t="shared" si="117"/>
        <v>16.168086283000001</v>
      </c>
      <c r="F115" s="7" t="s">
        <v>83</v>
      </c>
      <c r="G115" s="1">
        <v>11</v>
      </c>
      <c r="H115" s="9">
        <f t="shared" si="99"/>
        <v>13.593682482580601</v>
      </c>
      <c r="I115" s="9">
        <f t="shared" si="100"/>
        <v>286.7436824825806</v>
      </c>
      <c r="J115" s="9">
        <f t="shared" si="101"/>
        <v>9.4431288406884861E-2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2.3547064510651747</v>
      </c>
      <c r="O115" s="9">
        <f t="shared" si="118"/>
        <v>0.77182212681044815</v>
      </c>
      <c r="P115" s="9">
        <f t="shared" si="104"/>
        <v>7.2884157855652693E-2</v>
      </c>
      <c r="Q115" s="12">
        <f t="shared" si="105"/>
        <v>2.1865247356695806E-2</v>
      </c>
      <c r="R115" s="9">
        <f t="shared" si="106"/>
        <v>0.19436706250000002</v>
      </c>
      <c r="S115" s="13">
        <f t="shared" si="107"/>
        <v>0.11249461238678649</v>
      </c>
      <c r="T115" s="2">
        <f t="shared" si="108"/>
        <v>0.01</v>
      </c>
      <c r="U115" s="14">
        <f t="shared" si="109"/>
        <v>1.1249461238678649E-3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6.6149461238678648E-3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11416.666666666666</v>
      </c>
      <c r="AX115" s="1">
        <f t="shared" si="116"/>
        <v>9834745.0574879013</v>
      </c>
    </row>
    <row r="116" spans="1:53" x14ac:dyDescent="0.15">
      <c r="C116" s="7">
        <v>11</v>
      </c>
      <c r="D116" s="8">
        <v>8.4079591851666695</v>
      </c>
      <c r="E116" s="10">
        <f t="shared" si="117"/>
        <v>13.593682482580601</v>
      </c>
      <c r="F116" s="7" t="s">
        <v>85</v>
      </c>
      <c r="G116" s="1">
        <v>12</v>
      </c>
      <c r="H116" s="9">
        <f t="shared" si="99"/>
        <v>8.4079591851666695</v>
      </c>
      <c r="I116" s="9">
        <f t="shared" si="100"/>
        <v>281.55795918516662</v>
      </c>
      <c r="J116" s="9">
        <f t="shared" si="101"/>
        <v>5.0524807637045914E-2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1.346828177288129</v>
      </c>
      <c r="P116" s="9">
        <f t="shared" si="104"/>
        <v>6.8048234577635883E-2</v>
      </c>
      <c r="Q116" s="12">
        <f t="shared" si="105"/>
        <v>2.0414470373290763E-2</v>
      </c>
      <c r="R116" s="9">
        <f t="shared" si="106"/>
        <v>0.19436706250000002</v>
      </c>
      <c r="S116" s="13">
        <f t="shared" si="107"/>
        <v>0.10503050316609462</v>
      </c>
      <c r="T116" s="2">
        <f t="shared" si="108"/>
        <v>0.01</v>
      </c>
      <c r="U116" s="14">
        <f t="shared" si="109"/>
        <v>1.0503050316609463E-3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6.5403050316609462E-3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11416.666666666666</v>
      </c>
      <c r="AX116" s="1">
        <f t="shared" si="116"/>
        <v>9723772.7080656104</v>
      </c>
      <c r="AY116" s="1">
        <f>SUM(AX105:AX116)</f>
        <v>168699599.5088357</v>
      </c>
    </row>
    <row r="117" spans="1:53" x14ac:dyDescent="0.15">
      <c r="C117" s="7">
        <v>12</v>
      </c>
      <c r="D117" s="8">
        <v>5.1411072879677402</v>
      </c>
      <c r="E117" s="10">
        <f t="shared" si="117"/>
        <v>8.4079591851666695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6.3364331526774196</v>
      </c>
      <c r="E121" s="7"/>
      <c r="F121" s="7"/>
      <c r="G121" s="1">
        <v>1</v>
      </c>
      <c r="H121" s="9">
        <f t="shared" ref="H121:H132" si="119">E122</f>
        <v>6.3364331526774196</v>
      </c>
      <c r="I121" s="9">
        <f t="shared" ref="I121:I132" si="120">H121+273.15</f>
        <v>279.48643315267742</v>
      </c>
      <c r="J121" s="9">
        <f t="shared" ref="J121:J132" si="121">EXP(($C$15*(I121-$C$13))/($C$16*I121*$C$13))</f>
        <v>3.9100972265290655E-2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1.113204680392825E-2</v>
      </c>
      <c r="Q121" s="12">
        <f t="shared" ref="Q121:Q132" si="125">P121*$B$123</f>
        <v>3.6735754452963225E-3</v>
      </c>
      <c r="R121" s="9">
        <f t="shared" ref="R121:R132" si="126">L121*$B$123</f>
        <v>9.3951000000000007E-2</v>
      </c>
      <c r="S121" s="13">
        <f t="shared" ref="S121:S132" si="127">Q121/R121</f>
        <v>3.9100972265290655E-2</v>
      </c>
      <c r="T121" s="2">
        <f t="shared" ref="T121:T132" si="128">$B$122/100</f>
        <v>0.01</v>
      </c>
      <c r="U121" s="14">
        <f t="shared" ref="U121:U132" si="129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5.8810097226529067E-3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5.3873309418709701</v>
      </c>
      <c r="E122" s="10">
        <f t="shared" ref="E122:E133" si="139">D121</f>
        <v>6.3364331526774196</v>
      </c>
      <c r="F122" s="7" t="s">
        <v>83</v>
      </c>
      <c r="G122" s="1">
        <v>2</v>
      </c>
      <c r="H122" s="9">
        <f t="shared" si="119"/>
        <v>5.3873309418709701</v>
      </c>
      <c r="I122" s="9">
        <f t="shared" si="120"/>
        <v>278.53733094187095</v>
      </c>
      <c r="J122" s="9">
        <f t="shared" si="121"/>
        <v>3.4724242349112998E-2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0.55826795319607181</v>
      </c>
      <c r="P122" s="9">
        <f t="shared" si="124"/>
        <v>1.9385431702523669E-2</v>
      </c>
      <c r="Q122" s="12">
        <f t="shared" si="125"/>
        <v>6.397192461832811E-3</v>
      </c>
      <c r="R122" s="9">
        <f t="shared" si="126"/>
        <v>9.3951000000000007E-2</v>
      </c>
      <c r="S122" s="13">
        <f t="shared" si="127"/>
        <v>6.8090733061200101E-2</v>
      </c>
      <c r="T122" s="2">
        <f t="shared" si="128"/>
        <v>0.01</v>
      </c>
      <c r="U122" s="14">
        <f t="shared" si="129"/>
        <v>6.8090733061200101E-4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6.1709073306120011E-3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6.3742506400357204</v>
      </c>
      <c r="E123" s="10">
        <f t="shared" si="139"/>
        <v>5.3873309418709701</v>
      </c>
      <c r="F123" s="7" t="s">
        <v>83</v>
      </c>
      <c r="G123" s="1">
        <v>3</v>
      </c>
      <c r="H123" s="9">
        <f t="shared" si="119"/>
        <v>6.3742506400357204</v>
      </c>
      <c r="I123" s="9">
        <f t="shared" si="120"/>
        <v>279.52425064003569</v>
      </c>
      <c r="J123" s="9">
        <f t="shared" si="121"/>
        <v>3.9285703212814965E-2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0.82358252149354816</v>
      </c>
      <c r="P123" s="9">
        <f t="shared" si="124"/>
        <v>3.2355018510657335E-2</v>
      </c>
      <c r="Q123" s="12">
        <f t="shared" si="125"/>
        <v>1.0677156108516921E-2</v>
      </c>
      <c r="R123" s="9">
        <f t="shared" si="126"/>
        <v>9.3951000000000007E-2</v>
      </c>
      <c r="S123" s="13">
        <f t="shared" si="127"/>
        <v>0.11364600811611288</v>
      </c>
      <c r="T123" s="2">
        <f t="shared" si="128"/>
        <v>0.01</v>
      </c>
      <c r="U123" s="14">
        <f t="shared" si="129"/>
        <v>1.1364600811611288E-3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6.6264600811611288E-3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8.0361833654516097</v>
      </c>
      <c r="E124" s="10">
        <f t="shared" si="139"/>
        <v>6.3742506400357204</v>
      </c>
      <c r="F124" s="7" t="s">
        <v>83</v>
      </c>
      <c r="G124" s="1">
        <v>4</v>
      </c>
      <c r="H124" s="9">
        <f t="shared" si="119"/>
        <v>8.0361833654516097</v>
      </c>
      <c r="I124" s="9">
        <f t="shared" si="120"/>
        <v>281.1861833654516</v>
      </c>
      <c r="J124" s="9">
        <f t="shared" si="121"/>
        <v>4.8266677405962591E-2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1.0759275029828907</v>
      </c>
      <c r="P124" s="9">
        <f t="shared" si="124"/>
        <v>5.1931445698678039E-2</v>
      </c>
      <c r="Q124" s="12">
        <f t="shared" si="125"/>
        <v>1.7137377080563752E-2</v>
      </c>
      <c r="R124" s="9">
        <f t="shared" si="126"/>
        <v>9.3951000000000007E-2</v>
      </c>
      <c r="S124" s="13">
        <f t="shared" si="127"/>
        <v>0.18240760695004579</v>
      </c>
      <c r="T124" s="2">
        <f t="shared" si="128"/>
        <v>0.01</v>
      </c>
      <c r="U124" s="14">
        <f t="shared" si="129"/>
        <v>1.8240760695004579E-3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7.3140760695004576E-3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11.466207175733301</v>
      </c>
      <c r="E125" s="10">
        <f t="shared" si="139"/>
        <v>8.0361833654516097</v>
      </c>
      <c r="F125" s="7" t="s">
        <v>83</v>
      </c>
      <c r="G125" s="1">
        <v>5</v>
      </c>
      <c r="H125" s="9">
        <f t="shared" si="119"/>
        <v>11.466207175733301</v>
      </c>
      <c r="I125" s="9">
        <f t="shared" si="120"/>
        <v>284.61620717573328</v>
      </c>
      <c r="J125" s="9">
        <f t="shared" si="121"/>
        <v>7.3262720955440869E-2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0.97279625442000195</v>
      </c>
      <c r="O125" s="9">
        <f t="shared" si="140"/>
        <v>0.33589980286421062</v>
      </c>
      <c r="P125" s="9">
        <f t="shared" si="124"/>
        <v>2.4608933526228258E-2</v>
      </c>
      <c r="Q125" s="12">
        <f t="shared" si="125"/>
        <v>8.1209480636553252E-3</v>
      </c>
      <c r="R125" s="9">
        <f t="shared" si="126"/>
        <v>9.3951000000000007E-2</v>
      </c>
      <c r="S125" s="13">
        <f t="shared" si="127"/>
        <v>8.6438122677303331E-2</v>
      </c>
      <c r="T125" s="2">
        <f t="shared" si="128"/>
        <v>0.01</v>
      </c>
      <c r="U125" s="14">
        <f t="shared" si="129"/>
        <v>8.643812267730333E-4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6.3543812267730336E-3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13.038722714193501</v>
      </c>
      <c r="E126" s="10">
        <f t="shared" si="139"/>
        <v>11.466207175733301</v>
      </c>
      <c r="F126" s="7" t="s">
        <v>85</v>
      </c>
      <c r="G126" s="1">
        <v>6</v>
      </c>
      <c r="H126" s="9">
        <f t="shared" si="119"/>
        <v>13.038722714193501</v>
      </c>
      <c r="I126" s="9">
        <f t="shared" si="120"/>
        <v>286.18872271419349</v>
      </c>
      <c r="J126" s="9">
        <f t="shared" si="121"/>
        <v>8.8413638281537102E-2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0.59599086933798229</v>
      </c>
      <c r="P126" s="9">
        <f t="shared" si="124"/>
        <v>5.2693721140747204E-2</v>
      </c>
      <c r="Q126" s="12">
        <f t="shared" si="125"/>
        <v>1.7388927976446578E-2</v>
      </c>
      <c r="R126" s="9">
        <f t="shared" si="126"/>
        <v>9.3951000000000007E-2</v>
      </c>
      <c r="S126" s="13">
        <f t="shared" si="127"/>
        <v>0.18508507601245944</v>
      </c>
      <c r="T126" s="2">
        <f t="shared" si="128"/>
        <v>0.01</v>
      </c>
      <c r="U126" s="14">
        <f t="shared" si="129"/>
        <v>1.8508507601245944E-3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7.3408507601245947E-3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15.7641070906667</v>
      </c>
      <c r="E127" s="10">
        <f t="shared" si="139"/>
        <v>13.038722714193501</v>
      </c>
      <c r="F127" s="7" t="s">
        <v>83</v>
      </c>
      <c r="G127" s="1">
        <v>7</v>
      </c>
      <c r="H127" s="9">
        <f t="shared" si="119"/>
        <v>15.7641070906667</v>
      </c>
      <c r="I127" s="9">
        <f t="shared" si="120"/>
        <v>288.91410709066668</v>
      </c>
      <c r="J127" s="9">
        <f t="shared" si="121"/>
        <v>0.12187123843866535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0.82799714819723502</v>
      </c>
      <c r="P127" s="9">
        <f t="shared" si="124"/>
        <v>0.10090903787448016</v>
      </c>
      <c r="Q127" s="12">
        <f t="shared" si="125"/>
        <v>3.3299982498578455E-2</v>
      </c>
      <c r="R127" s="9">
        <f t="shared" si="126"/>
        <v>9.3951000000000007E-2</v>
      </c>
      <c r="S127" s="13">
        <f t="shared" si="127"/>
        <v>0.35443989418503746</v>
      </c>
      <c r="T127" s="2">
        <f t="shared" si="128"/>
        <v>0.01</v>
      </c>
      <c r="U127" s="14">
        <f t="shared" si="129"/>
        <v>3.5443989418503749E-3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1.3494398941850373E-2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19.454700755161301</v>
      </c>
      <c r="E128" s="10">
        <f t="shared" si="139"/>
        <v>15.7641070906667</v>
      </c>
      <c r="F128" s="7" t="s">
        <v>83</v>
      </c>
      <c r="G128" s="1">
        <v>8</v>
      </c>
      <c r="H128" s="9">
        <f t="shared" si="119"/>
        <v>19.454700755161301</v>
      </c>
      <c r="I128" s="9">
        <f t="shared" si="120"/>
        <v>292.60470075516128</v>
      </c>
      <c r="J128" s="9">
        <f t="shared" si="121"/>
        <v>0.18642640080701106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1.0117881103227548</v>
      </c>
      <c r="P128" s="9">
        <f t="shared" si="124"/>
        <v>0.18862401578679822</v>
      </c>
      <c r="Q128" s="12">
        <f t="shared" si="125"/>
        <v>6.2245925209643414E-2</v>
      </c>
      <c r="R128" s="9">
        <f t="shared" si="126"/>
        <v>9.3951000000000007E-2</v>
      </c>
      <c r="S128" s="13">
        <f t="shared" si="127"/>
        <v>0.6625360582606189</v>
      </c>
      <c r="T128" s="2">
        <f t="shared" si="128"/>
        <v>0.01</v>
      </c>
      <c r="U128" s="14">
        <f t="shared" si="129"/>
        <v>6.6253605826061893E-3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1.657536058260619E-2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16.309800827419402</v>
      </c>
      <c r="E129" s="10">
        <f t="shared" si="139"/>
        <v>19.454700755161301</v>
      </c>
      <c r="F129" s="7" t="s">
        <v>83</v>
      </c>
      <c r="G129" s="1">
        <v>9</v>
      </c>
      <c r="H129" s="9">
        <f t="shared" si="119"/>
        <v>16.309800827419402</v>
      </c>
      <c r="I129" s="9">
        <f t="shared" si="120"/>
        <v>289.45980082741937</v>
      </c>
      <c r="J129" s="9">
        <f t="shared" si="121"/>
        <v>0.12986549854501372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1.1078640945359566</v>
      </c>
      <c r="P129" s="9">
        <f t="shared" si="124"/>
        <v>0.14387332295703223</v>
      </c>
      <c r="Q129" s="12">
        <f t="shared" si="125"/>
        <v>4.7478196575820635E-2</v>
      </c>
      <c r="R129" s="9">
        <f t="shared" si="126"/>
        <v>9.3951000000000007E-2</v>
      </c>
      <c r="S129" s="13">
        <f t="shared" si="127"/>
        <v>0.50535062506860629</v>
      </c>
      <c r="T129" s="2">
        <f t="shared" si="128"/>
        <v>0.01</v>
      </c>
      <c r="U129" s="14">
        <f t="shared" si="129"/>
        <v>5.0535062506860632E-3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1.5003506250686062E-2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16.168086283000001</v>
      </c>
      <c r="E130" s="10">
        <f t="shared" si="139"/>
        <v>16.309800827419402</v>
      </c>
      <c r="F130" s="7" t="s">
        <v>83</v>
      </c>
      <c r="G130" s="1">
        <v>10</v>
      </c>
      <c r="H130" s="9">
        <f t="shared" si="119"/>
        <v>16.168086283000001</v>
      </c>
      <c r="I130" s="9">
        <f t="shared" si="120"/>
        <v>289.31808628299996</v>
      </c>
      <c r="J130" s="9">
        <f t="shared" si="121"/>
        <v>0.12774329415540631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1.2486907715789244</v>
      </c>
      <c r="P130" s="9">
        <f t="shared" si="124"/>
        <v>0.1595118725429478</v>
      </c>
      <c r="Q130" s="12">
        <f t="shared" si="125"/>
        <v>5.2638917939172775E-2</v>
      </c>
      <c r="R130" s="9">
        <f t="shared" si="126"/>
        <v>9.3951000000000007E-2</v>
      </c>
      <c r="S130" s="13">
        <f t="shared" si="127"/>
        <v>0.56028054985229292</v>
      </c>
      <c r="T130" s="2">
        <f t="shared" si="128"/>
        <v>0.01</v>
      </c>
      <c r="U130" s="14">
        <f t="shared" si="129"/>
        <v>5.6028054985229293E-3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1.5552805498522931E-2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13.593682482580601</v>
      </c>
      <c r="E131" s="10">
        <f t="shared" si="139"/>
        <v>16.168086283000001</v>
      </c>
      <c r="F131" s="7" t="s">
        <v>83</v>
      </c>
      <c r="G131" s="1">
        <v>11</v>
      </c>
      <c r="H131" s="9">
        <f t="shared" si="119"/>
        <v>13.593682482580601</v>
      </c>
      <c r="I131" s="9">
        <f t="shared" si="120"/>
        <v>286.7436824825806</v>
      </c>
      <c r="J131" s="9">
        <f t="shared" si="121"/>
        <v>9.4431288406884861E-2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1.0347199540841776</v>
      </c>
      <c r="O131" s="9">
        <f t="shared" si="140"/>
        <v>0.33915894495179888</v>
      </c>
      <c r="P131" s="9">
        <f t="shared" si="124"/>
        <v>3.2027216146518107E-2</v>
      </c>
      <c r="Q131" s="12">
        <f t="shared" si="125"/>
        <v>1.0568981328350976E-2</v>
      </c>
      <c r="R131" s="9">
        <f t="shared" si="126"/>
        <v>9.3951000000000007E-2</v>
      </c>
      <c r="S131" s="13">
        <f t="shared" si="127"/>
        <v>0.11249461238678647</v>
      </c>
      <c r="T131" s="2">
        <f t="shared" si="128"/>
        <v>0.01</v>
      </c>
      <c r="U131" s="14">
        <f t="shared" si="129"/>
        <v>1.1249461238678647E-3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6.6149461238678648E-3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8.4079591851666695</v>
      </c>
      <c r="E132" s="10">
        <f t="shared" si="139"/>
        <v>13.593682482580601</v>
      </c>
      <c r="F132" s="7" t="s">
        <v>85</v>
      </c>
      <c r="G132" s="1">
        <v>12</v>
      </c>
      <c r="H132" s="9">
        <f t="shared" si="119"/>
        <v>8.4079591851666695</v>
      </c>
      <c r="I132" s="9">
        <f t="shared" si="120"/>
        <v>281.55795918516662</v>
      </c>
      <c r="J132" s="9">
        <f t="shared" si="121"/>
        <v>5.0524807637045914E-2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0.59183172880528068</v>
      </c>
      <c r="P132" s="9">
        <f t="shared" si="124"/>
        <v>2.9902184251387132E-2</v>
      </c>
      <c r="Q132" s="12">
        <f t="shared" si="125"/>
        <v>9.8677208029577541E-3</v>
      </c>
      <c r="R132" s="9">
        <f t="shared" si="126"/>
        <v>9.3951000000000007E-2</v>
      </c>
      <c r="S132" s="13">
        <f t="shared" si="127"/>
        <v>0.10503050316609459</v>
      </c>
      <c r="T132" s="2">
        <f t="shared" si="128"/>
        <v>0.01</v>
      </c>
      <c r="U132" s="14">
        <f t="shared" si="129"/>
        <v>1.0503050316609459E-3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6.5403050316609462E-3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5.1411072879677402</v>
      </c>
      <c r="E133" s="10">
        <f t="shared" si="139"/>
        <v>8.4079591851666695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6.3364331526774196</v>
      </c>
      <c r="E136" s="7"/>
      <c r="F136" s="7"/>
      <c r="G136" s="1">
        <v>1</v>
      </c>
      <c r="H136" s="9">
        <f t="shared" ref="H136:H147" si="141">E137</f>
        <v>6.3364331526774196</v>
      </c>
      <c r="I136" s="9">
        <f t="shared" ref="I136:I147" si="142">H136+273.15</f>
        <v>279.48643315267742</v>
      </c>
      <c r="J136" s="9">
        <f t="shared" ref="J136:J147" si="143">EXP(($C$15*(I136-$C$13))/($C$16*I136*$C$13))</f>
        <v>3.9100972265290655E-2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2.9679511537609986E-2</v>
      </c>
      <c r="Q136" s="12">
        <f t="shared" ref="Q136:Q147" si="147">P136*$B$138</f>
        <v>7.7166729997785967E-3</v>
      </c>
      <c r="R136" s="9">
        <f t="shared" ref="R136:R147" si="148">L136*$B$138</f>
        <v>0.19735245833333334</v>
      </c>
      <c r="S136" s="13">
        <f t="shared" ref="S136:S147" si="149">Q136/R136</f>
        <v>3.9100972265290655E-2</v>
      </c>
      <c r="T136" s="2">
        <f t="shared" ref="T136:T147" si="150">$B$137/100</f>
        <v>0.01</v>
      </c>
      <c r="U136" s="14">
        <f t="shared" ref="U136:U147" si="151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5.8810097226529067E-3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5.3873309418709701</v>
      </c>
      <c r="E137" s="10">
        <f t="shared" ref="E137:E148" si="159">D136</f>
        <v>6.3364331526774196</v>
      </c>
      <c r="F137" s="7" t="s">
        <v>83</v>
      </c>
      <c r="G137" s="1">
        <v>2</v>
      </c>
      <c r="H137" s="9">
        <f t="shared" si="141"/>
        <v>5.3873309418709701</v>
      </c>
      <c r="I137" s="9">
        <f t="shared" si="142"/>
        <v>278.53733094187095</v>
      </c>
      <c r="J137" s="9">
        <f t="shared" si="143"/>
        <v>3.4724242349112998E-2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1.4884163217957234</v>
      </c>
      <c r="P137" s="9">
        <f t="shared" si="146"/>
        <v>5.1684129074410057E-2</v>
      </c>
      <c r="Q137" s="12">
        <f t="shared" si="147"/>
        <v>1.3437873559346615E-2</v>
      </c>
      <c r="R137" s="9">
        <f t="shared" si="148"/>
        <v>0.19735245833333334</v>
      </c>
      <c r="S137" s="13">
        <f t="shared" si="149"/>
        <v>6.8090733061200101E-2</v>
      </c>
      <c r="T137" s="2">
        <f t="shared" si="150"/>
        <v>0.01</v>
      </c>
      <c r="U137" s="14">
        <f t="shared" si="151"/>
        <v>6.8090733061200101E-4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6.1709073306120011E-3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6.3742506400357204</v>
      </c>
      <c r="E138" s="10">
        <f t="shared" si="159"/>
        <v>5.3873309418709701</v>
      </c>
      <c r="F138" s="7" t="s">
        <v>83</v>
      </c>
      <c r="G138" s="1">
        <v>3</v>
      </c>
      <c r="H138" s="9">
        <f t="shared" si="141"/>
        <v>6.3742506400357204</v>
      </c>
      <c r="I138" s="9">
        <f t="shared" si="142"/>
        <v>279.52425064003569</v>
      </c>
      <c r="J138" s="9">
        <f t="shared" si="143"/>
        <v>3.9285703212814965E-2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2.1957801093879801</v>
      </c>
      <c r="P138" s="9">
        <f t="shared" si="146"/>
        <v>8.6262765698018565E-2</v>
      </c>
      <c r="Q138" s="12">
        <f t="shared" si="147"/>
        <v>2.2428319081484828E-2</v>
      </c>
      <c r="R138" s="9">
        <f t="shared" si="148"/>
        <v>0.19735245833333334</v>
      </c>
      <c r="S138" s="13">
        <f t="shared" si="149"/>
        <v>0.11364600811611288</v>
      </c>
      <c r="T138" s="2">
        <f t="shared" si="150"/>
        <v>0.01</v>
      </c>
      <c r="U138" s="14">
        <f t="shared" si="151"/>
        <v>1.1364600811611288E-3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6.6264600811611288E-3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8.0361833654516097</v>
      </c>
      <c r="E139" s="10">
        <f t="shared" si="159"/>
        <v>6.3742506400357204</v>
      </c>
      <c r="F139" s="7" t="s">
        <v>83</v>
      </c>
      <c r="G139" s="1">
        <v>4</v>
      </c>
      <c r="H139" s="9">
        <f t="shared" si="141"/>
        <v>8.0361833654516097</v>
      </c>
      <c r="I139" s="9">
        <f t="shared" si="142"/>
        <v>281.1861833654516</v>
      </c>
      <c r="J139" s="9">
        <f t="shared" si="143"/>
        <v>4.8266677405962591E-2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2.8685652603566285</v>
      </c>
      <c r="P139" s="9">
        <f t="shared" si="146"/>
        <v>0.13845611403958447</v>
      </c>
      <c r="Q139" s="12">
        <f t="shared" si="147"/>
        <v>3.5998589650291964E-2</v>
      </c>
      <c r="R139" s="9">
        <f t="shared" si="148"/>
        <v>0.19735245833333334</v>
      </c>
      <c r="S139" s="13">
        <f t="shared" si="149"/>
        <v>0.18240760695004582</v>
      </c>
      <c r="T139" s="2">
        <f t="shared" si="150"/>
        <v>0.01</v>
      </c>
      <c r="U139" s="14">
        <f t="shared" si="151"/>
        <v>1.8240760695004583E-3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7.3140760695004584E-3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11.466207175733301</v>
      </c>
      <c r="E140" s="10">
        <f t="shared" si="159"/>
        <v>8.0361833654516097</v>
      </c>
      <c r="F140" s="7" t="s">
        <v>83</v>
      </c>
      <c r="G140" s="1">
        <v>5</v>
      </c>
      <c r="H140" s="9">
        <f t="shared" si="141"/>
        <v>11.466207175733301</v>
      </c>
      <c r="I140" s="9">
        <f t="shared" si="142"/>
        <v>284.61620717573328</v>
      </c>
      <c r="J140" s="9">
        <f t="shared" si="143"/>
        <v>7.3262720955440869E-2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3.4891570629837108</v>
      </c>
      <c r="P140" s="9">
        <f t="shared" si="146"/>
        <v>0.25562514027508121</v>
      </c>
      <c r="Q140" s="12">
        <f t="shared" si="147"/>
        <v>6.6462536471521116E-2</v>
      </c>
      <c r="R140" s="9">
        <f t="shared" si="148"/>
        <v>0.19735245833333334</v>
      </c>
      <c r="S140" s="13">
        <f t="shared" si="149"/>
        <v>0.33677075539269036</v>
      </c>
      <c r="T140" s="2">
        <f t="shared" si="150"/>
        <v>0.01</v>
      </c>
      <c r="U140" s="14">
        <f t="shared" si="151"/>
        <v>3.3677075539269036E-3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8.8577075539269037E-3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13.038722714193501</v>
      </c>
      <c r="E141" s="10">
        <f t="shared" si="159"/>
        <v>11.466207175733301</v>
      </c>
      <c r="F141" s="7" t="s">
        <v>85</v>
      </c>
      <c r="G141" s="1">
        <v>6</v>
      </c>
      <c r="H141" s="9">
        <f t="shared" si="141"/>
        <v>13.038722714193501</v>
      </c>
      <c r="I141" s="9">
        <f t="shared" si="142"/>
        <v>286.18872271419349</v>
      </c>
      <c r="J141" s="9">
        <f t="shared" si="143"/>
        <v>8.8413638281537102E-2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3.992579839375296</v>
      </c>
      <c r="P141" s="9">
        <f t="shared" si="146"/>
        <v>0.35299850972868491</v>
      </c>
      <c r="Q141" s="12">
        <f t="shared" si="147"/>
        <v>9.1779612529458085E-2</v>
      </c>
      <c r="R141" s="9">
        <f t="shared" si="148"/>
        <v>0.19735245833333334</v>
      </c>
      <c r="S141" s="13">
        <f t="shared" si="149"/>
        <v>0.46505431604221509</v>
      </c>
      <c r="T141" s="2">
        <f t="shared" si="150"/>
        <v>0.01</v>
      </c>
      <c r="U141" s="14">
        <f t="shared" si="151"/>
        <v>4.6505431604221513E-3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1.0140543160422153E-2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15.7641070906667</v>
      </c>
      <c r="E142" s="10">
        <f t="shared" si="159"/>
        <v>13.038722714193501</v>
      </c>
      <c r="F142" s="7" t="s">
        <v>83</v>
      </c>
      <c r="G142" s="1">
        <v>7</v>
      </c>
      <c r="H142" s="9">
        <f t="shared" si="141"/>
        <v>15.7641070906667</v>
      </c>
      <c r="I142" s="9">
        <f t="shared" si="142"/>
        <v>288.91410709066668</v>
      </c>
      <c r="J142" s="9">
        <f t="shared" si="143"/>
        <v>0.12187123843866535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4.3986292463132779</v>
      </c>
      <c r="P142" s="9">
        <f t="shared" si="146"/>
        <v>0.53606639368073239</v>
      </c>
      <c r="Q142" s="12">
        <f t="shared" si="147"/>
        <v>0.13937726235699044</v>
      </c>
      <c r="R142" s="9">
        <f t="shared" si="148"/>
        <v>0.19735245833333334</v>
      </c>
      <c r="S142" s="13">
        <f t="shared" si="149"/>
        <v>0.70623524801286586</v>
      </c>
      <c r="T142" s="2">
        <f t="shared" si="150"/>
        <v>0.01</v>
      </c>
      <c r="U142" s="14">
        <f t="shared" si="151"/>
        <v>7.0623524801286591E-3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1.701235248012866E-2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19.454700755161301</v>
      </c>
      <c r="E143" s="10">
        <f t="shared" si="159"/>
        <v>15.7641070906667</v>
      </c>
      <c r="F143" s="7" t="s">
        <v>83</v>
      </c>
      <c r="G143" s="1">
        <v>8</v>
      </c>
      <c r="H143" s="9">
        <f t="shared" si="141"/>
        <v>19.454700755161301</v>
      </c>
      <c r="I143" s="9">
        <f t="shared" si="142"/>
        <v>292.60470075516128</v>
      </c>
      <c r="J143" s="9">
        <f t="shared" si="143"/>
        <v>0.18642640080701106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4.6216107692992123</v>
      </c>
      <c r="P143" s="9">
        <f t="shared" si="146"/>
        <v>0.86159026165137365</v>
      </c>
      <c r="Q143" s="12">
        <f t="shared" si="147"/>
        <v>0.22401346802935715</v>
      </c>
      <c r="R143" s="9">
        <f t="shared" si="148"/>
        <v>0.19735245833333334</v>
      </c>
      <c r="S143" s="13">
        <f t="shared" si="149"/>
        <v>1.1350933751784975</v>
      </c>
      <c r="T143" s="2">
        <f t="shared" si="150"/>
        <v>0.01</v>
      </c>
      <c r="U143" s="14">
        <f t="shared" si="151"/>
        <v>1.1350933751784975E-2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2.1300933751784976E-2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16.309800827419402</v>
      </c>
      <c r="E144" s="10">
        <f t="shared" si="159"/>
        <v>19.454700755161301</v>
      </c>
      <c r="F144" s="7" t="s">
        <v>83</v>
      </c>
      <c r="G144" s="1">
        <v>9</v>
      </c>
      <c r="H144" s="9">
        <f t="shared" si="141"/>
        <v>16.309800827419402</v>
      </c>
      <c r="I144" s="9">
        <f t="shared" si="142"/>
        <v>289.45980082741937</v>
      </c>
      <c r="J144" s="9">
        <f t="shared" si="143"/>
        <v>0.12986549854501372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4.5190684243145052</v>
      </c>
      <c r="P144" s="9">
        <f t="shared" si="146"/>
        <v>0.58687107388263282</v>
      </c>
      <c r="Q144" s="12">
        <f t="shared" si="147"/>
        <v>0.15258647920948454</v>
      </c>
      <c r="R144" s="9">
        <f t="shared" si="148"/>
        <v>0.19735245833333334</v>
      </c>
      <c r="S144" s="13">
        <f t="shared" si="149"/>
        <v>0.77316736005265296</v>
      </c>
      <c r="T144" s="2">
        <f t="shared" si="150"/>
        <v>0.01</v>
      </c>
      <c r="U144" s="14">
        <f t="shared" si="151"/>
        <v>7.7316736005265301E-3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1.768167360052653E-2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16.168086283000001</v>
      </c>
      <c r="E145" s="10">
        <f t="shared" si="159"/>
        <v>16.309800827419402</v>
      </c>
      <c r="F145" s="7" t="s">
        <v>83</v>
      </c>
      <c r="G145" s="1">
        <v>10</v>
      </c>
      <c r="H145" s="9">
        <f t="shared" si="141"/>
        <v>16.168086283000001</v>
      </c>
      <c r="I145" s="9">
        <f t="shared" si="142"/>
        <v>289.31808628299996</v>
      </c>
      <c r="J145" s="9">
        <f t="shared" si="143"/>
        <v>0.12774329415540631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4.6912452670985392</v>
      </c>
      <c r="P145" s="9">
        <f t="shared" si="146"/>
        <v>0.59927512411012629</v>
      </c>
      <c r="Q145" s="12">
        <f t="shared" si="147"/>
        <v>0.15581153226863284</v>
      </c>
      <c r="R145" s="9">
        <f t="shared" si="148"/>
        <v>0.19735245833333334</v>
      </c>
      <c r="S145" s="13">
        <f t="shared" si="149"/>
        <v>0.78950895055719639</v>
      </c>
      <c r="T145" s="2">
        <f t="shared" si="150"/>
        <v>0.01</v>
      </c>
      <c r="U145" s="14">
        <f t="shared" si="151"/>
        <v>7.8950895055719637E-3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1.7845089505571964E-2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13.593682482580601</v>
      </c>
      <c r="E146" s="10">
        <f t="shared" si="159"/>
        <v>16.168086283000001</v>
      </c>
      <c r="F146" s="7" t="s">
        <v>83</v>
      </c>
      <c r="G146" s="1">
        <v>11</v>
      </c>
      <c r="H146" s="9">
        <f t="shared" si="141"/>
        <v>13.593682482580601</v>
      </c>
      <c r="I146" s="9">
        <f t="shared" si="142"/>
        <v>286.7436824825806</v>
      </c>
      <c r="J146" s="9">
        <f t="shared" si="143"/>
        <v>9.4431288406884861E-2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4.8510180596550798</v>
      </c>
      <c r="P146" s="9">
        <f t="shared" si="146"/>
        <v>0.45808788545829582</v>
      </c>
      <c r="Q146" s="12">
        <f t="shared" si="147"/>
        <v>0.11910285021915691</v>
      </c>
      <c r="R146" s="9">
        <f t="shared" si="148"/>
        <v>0.19735245833333334</v>
      </c>
      <c r="S146" s="13">
        <f t="shared" si="149"/>
        <v>0.60350325111222658</v>
      </c>
      <c r="T146" s="2">
        <f t="shared" si="150"/>
        <v>0.01</v>
      </c>
      <c r="U146" s="14">
        <f t="shared" si="151"/>
        <v>6.0350325111222661E-3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1.1525032511122267E-2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8.4079591851666695</v>
      </c>
      <c r="E147" s="10">
        <f t="shared" si="159"/>
        <v>13.593682482580601</v>
      </c>
      <c r="F147" s="7" t="s">
        <v>85</v>
      </c>
      <c r="G147" s="1">
        <v>12</v>
      </c>
      <c r="H147" s="9">
        <f t="shared" si="141"/>
        <v>8.4079591851666695</v>
      </c>
      <c r="I147" s="9">
        <f t="shared" si="142"/>
        <v>281.55795918516662</v>
      </c>
      <c r="J147" s="9">
        <f t="shared" si="143"/>
        <v>5.0524807637045914E-2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5.1519780908634507</v>
      </c>
      <c r="P147" s="9">
        <f t="shared" si="146"/>
        <v>0.26030270199115091</v>
      </c>
      <c r="Q147" s="12">
        <f t="shared" si="147"/>
        <v>6.7678702517699238E-2</v>
      </c>
      <c r="R147" s="9">
        <f t="shared" si="148"/>
        <v>0.19735245833333334</v>
      </c>
      <c r="S147" s="13">
        <f t="shared" si="149"/>
        <v>0.34293316176172572</v>
      </c>
      <c r="T147" s="2">
        <f t="shared" si="150"/>
        <v>0.01</v>
      </c>
      <c r="U147" s="14">
        <f t="shared" si="151"/>
        <v>3.4293316176172571E-3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8.9193316176172585E-3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5.1411072879677402</v>
      </c>
      <c r="E148" s="10">
        <f t="shared" si="159"/>
        <v>8.4079591851666695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5920411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81727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222795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11724056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207065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23454145.077841815</v>
      </c>
      <c r="J13" s="6" t="s">
        <v>37</v>
      </c>
      <c r="K13" s="6">
        <f>I13/(10000*1000)</f>
        <v>2.3454145077841813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-1.88867427506452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-1.88867427506452</v>
      </c>
      <c r="I27" s="9">
        <f t="shared" si="1"/>
        <v>271.26132572493543</v>
      </c>
      <c r="J27" s="9">
        <f t="shared" si="2"/>
        <v>1.3596265426821528E-2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1.0884147869908227</v>
      </c>
      <c r="Q27" s="12">
        <f t="shared" si="6"/>
        <v>0.10884147869908228</v>
      </c>
      <c r="R27" s="9">
        <f t="shared" si="7"/>
        <v>4.0532094166666672</v>
      </c>
      <c r="S27" s="13">
        <f t="shared" si="8"/>
        <v>2.6853159437439777E-2</v>
      </c>
      <c r="T27" s="2">
        <f t="shared" si="9"/>
        <v>0.34</v>
      </c>
      <c r="U27" s="14">
        <f t="shared" si="10"/>
        <v>9.1300742087295252E-3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2.2030074208729523E-2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2.6573760341785699</v>
      </c>
      <c r="E28" s="10">
        <f t="shared" si="18"/>
        <v>-1.88867427506452</v>
      </c>
      <c r="F28" s="7" t="s">
        <v>83</v>
      </c>
      <c r="G28" s="1">
        <v>3</v>
      </c>
      <c r="H28" s="9">
        <f t="shared" si="0"/>
        <v>2.6573760341785699</v>
      </c>
      <c r="I28" s="9">
        <f t="shared" si="1"/>
        <v>275.80737603417856</v>
      </c>
      <c r="J28" s="9">
        <f t="shared" si="2"/>
        <v>2.4567720502912276E-2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119.49616091211878</v>
      </c>
      <c r="P28" s="9">
        <f t="shared" si="5"/>
        <v>2.935748282459965</v>
      </c>
      <c r="Q28" s="12">
        <f t="shared" si="6"/>
        <v>0.29357482824599651</v>
      </c>
      <c r="R28" s="9">
        <f t="shared" si="7"/>
        <v>4.0532094166666672</v>
      </c>
      <c r="S28" s="13">
        <f t="shared" si="8"/>
        <v>7.2430214693281383E-2</v>
      </c>
      <c r="T28" s="2">
        <f t="shared" si="9"/>
        <v>0.34</v>
      </c>
      <c r="U28" s="14">
        <f t="shared" si="10"/>
        <v>2.4626272995715671E-2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3.7526272995715669E-2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6.3993368231612902</v>
      </c>
      <c r="E29" s="10">
        <f t="shared" si="18"/>
        <v>2.6573760341785699</v>
      </c>
      <c r="F29" s="7" t="s">
        <v>83</v>
      </c>
      <c r="G29" s="1">
        <v>4</v>
      </c>
      <c r="H29" s="9">
        <f t="shared" si="0"/>
        <v>6.3993368231612902</v>
      </c>
      <c r="I29" s="9">
        <f t="shared" si="1"/>
        <v>279.54933682316124</v>
      </c>
      <c r="J29" s="9">
        <f t="shared" si="2"/>
        <v>3.9408697766013127E-2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157.09250679632547</v>
      </c>
      <c r="P29" s="9">
        <f t="shared" si="5"/>
        <v>6.1908111216417536</v>
      </c>
      <c r="Q29" s="12">
        <f t="shared" si="6"/>
        <v>0.61908111216417538</v>
      </c>
      <c r="R29" s="9">
        <f t="shared" si="7"/>
        <v>4.0532094166666672</v>
      </c>
      <c r="S29" s="13">
        <f t="shared" si="8"/>
        <v>0.15273849646616672</v>
      </c>
      <c r="T29" s="2">
        <f t="shared" si="9"/>
        <v>0.34</v>
      </c>
      <c r="U29" s="14">
        <f t="shared" si="10"/>
        <v>5.1931088798496686E-2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6.483108879849668E-2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10.0854121081667</v>
      </c>
      <c r="E30" s="10">
        <f t="shared" si="18"/>
        <v>6.3993368231612902</v>
      </c>
      <c r="F30" s="7" t="s">
        <v>83</v>
      </c>
      <c r="G30" s="1">
        <v>5</v>
      </c>
      <c r="H30" s="9">
        <f t="shared" si="0"/>
        <v>10.0854121081667</v>
      </c>
      <c r="I30" s="9">
        <f t="shared" si="1"/>
        <v>283.23541210816666</v>
      </c>
      <c r="J30" s="9">
        <f t="shared" si="2"/>
        <v>6.2008672960831124E-2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143.35661089094953</v>
      </c>
      <c r="O30" s="9">
        <f t="shared" si="19"/>
        <v>48.07717895040085</v>
      </c>
      <c r="P30" s="9">
        <f t="shared" si="5"/>
        <v>2.9812020664147605</v>
      </c>
      <c r="Q30" s="12">
        <f t="shared" si="6"/>
        <v>0.29812020664147604</v>
      </c>
      <c r="R30" s="9">
        <f t="shared" si="7"/>
        <v>4.0532094166666672</v>
      </c>
      <c r="S30" s="13">
        <f t="shared" si="8"/>
        <v>7.3551641673291118E-2</v>
      </c>
      <c r="T30" s="2">
        <f t="shared" si="9"/>
        <v>0.34</v>
      </c>
      <c r="U30" s="14">
        <f t="shared" si="10"/>
        <v>2.5007558168918982E-2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3.7907558168918984E-2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13.423757844871</v>
      </c>
      <c r="E31" s="10">
        <f t="shared" si="18"/>
        <v>10.0854121081667</v>
      </c>
      <c r="F31" s="7" t="s">
        <v>85</v>
      </c>
      <c r="G31" s="1">
        <v>6</v>
      </c>
      <c r="H31" s="9">
        <f t="shared" si="0"/>
        <v>13.423757844871</v>
      </c>
      <c r="I31" s="9">
        <f t="shared" si="1"/>
        <v>286.57375784487095</v>
      </c>
      <c r="J31" s="9">
        <f t="shared" si="2"/>
        <v>9.2548970688746013E-2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85.62807105065275</v>
      </c>
      <c r="P31" s="9">
        <f t="shared" si="5"/>
        <v>7.9247898378007227</v>
      </c>
      <c r="Q31" s="12">
        <f t="shared" si="6"/>
        <v>0.79247898378007231</v>
      </c>
      <c r="R31" s="9">
        <f t="shared" si="7"/>
        <v>4.0532094166666672</v>
      </c>
      <c r="S31" s="13">
        <f t="shared" si="8"/>
        <v>0.19551888449716517</v>
      </c>
      <c r="T31" s="2">
        <f t="shared" si="9"/>
        <v>0.34</v>
      </c>
      <c r="U31" s="14">
        <f t="shared" si="10"/>
        <v>6.6476420729036159E-2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7.9376420729036154E-2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15.800262896</v>
      </c>
      <c r="E32" s="10">
        <f t="shared" si="18"/>
        <v>13.423757844871</v>
      </c>
      <c r="F32" s="7" t="s">
        <v>83</v>
      </c>
      <c r="G32" s="1">
        <v>7</v>
      </c>
      <c r="H32" s="9">
        <f t="shared" si="0"/>
        <v>15.800262896</v>
      </c>
      <c r="I32" s="9">
        <f t="shared" si="1"/>
        <v>288.95026289599997</v>
      </c>
      <c r="J32" s="9">
        <f t="shared" si="2"/>
        <v>0.12238625265172963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118.2353753795187</v>
      </c>
      <c r="P32" s="9">
        <f t="shared" si="5"/>
        <v>14.470384523569869</v>
      </c>
      <c r="Q32" s="12">
        <f t="shared" si="6"/>
        <v>1.447038452356987</v>
      </c>
      <c r="R32" s="9">
        <f t="shared" si="7"/>
        <v>4.0532094166666672</v>
      </c>
      <c r="S32" s="13">
        <f t="shared" si="8"/>
        <v>0.35701053254411463</v>
      </c>
      <c r="T32" s="2">
        <f t="shared" si="9"/>
        <v>0.34</v>
      </c>
      <c r="U32" s="14">
        <f t="shared" si="10"/>
        <v>0.12138358106499898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0.14703358106499897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20.8830086851613</v>
      </c>
      <c r="E33" s="10">
        <f t="shared" si="18"/>
        <v>15.800262896</v>
      </c>
      <c r="F33" s="7" t="s">
        <v>83</v>
      </c>
      <c r="G33" s="1">
        <v>8</v>
      </c>
      <c r="H33" s="9">
        <f t="shared" si="0"/>
        <v>20.8830086851613</v>
      </c>
      <c r="I33" s="9">
        <f t="shared" si="1"/>
        <v>294.03300868516129</v>
      </c>
      <c r="J33" s="9">
        <f t="shared" si="2"/>
        <v>0.21913341918069934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144.29708502261551</v>
      </c>
      <c r="P33" s="9">
        <f t="shared" si="5"/>
        <v>31.620313618813817</v>
      </c>
      <c r="Q33" s="12">
        <f t="shared" si="6"/>
        <v>3.162031361881382</v>
      </c>
      <c r="R33" s="9">
        <f t="shared" si="7"/>
        <v>4.0532094166666672</v>
      </c>
      <c r="S33" s="13">
        <f t="shared" si="8"/>
        <v>0.78013027130530443</v>
      </c>
      <c r="T33" s="2">
        <f t="shared" si="9"/>
        <v>0.34</v>
      </c>
      <c r="U33" s="14">
        <f t="shared" si="10"/>
        <v>0.26524429224380353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0.29089429224380353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17.593733292903199</v>
      </c>
      <c r="E34" s="10">
        <f t="shared" si="18"/>
        <v>20.8830086851613</v>
      </c>
      <c r="F34" s="7" t="s">
        <v>83</v>
      </c>
      <c r="G34" s="1">
        <v>9</v>
      </c>
      <c r="H34" s="9">
        <f t="shared" si="0"/>
        <v>17.593733292903199</v>
      </c>
      <c r="I34" s="9">
        <f t="shared" si="1"/>
        <v>290.74373329290319</v>
      </c>
      <c r="J34" s="9">
        <f t="shared" si="2"/>
        <v>0.1506628754532239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153.20886557046836</v>
      </c>
      <c r="P34" s="9">
        <f t="shared" si="5"/>
        <v>23.0828882317732</v>
      </c>
      <c r="Q34" s="12">
        <f t="shared" si="6"/>
        <v>2.3082888231773202</v>
      </c>
      <c r="R34" s="9">
        <f t="shared" si="7"/>
        <v>4.0532094166666672</v>
      </c>
      <c r="S34" s="13">
        <f t="shared" si="8"/>
        <v>0.56949656084526756</v>
      </c>
      <c r="T34" s="2">
        <f t="shared" si="9"/>
        <v>0.34</v>
      </c>
      <c r="U34" s="14">
        <f t="shared" si="10"/>
        <v>0.19362883068739098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0.21927883068739099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14.829626916600001</v>
      </c>
      <c r="E35" s="10">
        <f t="shared" si="18"/>
        <v>17.593733292903199</v>
      </c>
      <c r="F35" s="7" t="s">
        <v>83</v>
      </c>
      <c r="G35" s="1">
        <v>10</v>
      </c>
      <c r="H35" s="9">
        <f t="shared" si="0"/>
        <v>14.829626916600001</v>
      </c>
      <c r="I35" s="9">
        <f t="shared" si="1"/>
        <v>287.97962691659995</v>
      </c>
      <c r="J35" s="9">
        <f t="shared" si="2"/>
        <v>0.10924639764890587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170.65807150536182</v>
      </c>
      <c r="P35" s="9">
        <f t="shared" si="5"/>
        <v>18.64377954167017</v>
      </c>
      <c r="Q35" s="12">
        <f t="shared" si="6"/>
        <v>1.8643779541670171</v>
      </c>
      <c r="R35" s="9">
        <f t="shared" si="7"/>
        <v>4.0532094166666672</v>
      </c>
      <c r="S35" s="13">
        <f t="shared" si="8"/>
        <v>0.45997572849326629</v>
      </c>
      <c r="T35" s="2">
        <f t="shared" si="9"/>
        <v>0.34</v>
      </c>
      <c r="U35" s="14">
        <f t="shared" si="10"/>
        <v>0.15639174768771055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0.18204174768771056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10.0223731742903</v>
      </c>
      <c r="E36" s="10">
        <f t="shared" si="18"/>
        <v>14.829626916600001</v>
      </c>
      <c r="F36" s="7" t="s">
        <v>83</v>
      </c>
      <c r="G36" s="1">
        <v>11</v>
      </c>
      <c r="H36" s="9">
        <f t="shared" si="0"/>
        <v>10.0223731742903</v>
      </c>
      <c r="I36" s="9">
        <f t="shared" si="1"/>
        <v>283.17237317429027</v>
      </c>
      <c r="J36" s="9">
        <f t="shared" si="2"/>
        <v>6.1535937824186107E-2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144.41357736550705</v>
      </c>
      <c r="O36" s="9">
        <f t="shared" si="19"/>
        <v>48.132808764851262</v>
      </c>
      <c r="P36" s="9">
        <f t="shared" si="5"/>
        <v>2.9618975274573272</v>
      </c>
      <c r="Q36" s="12">
        <f t="shared" si="6"/>
        <v>0.29618975274573273</v>
      </c>
      <c r="R36" s="9">
        <f t="shared" si="7"/>
        <v>4.0532094166666672</v>
      </c>
      <c r="S36" s="13">
        <f t="shared" si="8"/>
        <v>7.3075363816093475E-2</v>
      </c>
      <c r="T36" s="2">
        <f t="shared" si="9"/>
        <v>0.34</v>
      </c>
      <c r="U36" s="14">
        <f t="shared" si="10"/>
        <v>2.4845623697471782E-2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3.7745623697471781E-2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5.2183610842666699</v>
      </c>
      <c r="E37" s="10">
        <f t="shared" si="18"/>
        <v>10.0223731742903</v>
      </c>
      <c r="F37" s="7" t="s">
        <v>85</v>
      </c>
      <c r="G37" s="1">
        <v>12</v>
      </c>
      <c r="H37" s="9">
        <f t="shared" si="0"/>
        <v>5.2183610842666699</v>
      </c>
      <c r="I37" s="9">
        <f t="shared" si="1"/>
        <v>278.36836108426667</v>
      </c>
      <c r="J37" s="9">
        <f t="shared" si="2"/>
        <v>3.399519617884101E-2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85.703005404060605</v>
      </c>
      <c r="P37" s="9">
        <f t="shared" si="5"/>
        <v>2.9134904818273113</v>
      </c>
      <c r="Q37" s="12">
        <f t="shared" si="6"/>
        <v>0.29134904818273116</v>
      </c>
      <c r="R37" s="9">
        <f t="shared" si="7"/>
        <v>4.0532094166666672</v>
      </c>
      <c r="S37" s="13">
        <f t="shared" si="8"/>
        <v>7.1881074534346348E-2</v>
      </c>
      <c r="T37" s="2">
        <f t="shared" si="9"/>
        <v>0.34</v>
      </c>
      <c r="U37" s="14">
        <f t="shared" si="10"/>
        <v>2.4439565341677759E-2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3.7339565341677761E-2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1.0278175928387101</v>
      </c>
      <c r="E38" s="10">
        <f t="shared" si="18"/>
        <v>5.2183610842666699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493367.58333333331</v>
      </c>
      <c r="AU42" s="1">
        <f t="shared" ref="AU42:AU53" si="38">AT42*10000*AS42*0.67*AR42*AQ42</f>
        <v>2079788874.5958037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-1.88867427506452</v>
      </c>
      <c r="E43" s="10">
        <f t="shared" ref="E43:E54" si="39">D42</f>
        <v>2.7813910501935499</v>
      </c>
      <c r="F43" s="7" t="s">
        <v>83</v>
      </c>
      <c r="G43" s="1">
        <v>2</v>
      </c>
      <c r="H43" s="9">
        <f t="shared" si="20"/>
        <v>-1.88867427506452</v>
      </c>
      <c r="I43" s="9">
        <f t="shared" si="21"/>
        <v>271.26132572493543</v>
      </c>
      <c r="J43" s="9">
        <f t="shared" si="22"/>
        <v>1.3596265426821528E-2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116.24341063701134</v>
      </c>
      <c r="P43" s="9">
        <f t="shared" si="25"/>
        <v>1.580476265139815</v>
      </c>
      <c r="Q43" s="12">
        <f t="shared" si="26"/>
        <v>0.37931430363355556</v>
      </c>
      <c r="R43" s="9">
        <f t="shared" si="27"/>
        <v>14.125500000000001</v>
      </c>
      <c r="S43" s="13">
        <f t="shared" si="28"/>
        <v>2.6853159437439777E-2</v>
      </c>
      <c r="T43" s="2">
        <f t="shared" si="29"/>
        <v>0.43</v>
      </c>
      <c r="U43" s="14">
        <f t="shared" si="30"/>
        <v>1.1546858558099104E-2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1.9966858558099102E-2</v>
      </c>
      <c r="AR43" s="9">
        <f t="shared" si="35"/>
        <v>136.875</v>
      </c>
      <c r="AS43" s="1">
        <f t="shared" si="36"/>
        <v>0.24</v>
      </c>
      <c r="AT43" s="1">
        <f t="shared" si="37"/>
        <v>493367.58333333331</v>
      </c>
      <c r="AU43" s="1">
        <f t="shared" si="38"/>
        <v>2168156010.856513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2.6573760341785699</v>
      </c>
      <c r="E44" s="10">
        <f t="shared" si="39"/>
        <v>-1.88867427506452</v>
      </c>
      <c r="F44" s="7" t="s">
        <v>83</v>
      </c>
      <c r="G44" s="1">
        <v>3</v>
      </c>
      <c r="H44" s="9">
        <f t="shared" si="20"/>
        <v>2.6573760341785699</v>
      </c>
      <c r="I44" s="9">
        <f t="shared" si="21"/>
        <v>275.80737603417856</v>
      </c>
      <c r="J44" s="9">
        <f t="shared" si="22"/>
        <v>2.4567720502912276E-2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173.51918437187152</v>
      </c>
      <c r="P44" s="9">
        <f t="shared" si="25"/>
        <v>4.2629708235414432</v>
      </c>
      <c r="Q44" s="12">
        <f t="shared" si="26"/>
        <v>1.0231129976499462</v>
      </c>
      <c r="R44" s="9">
        <f t="shared" si="27"/>
        <v>14.125500000000001</v>
      </c>
      <c r="S44" s="13">
        <f t="shared" si="28"/>
        <v>7.2430214693281383E-2</v>
      </c>
      <c r="T44" s="2">
        <f t="shared" si="29"/>
        <v>0.43</v>
      </c>
      <c r="U44" s="14">
        <f t="shared" si="30"/>
        <v>3.1144992318110996E-2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3.9564992318110996E-2</v>
      </c>
      <c r="AR44" s="9">
        <f t="shared" si="35"/>
        <v>136.875</v>
      </c>
      <c r="AS44" s="1">
        <f t="shared" si="36"/>
        <v>0.24</v>
      </c>
      <c r="AT44" s="1">
        <f t="shared" si="37"/>
        <v>493367.58333333331</v>
      </c>
      <c r="AU44" s="1">
        <f t="shared" si="38"/>
        <v>4296273029.850666</v>
      </c>
    </row>
    <row r="45" spans="1:48" x14ac:dyDescent="0.15">
      <c r="C45" s="7">
        <v>3</v>
      </c>
      <c r="D45" s="8">
        <v>6.3993368231612902</v>
      </c>
      <c r="E45" s="10">
        <f t="shared" si="39"/>
        <v>2.6573760341785699</v>
      </c>
      <c r="F45" s="7" t="s">
        <v>83</v>
      </c>
      <c r="G45" s="1">
        <v>4</v>
      </c>
      <c r="H45" s="9">
        <f t="shared" si="20"/>
        <v>6.3993368231612902</v>
      </c>
      <c r="I45" s="9">
        <f t="shared" si="21"/>
        <v>279.54933682316124</v>
      </c>
      <c r="J45" s="9">
        <f t="shared" si="22"/>
        <v>3.9408697766013127E-2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228.11246354833006</v>
      </c>
      <c r="P45" s="9">
        <f t="shared" si="25"/>
        <v>8.9896151326368248</v>
      </c>
      <c r="Q45" s="12">
        <f t="shared" si="26"/>
        <v>2.1575076318328379</v>
      </c>
      <c r="R45" s="9">
        <f t="shared" si="27"/>
        <v>14.125500000000001</v>
      </c>
      <c r="S45" s="13">
        <f t="shared" si="28"/>
        <v>0.15273849646616672</v>
      </c>
      <c r="T45" s="2">
        <f t="shared" si="29"/>
        <v>0.43</v>
      </c>
      <c r="U45" s="14">
        <f t="shared" si="30"/>
        <v>6.5677553480451692E-2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7.4097553480451703E-2</v>
      </c>
      <c r="AR45" s="9">
        <f t="shared" si="35"/>
        <v>136.875</v>
      </c>
      <c r="AS45" s="1">
        <f t="shared" si="36"/>
        <v>0.24</v>
      </c>
      <c r="AT45" s="1">
        <f t="shared" si="37"/>
        <v>493367.58333333331</v>
      </c>
      <c r="AU45" s="1">
        <f t="shared" si="38"/>
        <v>8046085742.5785303</v>
      </c>
    </row>
    <row r="46" spans="1:48" x14ac:dyDescent="0.15">
      <c r="C46" s="7">
        <v>4</v>
      </c>
      <c r="D46" s="8">
        <v>10.0854121081667</v>
      </c>
      <c r="E46" s="10">
        <f t="shared" si="39"/>
        <v>6.3993368231612902</v>
      </c>
      <c r="F46" s="7" t="s">
        <v>83</v>
      </c>
      <c r="G46" s="1">
        <v>5</v>
      </c>
      <c r="H46" s="9">
        <f t="shared" si="20"/>
        <v>10.0854121081667</v>
      </c>
      <c r="I46" s="9">
        <f t="shared" si="21"/>
        <v>283.23541210816666</v>
      </c>
      <c r="J46" s="9">
        <f t="shared" si="22"/>
        <v>6.2008672960831124E-2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208.16670599490854</v>
      </c>
      <c r="O46" s="9">
        <f t="shared" si="40"/>
        <v>69.812392420784732</v>
      </c>
      <c r="P46" s="9">
        <f t="shared" si="25"/>
        <v>4.3289738102336459</v>
      </c>
      <c r="Q46" s="12">
        <f t="shared" si="26"/>
        <v>1.038953714456075</v>
      </c>
      <c r="R46" s="9">
        <f t="shared" si="27"/>
        <v>14.125500000000001</v>
      </c>
      <c r="S46" s="13">
        <f t="shared" si="28"/>
        <v>7.3551641673291202E-2</v>
      </c>
      <c r="T46" s="2">
        <f t="shared" si="29"/>
        <v>0.43</v>
      </c>
      <c r="U46" s="14">
        <f t="shared" si="30"/>
        <v>3.1627205919515219E-2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4.0047205919515216E-2</v>
      </c>
      <c r="AR46" s="9">
        <f t="shared" si="35"/>
        <v>136.875</v>
      </c>
      <c r="AS46" s="1">
        <f t="shared" si="36"/>
        <v>0.24</v>
      </c>
      <c r="AT46" s="1">
        <f t="shared" si="37"/>
        <v>493367.58333333331</v>
      </c>
      <c r="AU46" s="1">
        <f t="shared" si="38"/>
        <v>4348635514.1823454</v>
      </c>
    </row>
    <row r="47" spans="1:48" x14ac:dyDescent="0.15">
      <c r="C47" s="7">
        <v>5</v>
      </c>
      <c r="D47" s="8">
        <v>13.423757844871</v>
      </c>
      <c r="E47" s="10">
        <f t="shared" si="39"/>
        <v>10.0854121081667</v>
      </c>
      <c r="F47" s="7" t="s">
        <v>85</v>
      </c>
      <c r="G47" s="1">
        <v>6</v>
      </c>
      <c r="H47" s="9">
        <f t="shared" si="20"/>
        <v>13.423757844871</v>
      </c>
      <c r="I47" s="9">
        <f t="shared" si="21"/>
        <v>286.57375784487095</v>
      </c>
      <c r="J47" s="9">
        <f t="shared" si="22"/>
        <v>9.2548970688746013E-2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124.3396686105511</v>
      </c>
      <c r="P47" s="9">
        <f t="shared" si="25"/>
        <v>11.507508345686286</v>
      </c>
      <c r="Q47" s="12">
        <f t="shared" si="26"/>
        <v>2.7618020029647088</v>
      </c>
      <c r="R47" s="9">
        <f t="shared" si="27"/>
        <v>14.125500000000001</v>
      </c>
      <c r="S47" s="13">
        <f t="shared" si="28"/>
        <v>0.19551888449716531</v>
      </c>
      <c r="T47" s="2">
        <f t="shared" si="29"/>
        <v>0.43</v>
      </c>
      <c r="U47" s="14">
        <f t="shared" si="30"/>
        <v>8.4073120333781087E-2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9.2493120333781098E-2</v>
      </c>
      <c r="AR47" s="9">
        <f t="shared" si="35"/>
        <v>136.875</v>
      </c>
      <c r="AS47" s="1">
        <f t="shared" si="36"/>
        <v>0.24</v>
      </c>
      <c r="AT47" s="1">
        <f t="shared" si="37"/>
        <v>493367.58333333331</v>
      </c>
      <c r="AU47" s="1">
        <f t="shared" si="38"/>
        <v>10043618741.077223</v>
      </c>
    </row>
    <row r="48" spans="1:48" x14ac:dyDescent="0.15">
      <c r="C48" s="7">
        <v>6</v>
      </c>
      <c r="D48" s="8">
        <v>15.800262896</v>
      </c>
      <c r="E48" s="10">
        <f t="shared" si="39"/>
        <v>13.423757844871</v>
      </c>
      <c r="F48" s="7" t="s">
        <v>83</v>
      </c>
      <c r="G48" s="1">
        <v>7</v>
      </c>
      <c r="H48" s="9">
        <f t="shared" si="20"/>
        <v>15.800262896</v>
      </c>
      <c r="I48" s="9">
        <f t="shared" si="21"/>
        <v>288.95026289599997</v>
      </c>
      <c r="J48" s="9">
        <f t="shared" si="22"/>
        <v>0.12238625265172963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171.68841026486481</v>
      </c>
      <c r="P48" s="9">
        <f t="shared" si="25"/>
        <v>21.012301156049556</v>
      </c>
      <c r="Q48" s="12">
        <f t="shared" si="26"/>
        <v>5.0429522774518931</v>
      </c>
      <c r="R48" s="9">
        <f t="shared" si="27"/>
        <v>14.125500000000001</v>
      </c>
      <c r="S48" s="13">
        <f t="shared" si="28"/>
        <v>0.35701053254411474</v>
      </c>
      <c r="T48" s="2">
        <f t="shared" si="29"/>
        <v>0.43</v>
      </c>
      <c r="U48" s="14">
        <f t="shared" si="30"/>
        <v>0.15351452899396933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0.16911452899396934</v>
      </c>
      <c r="AR48" s="9">
        <f t="shared" si="35"/>
        <v>136.875</v>
      </c>
      <c r="AS48" s="1">
        <f t="shared" si="36"/>
        <v>0.24</v>
      </c>
      <c r="AT48" s="1">
        <f t="shared" si="37"/>
        <v>493367.58333333331</v>
      </c>
      <c r="AU48" s="1">
        <f t="shared" si="38"/>
        <v>18363764209.303356</v>
      </c>
    </row>
    <row r="49" spans="1:48" x14ac:dyDescent="0.15">
      <c r="C49" s="7">
        <v>7</v>
      </c>
      <c r="D49" s="8">
        <v>20.8830086851613</v>
      </c>
      <c r="E49" s="10">
        <f t="shared" si="39"/>
        <v>15.800262896</v>
      </c>
      <c r="F49" s="7" t="s">
        <v>83</v>
      </c>
      <c r="G49" s="1">
        <v>8</v>
      </c>
      <c r="H49" s="9">
        <f t="shared" si="20"/>
        <v>20.8830086851613</v>
      </c>
      <c r="I49" s="9">
        <f t="shared" si="21"/>
        <v>294.03300868516129</v>
      </c>
      <c r="J49" s="9">
        <f t="shared" si="22"/>
        <v>0.21913341918069934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209.53235910881529</v>
      </c>
      <c r="P49" s="9">
        <f t="shared" si="25"/>
        <v>45.915542280512845</v>
      </c>
      <c r="Q49" s="12">
        <f t="shared" si="26"/>
        <v>11.019730147323083</v>
      </c>
      <c r="R49" s="9">
        <f t="shared" si="27"/>
        <v>14.125500000000001</v>
      </c>
      <c r="S49" s="13">
        <f t="shared" si="28"/>
        <v>0.78013027130530477</v>
      </c>
      <c r="T49" s="2">
        <f t="shared" si="29"/>
        <v>0.43</v>
      </c>
      <c r="U49" s="14">
        <f t="shared" si="30"/>
        <v>0.33545601666128105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0.35105601666128106</v>
      </c>
      <c r="AR49" s="9">
        <f t="shared" si="35"/>
        <v>136.875</v>
      </c>
      <c r="AS49" s="1">
        <f t="shared" si="36"/>
        <v>0.24</v>
      </c>
      <c r="AT49" s="1">
        <f t="shared" si="37"/>
        <v>493367.58333333331</v>
      </c>
      <c r="AU49" s="1">
        <f t="shared" si="38"/>
        <v>38120378849.619278</v>
      </c>
    </row>
    <row r="50" spans="1:48" x14ac:dyDescent="0.15">
      <c r="C50" s="7">
        <v>8</v>
      </c>
      <c r="D50" s="8">
        <v>17.593733292903199</v>
      </c>
      <c r="E50" s="10">
        <f t="shared" si="39"/>
        <v>20.8830086851613</v>
      </c>
      <c r="F50" s="7" t="s">
        <v>83</v>
      </c>
      <c r="G50" s="1">
        <v>9</v>
      </c>
      <c r="H50" s="9">
        <f t="shared" si="20"/>
        <v>17.593733292903199</v>
      </c>
      <c r="I50" s="9">
        <f t="shared" si="21"/>
        <v>290.74373329290319</v>
      </c>
      <c r="J50" s="9">
        <f t="shared" si="22"/>
        <v>0.1506628754532239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222.47306682830242</v>
      </c>
      <c r="P50" s="9">
        <f t="shared" si="25"/>
        <v>33.518431959249284</v>
      </c>
      <c r="Q50" s="12">
        <f t="shared" si="26"/>
        <v>8.0444236702198282</v>
      </c>
      <c r="R50" s="9">
        <f t="shared" si="27"/>
        <v>14.125500000000001</v>
      </c>
      <c r="S50" s="13">
        <f t="shared" si="28"/>
        <v>0.56949656084526767</v>
      </c>
      <c r="T50" s="2">
        <f t="shared" si="29"/>
        <v>0.43</v>
      </c>
      <c r="U50" s="14">
        <f t="shared" si="30"/>
        <v>0.2448835211634651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0.26048352116346507</v>
      </c>
      <c r="AR50" s="9">
        <f t="shared" si="35"/>
        <v>136.875</v>
      </c>
      <c r="AS50" s="1">
        <f t="shared" si="36"/>
        <v>0.24</v>
      </c>
      <c r="AT50" s="1">
        <f t="shared" si="37"/>
        <v>493367.58333333331</v>
      </c>
      <c r="AU50" s="1">
        <f t="shared" si="38"/>
        <v>28285316415.513489</v>
      </c>
    </row>
    <row r="51" spans="1:48" x14ac:dyDescent="0.15">
      <c r="C51" s="7">
        <v>9</v>
      </c>
      <c r="D51" s="8">
        <v>14.829626916600001</v>
      </c>
      <c r="E51" s="10">
        <f t="shared" si="39"/>
        <v>17.593733292903199</v>
      </c>
      <c r="F51" s="7" t="s">
        <v>83</v>
      </c>
      <c r="G51" s="1">
        <v>10</v>
      </c>
      <c r="H51" s="9">
        <f t="shared" si="20"/>
        <v>14.829626916600001</v>
      </c>
      <c r="I51" s="9">
        <f t="shared" si="21"/>
        <v>287.97962691659995</v>
      </c>
      <c r="J51" s="9">
        <f t="shared" si="22"/>
        <v>0.10924639764890587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247.81088486905313</v>
      </c>
      <c r="P51" s="9">
        <f t="shared" si="25"/>
        <v>27.072446470131808</v>
      </c>
      <c r="Q51" s="12">
        <f t="shared" si="26"/>
        <v>6.4973871528316334</v>
      </c>
      <c r="R51" s="9">
        <f t="shared" si="27"/>
        <v>14.125500000000001</v>
      </c>
      <c r="S51" s="13">
        <f t="shared" si="28"/>
        <v>0.45997572849326629</v>
      </c>
      <c r="T51" s="2">
        <f t="shared" si="29"/>
        <v>0.43</v>
      </c>
      <c r="U51" s="14">
        <f t="shared" si="30"/>
        <v>0.19778956325210451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0.21338956325210451</v>
      </c>
      <c r="AR51" s="9">
        <f t="shared" si="35"/>
        <v>136.875</v>
      </c>
      <c r="AS51" s="1">
        <f t="shared" si="36"/>
        <v>0.24</v>
      </c>
      <c r="AT51" s="1">
        <f t="shared" si="37"/>
        <v>493367.58333333331</v>
      </c>
      <c r="AU51" s="1">
        <f t="shared" si="38"/>
        <v>23171490040.501553</v>
      </c>
    </row>
    <row r="52" spans="1:48" x14ac:dyDescent="0.15">
      <c r="C52" s="7">
        <v>10</v>
      </c>
      <c r="D52" s="8">
        <v>10.0223731742903</v>
      </c>
      <c r="E52" s="10">
        <f t="shared" si="39"/>
        <v>14.829626916600001</v>
      </c>
      <c r="F52" s="7" t="s">
        <v>83</v>
      </c>
      <c r="G52" s="1">
        <v>11</v>
      </c>
      <c r="H52" s="9">
        <f t="shared" si="20"/>
        <v>10.0223731742903</v>
      </c>
      <c r="I52" s="9">
        <f t="shared" si="21"/>
        <v>283.17237317429027</v>
      </c>
      <c r="J52" s="9">
        <f t="shared" si="22"/>
        <v>6.1535937824186107E-2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209.70151647897524</v>
      </c>
      <c r="O52" s="9">
        <f t="shared" si="40"/>
        <v>69.893171919946099</v>
      </c>
      <c r="P52" s="9">
        <f t="shared" si="25"/>
        <v>4.300941881600953</v>
      </c>
      <c r="Q52" s="12">
        <f t="shared" si="26"/>
        <v>1.0322260515842288</v>
      </c>
      <c r="R52" s="9">
        <f t="shared" si="27"/>
        <v>14.125500000000001</v>
      </c>
      <c r="S52" s="13">
        <f t="shared" si="28"/>
        <v>7.3075363816093503E-2</v>
      </c>
      <c r="T52" s="2">
        <f t="shared" si="29"/>
        <v>0.43</v>
      </c>
      <c r="U52" s="14">
        <f t="shared" si="30"/>
        <v>3.1422406440920203E-2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3.98424064409202E-2</v>
      </c>
      <c r="AR52" s="9">
        <f t="shared" si="35"/>
        <v>136.875</v>
      </c>
      <c r="AS52" s="1">
        <f t="shared" si="36"/>
        <v>0.24</v>
      </c>
      <c r="AT52" s="1">
        <f t="shared" si="37"/>
        <v>493367.58333333331</v>
      </c>
      <c r="AU52" s="1">
        <f t="shared" si="38"/>
        <v>4326396802.0061655</v>
      </c>
    </row>
    <row r="53" spans="1:48" x14ac:dyDescent="0.15">
      <c r="C53" s="7">
        <v>11</v>
      </c>
      <c r="D53" s="8">
        <v>5.2183610842666699</v>
      </c>
      <c r="E53" s="10">
        <f t="shared" si="39"/>
        <v>10.0223731742903</v>
      </c>
      <c r="F53" s="7" t="s">
        <v>85</v>
      </c>
      <c r="G53" s="1">
        <v>12</v>
      </c>
      <c r="H53" s="9">
        <f t="shared" si="20"/>
        <v>5.2183610842666699</v>
      </c>
      <c r="I53" s="9">
        <f t="shared" si="21"/>
        <v>278.36836108426667</v>
      </c>
      <c r="J53" s="9">
        <f t="shared" si="22"/>
        <v>3.399519617884101E-2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124.44848003834514</v>
      </c>
      <c r="P53" s="9">
        <f t="shared" si="25"/>
        <v>4.2306504930621225</v>
      </c>
      <c r="Q53" s="12">
        <f t="shared" si="26"/>
        <v>1.0153561183349094</v>
      </c>
      <c r="R53" s="9">
        <f t="shared" si="27"/>
        <v>14.125500000000001</v>
      </c>
      <c r="S53" s="13">
        <f t="shared" si="28"/>
        <v>7.1881074534346348E-2</v>
      </c>
      <c r="T53" s="2">
        <f t="shared" si="29"/>
        <v>0.43</v>
      </c>
      <c r="U53" s="14">
        <f t="shared" si="30"/>
        <v>3.0908862049768931E-2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3.9328862049768931E-2</v>
      </c>
      <c r="AR53" s="9">
        <f t="shared" si="35"/>
        <v>136.875</v>
      </c>
      <c r="AS53" s="1">
        <f t="shared" si="36"/>
        <v>0.24</v>
      </c>
      <c r="AT53" s="1">
        <f t="shared" si="37"/>
        <v>493367.58333333331</v>
      </c>
      <c r="AU53" s="1">
        <f t="shared" si="38"/>
        <v>4270632178.0781498</v>
      </c>
      <c r="AV53" s="1">
        <f>SUM(AU42:AU53)</f>
        <v>147520536408.16309</v>
      </c>
    </row>
    <row r="54" spans="1:48" x14ac:dyDescent="0.15">
      <c r="C54" s="7">
        <v>12</v>
      </c>
      <c r="D54" s="8">
        <v>1.0278175928387101</v>
      </c>
      <c r="E54" s="10">
        <f t="shared" si="39"/>
        <v>5.2183610842666699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2.7813910501935499</v>
      </c>
      <c r="E58" s="7"/>
      <c r="F58" s="7"/>
      <c r="G58" s="1">
        <v>1</v>
      </c>
      <c r="H58" s="9">
        <f t="shared" ref="H58:H69" si="41">E59</f>
        <v>2.7813910501935499</v>
      </c>
      <c r="I58" s="9">
        <f t="shared" ref="I58:I69" si="42">H58+273.15</f>
        <v>275.93139105019355</v>
      </c>
      <c r="J58" s="9">
        <f t="shared" ref="J58:J69" si="43">EXP(($C$15*(I58-$C$13))/($C$16*I58*$C$13))</f>
        <v>2.4960634817690047E-2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2.4902393336448769E-3</v>
      </c>
      <c r="Q58" s="12">
        <f t="shared" ref="Q58:Q69" si="47">P58*$B$60</f>
        <v>4.7314547339252663E-4</v>
      </c>
      <c r="R58" s="9">
        <f t="shared" ref="R58:R69" si="48">L58*$B$60</f>
        <v>1.8955666666666669E-2</v>
      </c>
      <c r="S58" s="13">
        <f t="shared" ref="S58:S69" si="49">Q58/R58</f>
        <v>2.4960634817690043E-2</v>
      </c>
      <c r="T58" s="2">
        <f t="shared" ref="T58:T69" si="50">$B$59/100</f>
        <v>0.01</v>
      </c>
      <c r="U58" s="14">
        <f t="shared" ref="U58:U69" si="51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1.22496063481769E-2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18566.25</v>
      </c>
      <c r="AU58" s="1">
        <f t="shared" ref="AU58:AU69" si="58">AT58*10000*AS58*0.67*AR58*AQ58</f>
        <v>2888418.9947240059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-1.88867427506452</v>
      </c>
      <c r="E59" s="10">
        <f t="shared" ref="E59:E70" si="59">D58</f>
        <v>2.7813910501935499</v>
      </c>
      <c r="F59" s="7" t="s">
        <v>83</v>
      </c>
      <c r="G59" s="1">
        <v>2</v>
      </c>
      <c r="H59" s="9">
        <f t="shared" si="41"/>
        <v>-1.88867427506452</v>
      </c>
      <c r="I59" s="9">
        <f t="shared" si="42"/>
        <v>271.26132572493543</v>
      </c>
      <c r="J59" s="9">
        <f t="shared" si="43"/>
        <v>1.3596265426821528E-2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0.19704309399968847</v>
      </c>
      <c r="P59" s="9">
        <f t="shared" si="46"/>
        <v>2.6790502065419087E-3</v>
      </c>
      <c r="Q59" s="12">
        <f t="shared" si="47"/>
        <v>5.0901953924296266E-4</v>
      </c>
      <c r="R59" s="9">
        <f t="shared" si="48"/>
        <v>1.8955666666666669E-2</v>
      </c>
      <c r="S59" s="13">
        <f t="shared" si="49"/>
        <v>2.6853159437439777E-2</v>
      </c>
      <c r="T59" s="2">
        <f t="shared" si="50"/>
        <v>0.01</v>
      </c>
      <c r="U59" s="14">
        <f t="shared" si="51"/>
        <v>2.6853159437439776E-4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1.2268531594374398E-2</v>
      </c>
      <c r="AR59" s="9">
        <f t="shared" si="55"/>
        <v>9.9766666666666666</v>
      </c>
      <c r="AS59" s="1">
        <f t="shared" si="56"/>
        <v>0.19</v>
      </c>
      <c r="AT59" s="1">
        <f t="shared" si="57"/>
        <v>18566.25</v>
      </c>
      <c r="AU59" s="1">
        <f t="shared" si="58"/>
        <v>2892881.5087871468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2.6573760341785699</v>
      </c>
      <c r="E60" s="10">
        <f t="shared" si="59"/>
        <v>-1.88867427506452</v>
      </c>
      <c r="F60" s="7" t="s">
        <v>83</v>
      </c>
      <c r="G60" s="1">
        <v>3</v>
      </c>
      <c r="H60" s="9">
        <f t="shared" si="41"/>
        <v>2.6573760341785699</v>
      </c>
      <c r="I60" s="9">
        <f t="shared" si="42"/>
        <v>275.80737603417856</v>
      </c>
      <c r="J60" s="9">
        <f t="shared" si="43"/>
        <v>2.4567720502912276E-2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0.2941307104598132</v>
      </c>
      <c r="P60" s="9">
        <f t="shared" si="46"/>
        <v>7.2261210858997069E-3</v>
      </c>
      <c r="Q60" s="12">
        <f t="shared" si="47"/>
        <v>1.3729630063209443E-3</v>
      </c>
      <c r="R60" s="9">
        <f t="shared" si="48"/>
        <v>1.8955666666666669E-2</v>
      </c>
      <c r="S60" s="13">
        <f t="shared" si="49"/>
        <v>7.2430214693281383E-2</v>
      </c>
      <c r="T60" s="2">
        <f t="shared" si="50"/>
        <v>0.01</v>
      </c>
      <c r="U60" s="14">
        <f t="shared" si="51"/>
        <v>7.2430214693281381E-4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1.2724302146932815E-2</v>
      </c>
      <c r="AR60" s="9">
        <f t="shared" si="55"/>
        <v>9.9766666666666666</v>
      </c>
      <c r="AS60" s="1">
        <f t="shared" si="56"/>
        <v>0.19</v>
      </c>
      <c r="AT60" s="1">
        <f t="shared" si="57"/>
        <v>18566.25</v>
      </c>
      <c r="AU60" s="1">
        <f t="shared" si="58"/>
        <v>3000350.7844379121</v>
      </c>
    </row>
    <row r="61" spans="1:48" x14ac:dyDescent="0.15">
      <c r="C61" s="7">
        <v>3</v>
      </c>
      <c r="D61" s="8">
        <v>6.3993368231612902</v>
      </c>
      <c r="E61" s="10">
        <f t="shared" si="59"/>
        <v>2.6573760341785699</v>
      </c>
      <c r="F61" s="7" t="s">
        <v>83</v>
      </c>
      <c r="G61" s="1">
        <v>4</v>
      </c>
      <c r="H61" s="9">
        <f t="shared" si="41"/>
        <v>6.3993368231612902</v>
      </c>
      <c r="I61" s="9">
        <f t="shared" si="42"/>
        <v>279.54933682316124</v>
      </c>
      <c r="J61" s="9">
        <f t="shared" si="43"/>
        <v>3.9408697766013127E-2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0.38667125604058017</v>
      </c>
      <c r="P61" s="9">
        <f t="shared" si="46"/>
        <v>1.5238210664107901E-2</v>
      </c>
      <c r="Q61" s="12">
        <f t="shared" si="47"/>
        <v>2.8952600261805011E-3</v>
      </c>
      <c r="R61" s="9">
        <f t="shared" si="48"/>
        <v>1.8955666666666669E-2</v>
      </c>
      <c r="S61" s="13">
        <f t="shared" si="49"/>
        <v>0.15273849646616672</v>
      </c>
      <c r="T61" s="2">
        <f t="shared" si="50"/>
        <v>0.01</v>
      </c>
      <c r="U61" s="14">
        <f t="shared" si="51"/>
        <v>1.5273849646616673E-3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1.3527384964661668E-2</v>
      </c>
      <c r="AR61" s="9">
        <f t="shared" si="55"/>
        <v>9.9766666666666666</v>
      </c>
      <c r="AS61" s="1">
        <f t="shared" si="56"/>
        <v>0.19</v>
      </c>
      <c r="AT61" s="1">
        <f t="shared" si="57"/>
        <v>18566.25</v>
      </c>
      <c r="AU61" s="1">
        <f t="shared" si="58"/>
        <v>3189715.2096391944</v>
      </c>
    </row>
    <row r="62" spans="1:48" x14ac:dyDescent="0.15">
      <c r="C62" s="7">
        <v>4</v>
      </c>
      <c r="D62" s="8">
        <v>10.0854121081667</v>
      </c>
      <c r="E62" s="10">
        <f t="shared" si="59"/>
        <v>6.3993368231612902</v>
      </c>
      <c r="F62" s="7" t="s">
        <v>83</v>
      </c>
      <c r="G62" s="1">
        <v>5</v>
      </c>
      <c r="H62" s="9">
        <f t="shared" si="41"/>
        <v>10.0854121081667</v>
      </c>
      <c r="I62" s="9">
        <f t="shared" si="42"/>
        <v>283.23541210816666</v>
      </c>
      <c r="J62" s="9">
        <f t="shared" si="43"/>
        <v>6.2008672960831124E-2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0.35286139310764869</v>
      </c>
      <c r="O62" s="9">
        <f t="shared" si="60"/>
        <v>0.11833831893549024</v>
      </c>
      <c r="P62" s="9">
        <f t="shared" si="46"/>
        <v>7.3380021176053436E-3</v>
      </c>
      <c r="Q62" s="12">
        <f t="shared" si="47"/>
        <v>1.3942204023450152E-3</v>
      </c>
      <c r="R62" s="9">
        <f t="shared" si="48"/>
        <v>1.8955666666666669E-2</v>
      </c>
      <c r="S62" s="13">
        <f t="shared" si="49"/>
        <v>7.3551641673291104E-2</v>
      </c>
      <c r="T62" s="2">
        <f t="shared" si="50"/>
        <v>0.01</v>
      </c>
      <c r="U62" s="14">
        <f t="shared" si="51"/>
        <v>7.3551641673291106E-4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1.2735516416732911E-2</v>
      </c>
      <c r="AR62" s="9">
        <f t="shared" si="55"/>
        <v>9.9766666666666666</v>
      </c>
      <c r="AS62" s="1">
        <f t="shared" si="56"/>
        <v>0.19</v>
      </c>
      <c r="AT62" s="1">
        <f t="shared" si="57"/>
        <v>18566.25</v>
      </c>
      <c r="AU62" s="1">
        <f t="shared" si="58"/>
        <v>3002995.0743017555</v>
      </c>
    </row>
    <row r="63" spans="1:48" x14ac:dyDescent="0.15">
      <c r="C63" s="7">
        <v>5</v>
      </c>
      <c r="D63" s="8">
        <v>13.423757844871</v>
      </c>
      <c r="E63" s="10">
        <f t="shared" si="59"/>
        <v>10.0854121081667</v>
      </c>
      <c r="F63" s="7" t="s">
        <v>85</v>
      </c>
      <c r="G63" s="1">
        <v>6</v>
      </c>
      <c r="H63" s="9">
        <f t="shared" si="41"/>
        <v>13.423757844871</v>
      </c>
      <c r="I63" s="9">
        <f t="shared" si="42"/>
        <v>286.57375784487095</v>
      </c>
      <c r="J63" s="9">
        <f t="shared" si="43"/>
        <v>9.2548970688746013E-2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0.21076698348455156</v>
      </c>
      <c r="P63" s="9">
        <f t="shared" si="46"/>
        <v>1.9506267376667177E-2</v>
      </c>
      <c r="Q63" s="12">
        <f t="shared" si="47"/>
        <v>3.7061908015667638E-3</v>
      </c>
      <c r="R63" s="9">
        <f t="shared" si="48"/>
        <v>1.8955666666666669E-2</v>
      </c>
      <c r="S63" s="13">
        <f t="shared" si="49"/>
        <v>0.19551888449716515</v>
      </c>
      <c r="T63" s="2">
        <f t="shared" si="50"/>
        <v>0.01</v>
      </c>
      <c r="U63" s="14">
        <f t="shared" si="51"/>
        <v>1.9551888449716513E-3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1.3955188844971652E-2</v>
      </c>
      <c r="AR63" s="9">
        <f t="shared" si="55"/>
        <v>9.9766666666666666</v>
      </c>
      <c r="AS63" s="1">
        <f t="shared" si="56"/>
        <v>0.19</v>
      </c>
      <c r="AT63" s="1">
        <f t="shared" si="57"/>
        <v>18566.25</v>
      </c>
      <c r="AU63" s="1">
        <f t="shared" si="58"/>
        <v>3290590.031146246</v>
      </c>
    </row>
    <row r="64" spans="1:48" x14ac:dyDescent="0.15">
      <c r="C64" s="7">
        <v>6</v>
      </c>
      <c r="D64" s="8">
        <v>15.800262896</v>
      </c>
      <c r="E64" s="10">
        <f t="shared" si="59"/>
        <v>13.423757844871</v>
      </c>
      <c r="F64" s="7" t="s">
        <v>83</v>
      </c>
      <c r="G64" s="1">
        <v>7</v>
      </c>
      <c r="H64" s="9">
        <f t="shared" si="41"/>
        <v>15.800262896</v>
      </c>
      <c r="I64" s="9">
        <f t="shared" si="42"/>
        <v>288.95026289599997</v>
      </c>
      <c r="J64" s="9">
        <f t="shared" si="43"/>
        <v>0.12238625265172963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0.29102738277455109</v>
      </c>
      <c r="P64" s="9">
        <f t="shared" si="46"/>
        <v>3.5617750796817838E-2</v>
      </c>
      <c r="Q64" s="12">
        <f t="shared" si="47"/>
        <v>6.7673726513953888E-3</v>
      </c>
      <c r="R64" s="9">
        <f t="shared" si="48"/>
        <v>1.8955666666666669E-2</v>
      </c>
      <c r="S64" s="13">
        <f t="shared" si="49"/>
        <v>0.35701053254411458</v>
      </c>
      <c r="T64" s="2">
        <f t="shared" si="50"/>
        <v>0.01</v>
      </c>
      <c r="U64" s="14">
        <f t="shared" si="51"/>
        <v>3.5701053254411459E-3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2.3670105325441147E-2</v>
      </c>
      <c r="AR64" s="9">
        <f t="shared" si="55"/>
        <v>9.9766666666666666</v>
      </c>
      <c r="AS64" s="1">
        <f t="shared" si="56"/>
        <v>0.19</v>
      </c>
      <c r="AT64" s="1">
        <f t="shared" si="57"/>
        <v>18566.25</v>
      </c>
      <c r="AU64" s="1">
        <f t="shared" si="58"/>
        <v>5581337.0557248471</v>
      </c>
    </row>
    <row r="65" spans="1:48" x14ac:dyDescent="0.15">
      <c r="C65" s="7">
        <v>7</v>
      </c>
      <c r="D65" s="8">
        <v>20.8830086851613</v>
      </c>
      <c r="E65" s="10">
        <f t="shared" si="59"/>
        <v>15.800262896</v>
      </c>
      <c r="F65" s="7" t="s">
        <v>83</v>
      </c>
      <c r="G65" s="1">
        <v>8</v>
      </c>
      <c r="H65" s="9">
        <f t="shared" si="41"/>
        <v>20.8830086851613</v>
      </c>
      <c r="I65" s="9">
        <f t="shared" si="42"/>
        <v>294.03300868516129</v>
      </c>
      <c r="J65" s="9">
        <f t="shared" si="43"/>
        <v>0.21913341918069934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0.35517629864439992</v>
      </c>
      <c r="P65" s="9">
        <f t="shared" si="46"/>
        <v>7.7830996733892543E-2</v>
      </c>
      <c r="Q65" s="12">
        <f t="shared" si="47"/>
        <v>1.4787889379439584E-2</v>
      </c>
      <c r="R65" s="9">
        <f t="shared" si="48"/>
        <v>1.8955666666666669E-2</v>
      </c>
      <c r="S65" s="13">
        <f t="shared" si="49"/>
        <v>0.78013027130530443</v>
      </c>
      <c r="T65" s="2">
        <f t="shared" si="50"/>
        <v>0.01</v>
      </c>
      <c r="U65" s="14">
        <f t="shared" si="51"/>
        <v>7.8013027130530441E-3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2.7901302713053043E-2</v>
      </c>
      <c r="AR65" s="9">
        <f t="shared" si="55"/>
        <v>9.9766666666666666</v>
      </c>
      <c r="AS65" s="1">
        <f t="shared" si="56"/>
        <v>0.19</v>
      </c>
      <c r="AT65" s="1">
        <f t="shared" si="57"/>
        <v>18566.25</v>
      </c>
      <c r="AU65" s="1">
        <f t="shared" si="58"/>
        <v>6579040.2110285852</v>
      </c>
    </row>
    <row r="66" spans="1:48" x14ac:dyDescent="0.15">
      <c r="C66" s="7">
        <v>8</v>
      </c>
      <c r="D66" s="8">
        <v>17.593733292903199</v>
      </c>
      <c r="E66" s="10">
        <f t="shared" si="59"/>
        <v>20.8830086851613</v>
      </c>
      <c r="F66" s="7" t="s">
        <v>83</v>
      </c>
      <c r="G66" s="1">
        <v>9</v>
      </c>
      <c r="H66" s="9">
        <f t="shared" si="41"/>
        <v>17.593733292903199</v>
      </c>
      <c r="I66" s="9">
        <f t="shared" si="42"/>
        <v>290.74373329290319</v>
      </c>
      <c r="J66" s="9">
        <f t="shared" si="43"/>
        <v>0.1506628754532239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0.37711196857717405</v>
      </c>
      <c r="P66" s="9">
        <f t="shared" si="46"/>
        <v>5.681677355366286E-2</v>
      </c>
      <c r="Q66" s="12">
        <f t="shared" si="47"/>
        <v>1.0795186975195943E-2</v>
      </c>
      <c r="R66" s="9">
        <f t="shared" si="48"/>
        <v>1.8955666666666669E-2</v>
      </c>
      <c r="S66" s="13">
        <f t="shared" si="49"/>
        <v>0.56949656084526745</v>
      </c>
      <c r="T66" s="2">
        <f t="shared" si="50"/>
        <v>0.01</v>
      </c>
      <c r="U66" s="14">
        <f t="shared" si="51"/>
        <v>5.6949656084526743E-3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2.5794965608452673E-2</v>
      </c>
      <c r="AR66" s="9">
        <f t="shared" si="55"/>
        <v>9.9766666666666666</v>
      </c>
      <c r="AS66" s="1">
        <f t="shared" si="56"/>
        <v>0.19</v>
      </c>
      <c r="AT66" s="1">
        <f t="shared" si="57"/>
        <v>18566.25</v>
      </c>
      <c r="AU66" s="1">
        <f t="shared" si="58"/>
        <v>6082372.4872429017</v>
      </c>
    </row>
    <row r="67" spans="1:48" x14ac:dyDescent="0.15">
      <c r="C67" s="7">
        <v>9</v>
      </c>
      <c r="D67" s="8">
        <v>14.829626916600001</v>
      </c>
      <c r="E67" s="10">
        <f t="shared" si="59"/>
        <v>17.593733292903199</v>
      </c>
      <c r="F67" s="7" t="s">
        <v>83</v>
      </c>
      <c r="G67" s="1">
        <v>10</v>
      </c>
      <c r="H67" s="9">
        <f t="shared" si="41"/>
        <v>14.829626916600001</v>
      </c>
      <c r="I67" s="9">
        <f t="shared" si="42"/>
        <v>287.97962691659995</v>
      </c>
      <c r="J67" s="9">
        <f t="shared" si="43"/>
        <v>0.10924639764890587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0.42006186169017784</v>
      </c>
      <c r="P67" s="9">
        <f t="shared" si="46"/>
        <v>4.5890245179344868E-2</v>
      </c>
      <c r="Q67" s="12">
        <f t="shared" si="47"/>
        <v>8.7191465840755246E-3</v>
      </c>
      <c r="R67" s="9">
        <f t="shared" si="48"/>
        <v>1.8955666666666669E-2</v>
      </c>
      <c r="S67" s="13">
        <f t="shared" si="49"/>
        <v>0.45997572849326623</v>
      </c>
      <c r="T67" s="2">
        <f t="shared" si="50"/>
        <v>0.01</v>
      </c>
      <c r="U67" s="14">
        <f t="shared" si="51"/>
        <v>4.5997572849326629E-3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2.4699757284932664E-2</v>
      </c>
      <c r="AR67" s="9">
        <f t="shared" si="55"/>
        <v>9.9766666666666666</v>
      </c>
      <c r="AS67" s="1">
        <f t="shared" si="56"/>
        <v>0.19</v>
      </c>
      <c r="AT67" s="1">
        <f t="shared" si="57"/>
        <v>18566.25</v>
      </c>
      <c r="AU67" s="1">
        <f t="shared" si="58"/>
        <v>5824125.7783349184</v>
      </c>
    </row>
    <row r="68" spans="1:48" x14ac:dyDescent="0.15">
      <c r="C68" s="7">
        <v>10</v>
      </c>
      <c r="D68" s="8">
        <v>10.0223731742903</v>
      </c>
      <c r="E68" s="10">
        <f t="shared" si="59"/>
        <v>14.829626916600001</v>
      </c>
      <c r="F68" s="7" t="s">
        <v>83</v>
      </c>
      <c r="G68" s="1">
        <v>11</v>
      </c>
      <c r="H68" s="9">
        <f t="shared" si="41"/>
        <v>10.0223731742903</v>
      </c>
      <c r="I68" s="9">
        <f t="shared" si="42"/>
        <v>283.17237317429027</v>
      </c>
      <c r="J68" s="9">
        <f t="shared" si="43"/>
        <v>6.1535937824186107E-2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0.35546303568529131</v>
      </c>
      <c r="O68" s="9">
        <f t="shared" si="60"/>
        <v>0.11847524749220828</v>
      </c>
      <c r="P68" s="9">
        <f t="shared" si="46"/>
        <v>7.2904854633855896E-3</v>
      </c>
      <c r="Q68" s="12">
        <f t="shared" si="47"/>
        <v>1.3851922380432621E-3</v>
      </c>
      <c r="R68" s="9">
        <f t="shared" si="48"/>
        <v>1.8955666666666669E-2</v>
      </c>
      <c r="S68" s="13">
        <f t="shared" si="49"/>
        <v>7.3075363816093447E-2</v>
      </c>
      <c r="T68" s="2">
        <f t="shared" si="50"/>
        <v>0.01</v>
      </c>
      <c r="U68" s="14">
        <f t="shared" si="51"/>
        <v>7.3075363816093447E-4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1.2730753638160935E-2</v>
      </c>
      <c r="AR68" s="9">
        <f t="shared" si="55"/>
        <v>9.9766666666666666</v>
      </c>
      <c r="AS68" s="1">
        <f t="shared" si="56"/>
        <v>0.19</v>
      </c>
      <c r="AT68" s="1">
        <f t="shared" si="57"/>
        <v>18566.25</v>
      </c>
      <c r="AU68" s="1">
        <f t="shared" si="58"/>
        <v>3001872.0259601241</v>
      </c>
    </row>
    <row r="69" spans="1:48" x14ac:dyDescent="0.15">
      <c r="C69" s="7">
        <v>11</v>
      </c>
      <c r="D69" s="8">
        <v>5.2183610842666699</v>
      </c>
      <c r="E69" s="10">
        <f t="shared" si="59"/>
        <v>10.0223731742903</v>
      </c>
      <c r="F69" s="7" t="s">
        <v>85</v>
      </c>
      <c r="G69" s="1">
        <v>12</v>
      </c>
      <c r="H69" s="9">
        <f t="shared" si="41"/>
        <v>5.2183610842666699</v>
      </c>
      <c r="I69" s="9">
        <f t="shared" si="42"/>
        <v>278.36836108426667</v>
      </c>
      <c r="J69" s="9">
        <f t="shared" si="43"/>
        <v>3.399519617884101E-2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0.21095142869548936</v>
      </c>
      <c r="P69" s="9">
        <f t="shared" si="46"/>
        <v>7.1713352027099513E-3</v>
      </c>
      <c r="Q69" s="12">
        <f t="shared" si="47"/>
        <v>1.3625536885148908E-3</v>
      </c>
      <c r="R69" s="9">
        <f t="shared" si="48"/>
        <v>1.8955666666666669E-2</v>
      </c>
      <c r="S69" s="13">
        <f t="shared" si="49"/>
        <v>7.188107453434632E-2</v>
      </c>
      <c r="T69" s="2">
        <f t="shared" si="50"/>
        <v>0.01</v>
      </c>
      <c r="U69" s="14">
        <f t="shared" si="51"/>
        <v>7.1881074534346323E-4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1.2718810745343463E-2</v>
      </c>
      <c r="AR69" s="9">
        <f t="shared" si="55"/>
        <v>9.9766666666666666</v>
      </c>
      <c r="AS69" s="1">
        <f t="shared" si="56"/>
        <v>0.19</v>
      </c>
      <c r="AT69" s="1">
        <f t="shared" si="57"/>
        <v>18566.25</v>
      </c>
      <c r="AU69" s="1">
        <f t="shared" si="58"/>
        <v>2999055.9290599101</v>
      </c>
      <c r="AV69" s="1">
        <f>SUM(AU58:AU69)</f>
        <v>48332755.090387538</v>
      </c>
    </row>
    <row r="70" spans="1:48" x14ac:dyDescent="0.15">
      <c r="C70" s="7">
        <v>12</v>
      </c>
      <c r="D70" s="8">
        <v>1.0278175928387101</v>
      </c>
      <c r="E70" s="10">
        <f t="shared" si="59"/>
        <v>5.2183610842666699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2.7813910501935499</v>
      </c>
      <c r="E73" s="7"/>
      <c r="F73" s="7"/>
      <c r="G73" s="1">
        <v>1</v>
      </c>
      <c r="H73" s="9">
        <f t="shared" ref="H73:H84" si="61">E74</f>
        <v>2.7813910501935499</v>
      </c>
      <c r="I73" s="9">
        <f t="shared" ref="I73:I84" si="62">H73+273.15</f>
        <v>275.93139105019355</v>
      </c>
      <c r="J73" s="9">
        <f t="shared" ref="J73:J84" si="63">EXP(($C$15*(I73-$C$13))/($C$16*I73*$C$13))</f>
        <v>2.4960634817690047E-2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2.7331895125370606E-3</v>
      </c>
      <c r="Q73" s="12">
        <f t="shared" ref="Q73:Q84" si="67">P73*$B$75</f>
        <v>4.9197411225667092E-4</v>
      </c>
      <c r="R73" s="9">
        <f t="shared" ref="R73:R84" si="68">L73*$B$75</f>
        <v>1.9710000000000002E-2</v>
      </c>
      <c r="S73" s="13">
        <f t="shared" ref="S73:S84" si="69">Q73/R73</f>
        <v>2.496063481769005E-2</v>
      </c>
      <c r="T73" s="2">
        <f t="shared" ref="T73:T84" si="70">$B$74/100</f>
        <v>0.01</v>
      </c>
      <c r="U73" s="14">
        <f t="shared" ref="U73:U84" si="71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1.28496063481769E-2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6810.583333333333</v>
      </c>
      <c r="AU73" s="1">
        <f t="shared" ref="AU73:AU84" si="78">AT73*10000*AS73*0.67*AR73*AQ73</f>
        <v>1155674.5817137572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-1.88867427506452</v>
      </c>
      <c r="E74" s="10">
        <f t="shared" ref="E74:E85" si="79">D73</f>
        <v>2.7813910501935499</v>
      </c>
      <c r="F74" s="7" t="s">
        <v>83</v>
      </c>
      <c r="G74" s="1">
        <v>2</v>
      </c>
      <c r="H74" s="9">
        <f t="shared" si="61"/>
        <v>-1.88867427506452</v>
      </c>
      <c r="I74" s="9">
        <f t="shared" si="62"/>
        <v>271.26132572493543</v>
      </c>
      <c r="J74" s="9">
        <f t="shared" si="63"/>
        <v>1.3596265426821528E-2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0.21626681048746296</v>
      </c>
      <c r="P74" s="9">
        <f t="shared" si="66"/>
        <v>2.9404209583996561E-3</v>
      </c>
      <c r="Q74" s="12">
        <f t="shared" si="67"/>
        <v>5.2927577251193805E-4</v>
      </c>
      <c r="R74" s="9">
        <f t="shared" si="68"/>
        <v>1.9710000000000002E-2</v>
      </c>
      <c r="S74" s="13">
        <f t="shared" si="69"/>
        <v>2.6853159437439777E-2</v>
      </c>
      <c r="T74" s="2">
        <f t="shared" si="70"/>
        <v>0.01</v>
      </c>
      <c r="U74" s="14">
        <f t="shared" si="71"/>
        <v>2.6853159437439776E-4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1.2868531594374398E-2</v>
      </c>
      <c r="AR74" s="9">
        <f t="shared" si="75"/>
        <v>10.950000000000001</v>
      </c>
      <c r="AS74" s="1">
        <f t="shared" si="76"/>
        <v>0.18</v>
      </c>
      <c r="AT74" s="1">
        <f t="shared" si="77"/>
        <v>6810.583333333333</v>
      </c>
      <c r="AU74" s="1">
        <f t="shared" si="78"/>
        <v>1157376.6903535465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2.6573760341785699</v>
      </c>
      <c r="E75" s="10">
        <f t="shared" si="79"/>
        <v>-1.88867427506452</v>
      </c>
      <c r="F75" s="7" t="s">
        <v>83</v>
      </c>
      <c r="G75" s="1">
        <v>3</v>
      </c>
      <c r="H75" s="9">
        <f t="shared" si="61"/>
        <v>2.6573760341785699</v>
      </c>
      <c r="I75" s="9">
        <f t="shared" si="62"/>
        <v>275.80737603417856</v>
      </c>
      <c r="J75" s="9">
        <f t="shared" si="63"/>
        <v>2.4567720502912276E-2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0.32282638952906334</v>
      </c>
      <c r="P75" s="9">
        <f t="shared" si="66"/>
        <v>7.9311085089143144E-3</v>
      </c>
      <c r="Q75" s="12">
        <f t="shared" si="67"/>
        <v>1.4275995316045766E-3</v>
      </c>
      <c r="R75" s="9">
        <f t="shared" si="68"/>
        <v>1.9710000000000002E-2</v>
      </c>
      <c r="S75" s="13">
        <f t="shared" si="69"/>
        <v>7.2430214693281411E-2</v>
      </c>
      <c r="T75" s="2">
        <f t="shared" si="70"/>
        <v>0.01</v>
      </c>
      <c r="U75" s="14">
        <f t="shared" si="71"/>
        <v>7.2430214693281413E-4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1.3324302146932815E-2</v>
      </c>
      <c r="AR75" s="9">
        <f t="shared" si="75"/>
        <v>10.950000000000001</v>
      </c>
      <c r="AS75" s="1">
        <f t="shared" si="76"/>
        <v>0.18</v>
      </c>
      <c r="AT75" s="1">
        <f t="shared" si="77"/>
        <v>6810.583333333333</v>
      </c>
      <c r="AU75" s="1">
        <f t="shared" si="78"/>
        <v>1198368.0194583582</v>
      </c>
    </row>
    <row r="76" spans="1:48" x14ac:dyDescent="0.15">
      <c r="C76" s="7">
        <v>3</v>
      </c>
      <c r="D76" s="8">
        <v>6.3993368231612902</v>
      </c>
      <c r="E76" s="10">
        <f t="shared" si="79"/>
        <v>2.6573760341785699</v>
      </c>
      <c r="F76" s="7" t="s">
        <v>83</v>
      </c>
      <c r="G76" s="1">
        <v>4</v>
      </c>
      <c r="H76" s="9">
        <f t="shared" si="61"/>
        <v>6.3993368231612902</v>
      </c>
      <c r="I76" s="9">
        <f t="shared" si="62"/>
        <v>279.54933682316124</v>
      </c>
      <c r="J76" s="9">
        <f t="shared" si="63"/>
        <v>3.9408697766013127E-2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0.42439528102014901</v>
      </c>
      <c r="P76" s="9">
        <f t="shared" si="66"/>
        <v>1.6724865363045259E-2</v>
      </c>
      <c r="Q76" s="12">
        <f t="shared" si="67"/>
        <v>3.0104757653481467E-3</v>
      </c>
      <c r="R76" s="9">
        <f t="shared" si="68"/>
        <v>1.9710000000000002E-2</v>
      </c>
      <c r="S76" s="13">
        <f t="shared" si="69"/>
        <v>0.15273849646616675</v>
      </c>
      <c r="T76" s="2">
        <f t="shared" si="70"/>
        <v>0.01</v>
      </c>
      <c r="U76" s="14">
        <f t="shared" si="71"/>
        <v>1.5273849646616675E-3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1.4127384964661668E-2</v>
      </c>
      <c r="AR76" s="9">
        <f t="shared" si="75"/>
        <v>10.950000000000001</v>
      </c>
      <c r="AS76" s="1">
        <f t="shared" si="76"/>
        <v>0.18</v>
      </c>
      <c r="AT76" s="1">
        <f t="shared" si="77"/>
        <v>6810.583333333333</v>
      </c>
      <c r="AU76" s="1">
        <f t="shared" si="78"/>
        <v>1270596.0997833228</v>
      </c>
    </row>
    <row r="77" spans="1:48" x14ac:dyDescent="0.15">
      <c r="C77" s="7">
        <v>4</v>
      </c>
      <c r="D77" s="8">
        <v>10.0854121081667</v>
      </c>
      <c r="E77" s="10">
        <f t="shared" si="79"/>
        <v>6.3993368231612902</v>
      </c>
      <c r="F77" s="7" t="s">
        <v>83</v>
      </c>
      <c r="G77" s="1">
        <v>5</v>
      </c>
      <c r="H77" s="9">
        <f t="shared" si="61"/>
        <v>10.0854121081667</v>
      </c>
      <c r="I77" s="9">
        <f t="shared" si="62"/>
        <v>283.23541210816666</v>
      </c>
      <c r="J77" s="9">
        <f t="shared" si="63"/>
        <v>6.2008672960831124E-2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0.38728689487424861</v>
      </c>
      <c r="O77" s="9">
        <f t="shared" si="80"/>
        <v>0.12988352078285514</v>
      </c>
      <c r="P77" s="9">
        <f t="shared" si="66"/>
        <v>8.0539047632253776E-3</v>
      </c>
      <c r="Q77" s="12">
        <f t="shared" si="67"/>
        <v>1.449702857380568E-3</v>
      </c>
      <c r="R77" s="9">
        <f t="shared" si="68"/>
        <v>1.9710000000000002E-2</v>
      </c>
      <c r="S77" s="13">
        <f t="shared" si="69"/>
        <v>7.3551641673291118E-2</v>
      </c>
      <c r="T77" s="2">
        <f t="shared" si="70"/>
        <v>0.01</v>
      </c>
      <c r="U77" s="14">
        <f t="shared" si="71"/>
        <v>7.3551641673291117E-4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1.3335516416732911E-2</v>
      </c>
      <c r="AR77" s="9">
        <f t="shared" si="75"/>
        <v>10.950000000000001</v>
      </c>
      <c r="AS77" s="1">
        <f t="shared" si="76"/>
        <v>0.18</v>
      </c>
      <c r="AT77" s="1">
        <f t="shared" si="77"/>
        <v>6810.583333333333</v>
      </c>
      <c r="AU77" s="1">
        <f t="shared" si="78"/>
        <v>1199376.614290704</v>
      </c>
    </row>
    <row r="78" spans="1:48" x14ac:dyDescent="0.15">
      <c r="C78" s="7">
        <v>5</v>
      </c>
      <c r="D78" s="8">
        <v>13.423757844871</v>
      </c>
      <c r="E78" s="10">
        <f t="shared" si="79"/>
        <v>10.0854121081667</v>
      </c>
      <c r="F78" s="7" t="s">
        <v>85</v>
      </c>
      <c r="G78" s="1">
        <v>6</v>
      </c>
      <c r="H78" s="9">
        <f t="shared" si="61"/>
        <v>13.423757844871</v>
      </c>
      <c r="I78" s="9">
        <f t="shared" si="62"/>
        <v>286.57375784487095</v>
      </c>
      <c r="J78" s="9">
        <f t="shared" si="63"/>
        <v>9.2548970688746013E-2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0.23132961601962979</v>
      </c>
      <c r="P78" s="9">
        <f t="shared" si="66"/>
        <v>2.1409317852439588E-2</v>
      </c>
      <c r="Q78" s="12">
        <f t="shared" si="67"/>
        <v>3.8536772134391255E-3</v>
      </c>
      <c r="R78" s="9">
        <f t="shared" si="68"/>
        <v>1.9710000000000002E-2</v>
      </c>
      <c r="S78" s="13">
        <f t="shared" si="69"/>
        <v>0.19551888449716515</v>
      </c>
      <c r="T78" s="2">
        <f t="shared" si="70"/>
        <v>0.01</v>
      </c>
      <c r="U78" s="14">
        <f t="shared" si="71"/>
        <v>1.9551888449716513E-3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1.4555188844971652E-2</v>
      </c>
      <c r="AR78" s="9">
        <f t="shared" si="75"/>
        <v>10.950000000000001</v>
      </c>
      <c r="AS78" s="1">
        <f t="shared" si="76"/>
        <v>0.18</v>
      </c>
      <c r="AT78" s="1">
        <f t="shared" si="77"/>
        <v>6810.583333333333</v>
      </c>
      <c r="AU78" s="1">
        <f t="shared" si="78"/>
        <v>1309072.1477676963</v>
      </c>
    </row>
    <row r="79" spans="1:48" x14ac:dyDescent="0.15">
      <c r="C79" s="7">
        <v>6</v>
      </c>
      <c r="D79" s="8">
        <v>15.800262896</v>
      </c>
      <c r="E79" s="10">
        <f t="shared" si="79"/>
        <v>13.423757844871</v>
      </c>
      <c r="F79" s="7" t="s">
        <v>83</v>
      </c>
      <c r="G79" s="1">
        <v>7</v>
      </c>
      <c r="H79" s="9">
        <f t="shared" si="61"/>
        <v>15.800262896</v>
      </c>
      <c r="I79" s="9">
        <f t="shared" si="62"/>
        <v>288.95026289599997</v>
      </c>
      <c r="J79" s="9">
        <f t="shared" si="63"/>
        <v>0.12238625265172963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0.3194202981671902</v>
      </c>
      <c r="P79" s="9">
        <f t="shared" si="66"/>
        <v>3.9092653313580548E-2</v>
      </c>
      <c r="Q79" s="12">
        <f t="shared" si="67"/>
        <v>7.0366775964444987E-3</v>
      </c>
      <c r="R79" s="9">
        <f t="shared" si="68"/>
        <v>1.9710000000000002E-2</v>
      </c>
      <c r="S79" s="13">
        <f t="shared" si="69"/>
        <v>0.35701053254411458</v>
      </c>
      <c r="T79" s="2">
        <f t="shared" si="70"/>
        <v>0.01</v>
      </c>
      <c r="U79" s="14">
        <f t="shared" si="71"/>
        <v>3.5701053254411459E-3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2.5170105325441148E-2</v>
      </c>
      <c r="AR79" s="9">
        <f t="shared" si="75"/>
        <v>10.950000000000001</v>
      </c>
      <c r="AS79" s="1">
        <f t="shared" si="76"/>
        <v>0.18</v>
      </c>
      <c r="AT79" s="1">
        <f t="shared" si="77"/>
        <v>6810.583333333333</v>
      </c>
      <c r="AU79" s="1">
        <f t="shared" si="78"/>
        <v>2263762.0293945796</v>
      </c>
    </row>
    <row r="80" spans="1:48" x14ac:dyDescent="0.15">
      <c r="C80" s="7">
        <v>7</v>
      </c>
      <c r="D80" s="8">
        <v>20.8830086851613</v>
      </c>
      <c r="E80" s="10">
        <f t="shared" si="79"/>
        <v>15.800262896</v>
      </c>
      <c r="F80" s="7" t="s">
        <v>83</v>
      </c>
      <c r="G80" s="1">
        <v>8</v>
      </c>
      <c r="H80" s="9">
        <f t="shared" si="61"/>
        <v>20.8830086851613</v>
      </c>
      <c r="I80" s="9">
        <f t="shared" si="62"/>
        <v>294.03300868516129</v>
      </c>
      <c r="J80" s="9">
        <f t="shared" si="63"/>
        <v>0.21913341918069934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0.38982764485360971</v>
      </c>
      <c r="P80" s="9">
        <f t="shared" si="66"/>
        <v>8.5424264707930853E-2</v>
      </c>
      <c r="Q80" s="12">
        <f t="shared" si="67"/>
        <v>1.5376367647427553E-2</v>
      </c>
      <c r="R80" s="9">
        <f t="shared" si="68"/>
        <v>1.9710000000000002E-2</v>
      </c>
      <c r="S80" s="13">
        <f t="shared" si="69"/>
        <v>0.78013027130530443</v>
      </c>
      <c r="T80" s="2">
        <f t="shared" si="70"/>
        <v>0.01</v>
      </c>
      <c r="U80" s="14">
        <f t="shared" si="71"/>
        <v>7.8013027130530441E-3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2.9401302713053044E-2</v>
      </c>
      <c r="AR80" s="9">
        <f t="shared" si="75"/>
        <v>10.950000000000001</v>
      </c>
      <c r="AS80" s="1">
        <f t="shared" si="76"/>
        <v>0.18</v>
      </c>
      <c r="AT80" s="1">
        <f t="shared" si="77"/>
        <v>6810.583333333333</v>
      </c>
      <c r="AU80" s="1">
        <f t="shared" si="78"/>
        <v>2644309.6616393989</v>
      </c>
    </row>
    <row r="81" spans="1:48" x14ac:dyDescent="0.15">
      <c r="C81" s="7">
        <v>8</v>
      </c>
      <c r="D81" s="8">
        <v>17.593733292903199</v>
      </c>
      <c r="E81" s="10">
        <f t="shared" si="79"/>
        <v>20.8830086851613</v>
      </c>
      <c r="F81" s="7" t="s">
        <v>83</v>
      </c>
      <c r="G81" s="1">
        <v>9</v>
      </c>
      <c r="H81" s="9">
        <f t="shared" si="61"/>
        <v>17.593733292903199</v>
      </c>
      <c r="I81" s="9">
        <f t="shared" si="62"/>
        <v>290.74373329290319</v>
      </c>
      <c r="J81" s="9">
        <f t="shared" si="63"/>
        <v>0.1506628754532239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0.41390338014567885</v>
      </c>
      <c r="P81" s="9">
        <f t="shared" si="66"/>
        <v>6.2359873412556797E-2</v>
      </c>
      <c r="Q81" s="12">
        <f t="shared" si="67"/>
        <v>1.1224777214260222E-2</v>
      </c>
      <c r="R81" s="9">
        <f t="shared" si="68"/>
        <v>1.9710000000000002E-2</v>
      </c>
      <c r="S81" s="13">
        <f t="shared" si="69"/>
        <v>0.56949656084526745</v>
      </c>
      <c r="T81" s="2">
        <f t="shared" si="70"/>
        <v>0.01</v>
      </c>
      <c r="U81" s="14">
        <f t="shared" si="71"/>
        <v>5.6949656084526743E-3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2.7294965608452675E-2</v>
      </c>
      <c r="AR81" s="9">
        <f t="shared" si="75"/>
        <v>10.950000000000001</v>
      </c>
      <c r="AS81" s="1">
        <f t="shared" si="76"/>
        <v>0.18</v>
      </c>
      <c r="AT81" s="1">
        <f t="shared" si="77"/>
        <v>6810.583333333333</v>
      </c>
      <c r="AU81" s="1">
        <f t="shared" si="78"/>
        <v>2454868.8191459971</v>
      </c>
    </row>
    <row r="82" spans="1:48" x14ac:dyDescent="0.15">
      <c r="C82" s="7">
        <v>9</v>
      </c>
      <c r="D82" s="8">
        <v>14.829626916600001</v>
      </c>
      <c r="E82" s="10">
        <f t="shared" si="79"/>
        <v>17.593733292903199</v>
      </c>
      <c r="F82" s="7" t="s">
        <v>83</v>
      </c>
      <c r="G82" s="1">
        <v>10</v>
      </c>
      <c r="H82" s="9">
        <f t="shared" si="61"/>
        <v>14.829626916600001</v>
      </c>
      <c r="I82" s="9">
        <f t="shared" si="62"/>
        <v>287.97962691659995</v>
      </c>
      <c r="J82" s="9">
        <f t="shared" si="63"/>
        <v>0.10924639764890587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0.46104350673312211</v>
      </c>
      <c r="P82" s="9">
        <f t="shared" si="66"/>
        <v>5.0367342270012667E-2</v>
      </c>
      <c r="Q82" s="12">
        <f t="shared" si="67"/>
        <v>9.0661216086022796E-3</v>
      </c>
      <c r="R82" s="9">
        <f t="shared" si="68"/>
        <v>1.9710000000000002E-2</v>
      </c>
      <c r="S82" s="13">
        <f t="shared" si="69"/>
        <v>0.45997572849326629</v>
      </c>
      <c r="T82" s="2">
        <f t="shared" si="70"/>
        <v>0.01</v>
      </c>
      <c r="U82" s="14">
        <f t="shared" si="71"/>
        <v>4.5997572849326629E-3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2.6199757284932665E-2</v>
      </c>
      <c r="AR82" s="9">
        <f t="shared" si="75"/>
        <v>10.950000000000001</v>
      </c>
      <c r="AS82" s="1">
        <f t="shared" si="76"/>
        <v>0.18</v>
      </c>
      <c r="AT82" s="1">
        <f t="shared" si="77"/>
        <v>6810.583333333333</v>
      </c>
      <c r="AU82" s="1">
        <f t="shared" si="78"/>
        <v>2356367.4030809836</v>
      </c>
    </row>
    <row r="83" spans="1:48" x14ac:dyDescent="0.15">
      <c r="C83" s="7">
        <v>10</v>
      </c>
      <c r="D83" s="8">
        <v>10.0223731742903</v>
      </c>
      <c r="E83" s="10">
        <f t="shared" si="79"/>
        <v>14.829626916600001</v>
      </c>
      <c r="F83" s="7" t="s">
        <v>83</v>
      </c>
      <c r="G83" s="1">
        <v>11</v>
      </c>
      <c r="H83" s="9">
        <f t="shared" si="61"/>
        <v>10.0223731742903</v>
      </c>
      <c r="I83" s="9">
        <f t="shared" si="62"/>
        <v>283.17237317429027</v>
      </c>
      <c r="J83" s="9">
        <f t="shared" si="63"/>
        <v>6.1535937824186107E-2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0.39014235623995397</v>
      </c>
      <c r="O83" s="9">
        <f t="shared" si="80"/>
        <v>0.13003380822315547</v>
      </c>
      <c r="P83" s="9">
        <f t="shared" si="66"/>
        <v>8.0017523378622356E-3</v>
      </c>
      <c r="Q83" s="12">
        <f t="shared" si="67"/>
        <v>1.4403154208152023E-3</v>
      </c>
      <c r="R83" s="9">
        <f t="shared" si="68"/>
        <v>1.9710000000000002E-2</v>
      </c>
      <c r="S83" s="13">
        <f t="shared" si="69"/>
        <v>7.3075363816093461E-2</v>
      </c>
      <c r="T83" s="2">
        <f t="shared" si="70"/>
        <v>0.01</v>
      </c>
      <c r="U83" s="14">
        <f t="shared" si="71"/>
        <v>7.3075363816093458E-4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1.3330753638160935E-2</v>
      </c>
      <c r="AR83" s="9">
        <f t="shared" si="75"/>
        <v>10.950000000000001</v>
      </c>
      <c r="AS83" s="1">
        <f t="shared" si="76"/>
        <v>0.18</v>
      </c>
      <c r="AT83" s="1">
        <f t="shared" si="77"/>
        <v>6810.583333333333</v>
      </c>
      <c r="AU83" s="1">
        <f t="shared" si="78"/>
        <v>1198948.257033305</v>
      </c>
    </row>
    <row r="84" spans="1:48" x14ac:dyDescent="0.15">
      <c r="C84" s="7">
        <v>11</v>
      </c>
      <c r="D84" s="8">
        <v>5.2183610842666699</v>
      </c>
      <c r="E84" s="10">
        <f t="shared" si="79"/>
        <v>10.0223731742903</v>
      </c>
      <c r="F84" s="7" t="s">
        <v>85</v>
      </c>
      <c r="G84" s="1">
        <v>12</v>
      </c>
      <c r="H84" s="9">
        <f t="shared" si="61"/>
        <v>5.2183610842666699</v>
      </c>
      <c r="I84" s="9">
        <f t="shared" si="62"/>
        <v>278.36836108426667</v>
      </c>
      <c r="J84" s="9">
        <f t="shared" si="63"/>
        <v>3.399519617884101E-2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0.23153205588529324</v>
      </c>
      <c r="P84" s="9">
        <f t="shared" si="66"/>
        <v>7.8709776615109237E-3</v>
      </c>
      <c r="Q84" s="12">
        <f t="shared" si="67"/>
        <v>1.4167759790719662E-3</v>
      </c>
      <c r="R84" s="9">
        <f t="shared" si="68"/>
        <v>1.9710000000000002E-2</v>
      </c>
      <c r="S84" s="13">
        <f t="shared" si="69"/>
        <v>7.188107453434632E-2</v>
      </c>
      <c r="T84" s="2">
        <f t="shared" si="70"/>
        <v>0.01</v>
      </c>
      <c r="U84" s="14">
        <f t="shared" si="71"/>
        <v>7.1881074534346323E-4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1.3318810745343463E-2</v>
      </c>
      <c r="AR84" s="9">
        <f t="shared" si="75"/>
        <v>10.950000000000001</v>
      </c>
      <c r="AS84" s="1">
        <f t="shared" si="76"/>
        <v>0.18</v>
      </c>
      <c r="AT84" s="1">
        <f t="shared" si="77"/>
        <v>6810.583333333333</v>
      </c>
      <c r="AU84" s="1">
        <f t="shared" si="78"/>
        <v>1197874.1309249015</v>
      </c>
      <c r="AV84" s="1">
        <f>SUM(AU73:AU84)</f>
        <v>19406594.454586551</v>
      </c>
    </row>
    <row r="85" spans="1:48" x14ac:dyDescent="0.15">
      <c r="C85" s="7">
        <v>12</v>
      </c>
      <c r="D85" s="8">
        <v>1.0278175928387101</v>
      </c>
      <c r="E85" s="10">
        <f t="shared" si="79"/>
        <v>5.2183610842666699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2.7813910501935499</v>
      </c>
      <c r="E89" s="7"/>
      <c r="F89" s="7"/>
      <c r="G89" s="1">
        <v>1</v>
      </c>
      <c r="H89" s="9">
        <f t="shared" ref="H89:H100" si="81">E90</f>
        <v>2.7813910501935499</v>
      </c>
      <c r="I89" s="9">
        <f t="shared" ref="I89:I100" si="82">H89+273.15</f>
        <v>275.93139105019355</v>
      </c>
      <c r="J89" s="9">
        <f t="shared" ref="J89:J100" si="83">EXP(($C$15*(I89-$C$13))/($C$16*I89*$C$13))</f>
        <v>2.4960634817690047E-2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0.13242303188242055</v>
      </c>
      <c r="Q89" s="12">
        <f t="shared" ref="Q89:Q100" si="87">P89*$B$91</f>
        <v>5.9590364347089246E-2</v>
      </c>
      <c r="R89" s="9">
        <f t="shared" ref="R89:R100" si="88">L89*$B$91</f>
        <v>2.3873737500000001</v>
      </c>
      <c r="S89" s="13">
        <f t="shared" ref="S89:S100" si="89">Q89/R89</f>
        <v>2.4960634817690043E-2</v>
      </c>
      <c r="T89" s="2">
        <f t="shared" ref="T89:T100" si="90">$B$90/100</f>
        <v>0.51</v>
      </c>
      <c r="U89" s="14">
        <f t="shared" ref="U89:U100" si="91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3.4175072012742107E-2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977004.66666666663</v>
      </c>
      <c r="AN89" s="1">
        <f t="shared" ref="AN89:AN100" si="96">AM89*10000*AK89*AJ89</f>
        <v>3473312033.4933195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-1.88867427506452</v>
      </c>
      <c r="E90" s="10">
        <f t="shared" ref="E90:E101" si="97">D89</f>
        <v>2.7813910501935499</v>
      </c>
      <c r="F90" s="7" t="s">
        <v>83</v>
      </c>
      <c r="G90" s="1">
        <v>2</v>
      </c>
      <c r="H90" s="9">
        <f t="shared" si="81"/>
        <v>-1.88867427506452</v>
      </c>
      <c r="I90" s="9">
        <f t="shared" si="82"/>
        <v>271.26132572493543</v>
      </c>
      <c r="J90" s="9">
        <f t="shared" si="83"/>
        <v>1.3596265426821528E-2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10.478126968117579</v>
      </c>
      <c r="P90" s="9">
        <f t="shared" si="86"/>
        <v>0.14246339543446332</v>
      </c>
      <c r="Q90" s="12">
        <f t="shared" si="87"/>
        <v>6.4108527945508489E-2</v>
      </c>
      <c r="R90" s="9">
        <f t="shared" si="88"/>
        <v>2.3873737500000001</v>
      </c>
      <c r="S90" s="13">
        <f t="shared" si="89"/>
        <v>2.6853159437439777E-2</v>
      </c>
      <c r="T90" s="2">
        <f t="shared" si="90"/>
        <v>0.51</v>
      </c>
      <c r="U90" s="14">
        <f t="shared" si="91"/>
        <v>1.3695111313094286E-2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3.4466076060897924E-2</v>
      </c>
      <c r="AK90" s="9">
        <f t="shared" si="93"/>
        <v>10.4025</v>
      </c>
      <c r="AL90" s="1">
        <f t="shared" si="94"/>
        <v>0.45</v>
      </c>
      <c r="AM90" s="17">
        <f t="shared" si="95"/>
        <v>977004.66666666663</v>
      </c>
      <c r="AN90" s="1">
        <f t="shared" si="96"/>
        <v>3502887621.860127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2.6573760341785699</v>
      </c>
      <c r="E91" s="10">
        <f t="shared" si="97"/>
        <v>-1.88867427506452</v>
      </c>
      <c r="F91" s="7" t="s">
        <v>83</v>
      </c>
      <c r="G91" s="1">
        <v>3</v>
      </c>
      <c r="H91" s="9">
        <f t="shared" si="81"/>
        <v>2.6573760341785699</v>
      </c>
      <c r="I91" s="9">
        <f t="shared" si="82"/>
        <v>275.80737603417856</v>
      </c>
      <c r="J91" s="9">
        <f t="shared" si="83"/>
        <v>2.4567720502912276E-2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15.640938572683115</v>
      </c>
      <c r="P91" s="9">
        <f t="shared" si="86"/>
        <v>0.38426220725689841</v>
      </c>
      <c r="Q91" s="12">
        <f t="shared" si="87"/>
        <v>0.17291799326560428</v>
      </c>
      <c r="R91" s="9">
        <f t="shared" si="88"/>
        <v>2.3873737500000001</v>
      </c>
      <c r="S91" s="13">
        <f t="shared" si="89"/>
        <v>7.2430214693281383E-2</v>
      </c>
      <c r="T91" s="2">
        <f t="shared" si="90"/>
        <v>0.51</v>
      </c>
      <c r="U91" s="14">
        <f t="shared" si="91"/>
        <v>3.6939409493573508E-2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4.1474231962312411E-2</v>
      </c>
      <c r="AK91" s="9">
        <f t="shared" si="93"/>
        <v>10.4025</v>
      </c>
      <c r="AL91" s="1">
        <f t="shared" si="94"/>
        <v>0.45</v>
      </c>
      <c r="AM91" s="17">
        <f t="shared" si="95"/>
        <v>977004.66666666663</v>
      </c>
      <c r="AN91" s="1">
        <f t="shared" si="96"/>
        <v>4215146903.0082245</v>
      </c>
    </row>
    <row r="92" spans="1:48" x14ac:dyDescent="0.15">
      <c r="C92" s="7">
        <v>3</v>
      </c>
      <c r="D92" s="8">
        <v>6.3993368231612902</v>
      </c>
      <c r="E92" s="10">
        <f t="shared" si="97"/>
        <v>2.6573760341785699</v>
      </c>
      <c r="F92" s="7" t="s">
        <v>83</v>
      </c>
      <c r="G92" s="1">
        <v>4</v>
      </c>
      <c r="H92" s="9">
        <f t="shared" si="81"/>
        <v>6.3993368231612902</v>
      </c>
      <c r="I92" s="9">
        <f t="shared" si="82"/>
        <v>279.54933682316124</v>
      </c>
      <c r="J92" s="9">
        <f t="shared" si="83"/>
        <v>3.9408697766013127E-2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20.561951365426214</v>
      </c>
      <c r="P92" s="9">
        <f t="shared" si="86"/>
        <v>0.81031972683954268</v>
      </c>
      <c r="Q92" s="12">
        <f t="shared" si="87"/>
        <v>0.36464387707779422</v>
      </c>
      <c r="R92" s="9">
        <f t="shared" si="88"/>
        <v>2.3873737500000001</v>
      </c>
      <c r="S92" s="13">
        <f t="shared" si="89"/>
        <v>0.15273849646616672</v>
      </c>
      <c r="T92" s="2">
        <f t="shared" si="90"/>
        <v>0.51</v>
      </c>
      <c r="U92" s="14">
        <f t="shared" si="91"/>
        <v>7.7896633197745022E-2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5.3822834909120126E-2</v>
      </c>
      <c r="AK92" s="9">
        <f t="shared" si="93"/>
        <v>10.4025</v>
      </c>
      <c r="AL92" s="1">
        <f t="shared" si="94"/>
        <v>0.45</v>
      </c>
      <c r="AM92" s="17">
        <f t="shared" si="95"/>
        <v>977004.66666666663</v>
      </c>
      <c r="AN92" s="1">
        <f t="shared" si="96"/>
        <v>5470171360.4837389</v>
      </c>
    </row>
    <row r="93" spans="1:48" x14ac:dyDescent="0.15">
      <c r="C93" s="7">
        <v>4</v>
      </c>
      <c r="D93" s="8">
        <v>10.0854121081667</v>
      </c>
      <c r="E93" s="10">
        <f t="shared" si="97"/>
        <v>6.3993368231612902</v>
      </c>
      <c r="F93" s="7" t="s">
        <v>83</v>
      </c>
      <c r="G93" s="1">
        <v>5</v>
      </c>
      <c r="H93" s="9">
        <f t="shared" si="81"/>
        <v>10.0854121081667</v>
      </c>
      <c r="I93" s="9">
        <f t="shared" si="82"/>
        <v>283.23541210816666</v>
      </c>
      <c r="J93" s="9">
        <f t="shared" si="83"/>
        <v>6.2008672960831124E-2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18.764050056657339</v>
      </c>
      <c r="O93" s="9">
        <f t="shared" si="98"/>
        <v>6.2928565819293318</v>
      </c>
      <c r="P93" s="9">
        <f t="shared" si="86"/>
        <v>0.39021168577826953</v>
      </c>
      <c r="Q93" s="12">
        <f t="shared" si="87"/>
        <v>0.17559525860022129</v>
      </c>
      <c r="R93" s="9">
        <f t="shared" si="88"/>
        <v>2.3873737500000001</v>
      </c>
      <c r="S93" s="13">
        <f t="shared" si="89"/>
        <v>7.3551641673291118E-2</v>
      </c>
      <c r="T93" s="2">
        <f t="shared" si="90"/>
        <v>0.51</v>
      </c>
      <c r="U93" s="14">
        <f t="shared" si="91"/>
        <v>3.751133725337847E-2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3.4220668181893607E-2</v>
      </c>
      <c r="AK93" s="9">
        <f t="shared" si="93"/>
        <v>10.4025</v>
      </c>
      <c r="AL93" s="1">
        <f t="shared" si="94"/>
        <v>0.45</v>
      </c>
      <c r="AM93" s="17">
        <f t="shared" si="95"/>
        <v>977004.66666666663</v>
      </c>
      <c r="AN93" s="1">
        <f t="shared" si="96"/>
        <v>3477946104.8695569</v>
      </c>
    </row>
    <row r="94" spans="1:48" x14ac:dyDescent="0.15">
      <c r="C94" s="7">
        <v>5</v>
      </c>
      <c r="D94" s="8">
        <v>13.423757844871</v>
      </c>
      <c r="E94" s="10">
        <f t="shared" si="97"/>
        <v>10.0854121081667</v>
      </c>
      <c r="F94" s="7" t="s">
        <v>85</v>
      </c>
      <c r="G94" s="1">
        <v>6</v>
      </c>
      <c r="H94" s="9">
        <f t="shared" si="81"/>
        <v>13.423757844871</v>
      </c>
      <c r="I94" s="9">
        <f t="shared" si="82"/>
        <v>286.57375784487095</v>
      </c>
      <c r="J94" s="9">
        <f t="shared" si="83"/>
        <v>9.2548970688746013E-2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11.207919896151063</v>
      </c>
      <c r="P94" s="9">
        <f t="shared" si="86"/>
        <v>1.0372814499506979</v>
      </c>
      <c r="Q94" s="12">
        <f t="shared" si="87"/>
        <v>0.46677665247781408</v>
      </c>
      <c r="R94" s="9">
        <f t="shared" si="88"/>
        <v>2.3873737500000001</v>
      </c>
      <c r="S94" s="13">
        <f t="shared" si="89"/>
        <v>0.19551888449716517</v>
      </c>
      <c r="T94" s="2">
        <f t="shared" si="90"/>
        <v>0.51</v>
      </c>
      <c r="U94" s="14">
        <f t="shared" si="91"/>
        <v>9.9714631093554246E-2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5.6192961274706618E-2</v>
      </c>
      <c r="AK94" s="9">
        <f t="shared" si="93"/>
        <v>10.4025</v>
      </c>
      <c r="AL94" s="1">
        <f t="shared" si="94"/>
        <v>0.45</v>
      </c>
      <c r="AM94" s="17">
        <f t="shared" si="95"/>
        <v>977004.66666666663</v>
      </c>
      <c r="AN94" s="1">
        <f t="shared" si="96"/>
        <v>5711054201.1525745</v>
      </c>
    </row>
    <row r="95" spans="1:48" x14ac:dyDescent="0.15">
      <c r="C95" s="7">
        <v>6</v>
      </c>
      <c r="D95" s="8">
        <v>15.800262896</v>
      </c>
      <c r="E95" s="10">
        <f t="shared" si="97"/>
        <v>13.423757844871</v>
      </c>
      <c r="F95" s="7" t="s">
        <v>83</v>
      </c>
      <c r="G95" s="1">
        <v>7</v>
      </c>
      <c r="H95" s="9">
        <f t="shared" si="81"/>
        <v>15.800262896</v>
      </c>
      <c r="I95" s="9">
        <f t="shared" si="82"/>
        <v>288.95026289599997</v>
      </c>
      <c r="J95" s="9">
        <f t="shared" si="83"/>
        <v>0.12238625265172963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15.475913446200366</v>
      </c>
      <c r="P95" s="9">
        <f t="shared" si="86"/>
        <v>1.8940390530429778</v>
      </c>
      <c r="Q95" s="12">
        <f t="shared" si="87"/>
        <v>0.85231757386934004</v>
      </c>
      <c r="R95" s="9">
        <f t="shared" si="88"/>
        <v>2.3873737500000001</v>
      </c>
      <c r="S95" s="13">
        <f t="shared" si="89"/>
        <v>0.35701053254411463</v>
      </c>
      <c r="T95" s="2">
        <f t="shared" si="90"/>
        <v>0.51</v>
      </c>
      <c r="U95" s="14">
        <f t="shared" si="91"/>
        <v>0.18207537159749845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0.10135072453664579</v>
      </c>
      <c r="AK95" s="9">
        <f t="shared" si="93"/>
        <v>10.4025</v>
      </c>
      <c r="AL95" s="1">
        <f t="shared" si="94"/>
        <v>0.45</v>
      </c>
      <c r="AM95" s="17">
        <f t="shared" si="95"/>
        <v>977004.66666666663</v>
      </c>
      <c r="AN95" s="1">
        <f t="shared" si="96"/>
        <v>10300569110.875538</v>
      </c>
    </row>
    <row r="96" spans="1:48" x14ac:dyDescent="0.15">
      <c r="C96" s="7">
        <v>7</v>
      </c>
      <c r="D96" s="8">
        <v>20.8830086851613</v>
      </c>
      <c r="E96" s="10">
        <f t="shared" si="97"/>
        <v>15.800262896</v>
      </c>
      <c r="F96" s="7" t="s">
        <v>83</v>
      </c>
      <c r="G96" s="1">
        <v>8</v>
      </c>
      <c r="H96" s="9">
        <f t="shared" si="81"/>
        <v>20.8830086851613</v>
      </c>
      <c r="I96" s="9">
        <f t="shared" si="82"/>
        <v>294.03300868516129</v>
      </c>
      <c r="J96" s="9">
        <f t="shared" si="83"/>
        <v>0.21913341918069934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18.88714939315739</v>
      </c>
      <c r="P96" s="9">
        <f t="shared" si="86"/>
        <v>4.1388056250992493</v>
      </c>
      <c r="Q96" s="12">
        <f t="shared" si="87"/>
        <v>1.8624625312946623</v>
      </c>
      <c r="R96" s="9">
        <f t="shared" si="88"/>
        <v>2.3873737500000001</v>
      </c>
      <c r="S96" s="13">
        <f t="shared" si="89"/>
        <v>0.78013027130530455</v>
      </c>
      <c r="T96" s="2">
        <f t="shared" si="90"/>
        <v>0.51</v>
      </c>
      <c r="U96" s="14">
        <f t="shared" si="91"/>
        <v>0.39786643836570534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0.16641173116726016</v>
      </c>
      <c r="AK96" s="9">
        <f t="shared" si="93"/>
        <v>10.4025</v>
      </c>
      <c r="AL96" s="1">
        <f t="shared" si="94"/>
        <v>0.45</v>
      </c>
      <c r="AM96" s="17">
        <f t="shared" si="95"/>
        <v>977004.66666666663</v>
      </c>
      <c r="AN96" s="1">
        <f t="shared" si="96"/>
        <v>16912908571.551622</v>
      </c>
    </row>
    <row r="97" spans="1:50" x14ac:dyDescent="0.15">
      <c r="C97" s="7">
        <v>8</v>
      </c>
      <c r="D97" s="8">
        <v>17.593733292903199</v>
      </c>
      <c r="E97" s="10">
        <f t="shared" si="97"/>
        <v>20.8830086851613</v>
      </c>
      <c r="F97" s="7" t="s">
        <v>83</v>
      </c>
      <c r="G97" s="1">
        <v>9</v>
      </c>
      <c r="H97" s="9">
        <f t="shared" si="81"/>
        <v>17.593733292903199</v>
      </c>
      <c r="I97" s="9">
        <f t="shared" si="82"/>
        <v>290.74373329290319</v>
      </c>
      <c r="J97" s="9">
        <f t="shared" si="83"/>
        <v>0.1506628754532239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20.05361876805814</v>
      </c>
      <c r="P97" s="9">
        <f t="shared" si="86"/>
        <v>3.0213358668383767</v>
      </c>
      <c r="Q97" s="12">
        <f t="shared" si="87"/>
        <v>1.3596011400772696</v>
      </c>
      <c r="R97" s="9">
        <f t="shared" si="88"/>
        <v>2.3873737500000001</v>
      </c>
      <c r="S97" s="13">
        <f t="shared" si="89"/>
        <v>0.56949656084526756</v>
      </c>
      <c r="T97" s="2">
        <f t="shared" si="90"/>
        <v>0.51</v>
      </c>
      <c r="U97" s="14">
        <f t="shared" si="91"/>
        <v>0.29044324603108645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0.13402363867837258</v>
      </c>
      <c r="AK97" s="9">
        <f t="shared" si="93"/>
        <v>10.4025</v>
      </c>
      <c r="AL97" s="1">
        <f t="shared" si="94"/>
        <v>0.45</v>
      </c>
      <c r="AM97" s="17">
        <f t="shared" si="95"/>
        <v>977004.66666666663</v>
      </c>
      <c r="AN97" s="1">
        <f t="shared" si="96"/>
        <v>13621212467.982195</v>
      </c>
    </row>
    <row r="98" spans="1:50" x14ac:dyDescent="0.15">
      <c r="C98" s="7">
        <v>9</v>
      </c>
      <c r="D98" s="8">
        <v>14.829626916600001</v>
      </c>
      <c r="E98" s="10">
        <f t="shared" si="97"/>
        <v>17.593733292903199</v>
      </c>
      <c r="F98" s="7" t="s">
        <v>83</v>
      </c>
      <c r="G98" s="1">
        <v>10</v>
      </c>
      <c r="H98" s="9">
        <f t="shared" si="81"/>
        <v>14.829626916600001</v>
      </c>
      <c r="I98" s="9">
        <f t="shared" si="82"/>
        <v>287.97962691659995</v>
      </c>
      <c r="J98" s="9">
        <f t="shared" si="83"/>
        <v>0.10924639764890587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22.33755790121976</v>
      </c>
      <c r="P98" s="9">
        <f t="shared" si="86"/>
        <v>2.4402977329821129</v>
      </c>
      <c r="Q98" s="12">
        <f t="shared" si="87"/>
        <v>1.0981339798419509</v>
      </c>
      <c r="R98" s="9">
        <f t="shared" si="88"/>
        <v>2.3873737500000001</v>
      </c>
      <c r="S98" s="13">
        <f t="shared" si="89"/>
        <v>0.45997572849326623</v>
      </c>
      <c r="T98" s="2">
        <f t="shared" si="90"/>
        <v>0.51</v>
      </c>
      <c r="U98" s="14">
        <f t="shared" si="91"/>
        <v>0.23458762153156579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0.11397716789176708</v>
      </c>
      <c r="AK98" s="9">
        <f t="shared" si="93"/>
        <v>10.4025</v>
      </c>
      <c r="AL98" s="1">
        <f t="shared" si="94"/>
        <v>0.45</v>
      </c>
      <c r="AM98" s="17">
        <f t="shared" si="95"/>
        <v>977004.66666666663</v>
      </c>
      <c r="AN98" s="1">
        <f t="shared" si="96"/>
        <v>11583831297.688578</v>
      </c>
    </row>
    <row r="99" spans="1:50" x14ac:dyDescent="0.15">
      <c r="C99" s="7">
        <v>10</v>
      </c>
      <c r="D99" s="8">
        <v>10.0223731742903</v>
      </c>
      <c r="E99" s="10">
        <f t="shared" si="97"/>
        <v>14.829626916600001</v>
      </c>
      <c r="F99" s="7" t="s">
        <v>83</v>
      </c>
      <c r="G99" s="1">
        <v>11</v>
      </c>
      <c r="H99" s="9">
        <f t="shared" si="81"/>
        <v>10.0223731742903</v>
      </c>
      <c r="I99" s="9">
        <f t="shared" si="82"/>
        <v>283.17237317429027</v>
      </c>
      <c r="J99" s="9">
        <f t="shared" si="83"/>
        <v>6.1535937824186107E-2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18.902397159825764</v>
      </c>
      <c r="O99" s="9">
        <f t="shared" si="98"/>
        <v>6.300138008411885</v>
      </c>
      <c r="P99" s="9">
        <f t="shared" si="86"/>
        <v>0.38768490076942547</v>
      </c>
      <c r="Q99" s="12">
        <f t="shared" si="87"/>
        <v>0.17445820534624146</v>
      </c>
      <c r="R99" s="9">
        <f t="shared" si="88"/>
        <v>2.3873737500000001</v>
      </c>
      <c r="S99" s="13">
        <f t="shared" si="89"/>
        <v>7.3075363816093503E-2</v>
      </c>
      <c r="T99" s="2">
        <f t="shared" si="90"/>
        <v>0.51</v>
      </c>
      <c r="U99" s="14">
        <f t="shared" si="91"/>
        <v>3.7268435546207686E-2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4.1573433317181621E-2</v>
      </c>
      <c r="AK99" s="9">
        <f t="shared" si="93"/>
        <v>10.4025</v>
      </c>
      <c r="AL99" s="1">
        <f t="shared" si="94"/>
        <v>0.45</v>
      </c>
      <c r="AM99" s="17">
        <f t="shared" si="95"/>
        <v>977004.66666666663</v>
      </c>
      <c r="AN99" s="1">
        <f t="shared" si="96"/>
        <v>4225229025.4241657</v>
      </c>
    </row>
    <row r="100" spans="1:50" x14ac:dyDescent="0.15">
      <c r="C100" s="7">
        <v>11</v>
      </c>
      <c r="D100" s="8">
        <v>5.2183610842666699</v>
      </c>
      <c r="E100" s="10">
        <f t="shared" si="97"/>
        <v>10.0223731742903</v>
      </c>
      <c r="F100" s="7" t="s">
        <v>85</v>
      </c>
      <c r="G100" s="1">
        <v>12</v>
      </c>
      <c r="H100" s="9">
        <f t="shared" si="81"/>
        <v>5.2183610842666699</v>
      </c>
      <c r="I100" s="9">
        <f t="shared" si="82"/>
        <v>278.36836108426667</v>
      </c>
      <c r="J100" s="9">
        <f t="shared" si="83"/>
        <v>3.399519617884101E-2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11.21772810764246</v>
      </c>
      <c r="P100" s="9">
        <f t="shared" si="86"/>
        <v>0.38134886770020432</v>
      </c>
      <c r="Q100" s="12">
        <f t="shared" si="87"/>
        <v>0.17160699046509195</v>
      </c>
      <c r="R100" s="9">
        <f t="shared" si="88"/>
        <v>2.3873737500000001</v>
      </c>
      <c r="S100" s="13">
        <f t="shared" si="89"/>
        <v>7.1881074534346348E-2</v>
      </c>
      <c r="T100" s="2">
        <f t="shared" si="90"/>
        <v>0.51</v>
      </c>
      <c r="U100" s="14">
        <f t="shared" si="91"/>
        <v>3.6659348012516635E-2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4.1389793425773765E-2</v>
      </c>
      <c r="AK100" s="9">
        <f t="shared" si="93"/>
        <v>10.4025</v>
      </c>
      <c r="AL100" s="1">
        <f t="shared" si="94"/>
        <v>0.45</v>
      </c>
      <c r="AM100" s="17">
        <f t="shared" si="95"/>
        <v>977004.66666666663</v>
      </c>
      <c r="AN100" s="1">
        <f t="shared" si="96"/>
        <v>4206565168.7856631</v>
      </c>
      <c r="AO100" s="1">
        <f>SUM(AN89:AN100)</f>
        <v>86700833867.175293</v>
      </c>
    </row>
    <row r="101" spans="1:50" x14ac:dyDescent="0.15">
      <c r="C101" s="7">
        <v>12</v>
      </c>
      <c r="D101" s="8">
        <v>1.0278175928387101</v>
      </c>
      <c r="E101" s="10">
        <f t="shared" si="97"/>
        <v>5.2183610842666699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2.7813910501935499</v>
      </c>
      <c r="E105" s="7"/>
      <c r="F105" s="7"/>
      <c r="G105" s="1">
        <v>1</v>
      </c>
      <c r="H105" s="9">
        <f t="shared" ref="H105:H116" si="99">E106</f>
        <v>2.7813910501935499</v>
      </c>
      <c r="I105" s="9">
        <f t="shared" ref="I105:I116" si="100">H105+273.15</f>
        <v>275.93139105019355</v>
      </c>
      <c r="J105" s="9">
        <f t="shared" ref="J105:J116" si="101">EXP(($C$15*(I105-$C$13))/($C$16*I105*$C$13))</f>
        <v>2.4960634817690047E-2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1.6171750892165462E-2</v>
      </c>
      <c r="Q105" s="12">
        <f t="shared" ref="Q105:Q116" si="105">P105*$B$107</f>
        <v>4.8515252676496383E-3</v>
      </c>
      <c r="R105" s="9">
        <f t="shared" ref="R105:R116" si="106">L105*$B$107</f>
        <v>0.19436706250000002</v>
      </c>
      <c r="S105" s="13">
        <f t="shared" ref="S105:S116" si="107">Q105/R105</f>
        <v>2.496063481769005E-2</v>
      </c>
      <c r="T105" s="2">
        <f t="shared" ref="T105:T116" si="108">$B$106/100</f>
        <v>0.01</v>
      </c>
      <c r="U105" s="14">
        <f t="shared" ref="U105:U116" si="109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5.7396063481769009E-3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17255.416666666668</v>
      </c>
      <c r="AX105" s="1">
        <f t="shared" ref="AX105:AX116" si="116">AW105*10000*AV105*0.67*AU105*AT105</f>
        <v>12897485.00978777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-1.88867427506452</v>
      </c>
      <c r="E106" s="10">
        <f t="shared" ref="E106:E117" si="117">D105</f>
        <v>2.7813910501935499</v>
      </c>
      <c r="F106" s="7" t="s">
        <v>83</v>
      </c>
      <c r="G106" s="1">
        <v>2</v>
      </c>
      <c r="H106" s="9">
        <f t="shared" si="99"/>
        <v>-1.88867427506452</v>
      </c>
      <c r="I106" s="9">
        <f t="shared" si="100"/>
        <v>271.26132572493543</v>
      </c>
      <c r="J106" s="9">
        <f t="shared" si="101"/>
        <v>1.3596265426821528E-2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1.2796086657745014</v>
      </c>
      <c r="P106" s="9">
        <f t="shared" si="104"/>
        <v>1.7397899062331076E-2</v>
      </c>
      <c r="Q106" s="12">
        <f t="shared" si="105"/>
        <v>5.2193697186993229E-3</v>
      </c>
      <c r="R106" s="9">
        <f t="shared" si="106"/>
        <v>0.19436706250000002</v>
      </c>
      <c r="S106" s="13">
        <f t="shared" si="107"/>
        <v>2.685315943743978E-2</v>
      </c>
      <c r="T106" s="2">
        <f t="shared" si="108"/>
        <v>0.01</v>
      </c>
      <c r="U106" s="14">
        <f t="shared" si="109"/>
        <v>2.6853159437439781E-4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5.7585315943743977E-3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17255.416666666668</v>
      </c>
      <c r="AX106" s="1">
        <f t="shared" si="116"/>
        <v>12940011.98190604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2.6573760341785699</v>
      </c>
      <c r="E107" s="10">
        <f t="shared" si="117"/>
        <v>-1.88867427506452</v>
      </c>
      <c r="F107" s="7" t="s">
        <v>83</v>
      </c>
      <c r="G107" s="1">
        <v>3</v>
      </c>
      <c r="H107" s="9">
        <f t="shared" si="99"/>
        <v>2.6573760341785699</v>
      </c>
      <c r="I107" s="9">
        <f t="shared" si="100"/>
        <v>275.80737603417856</v>
      </c>
      <c r="J107" s="9">
        <f t="shared" si="101"/>
        <v>2.4567720502912276E-2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1.9101009750455038</v>
      </c>
      <c r="P107" s="9">
        <f t="shared" si="104"/>
        <v>4.6926826887258154E-2</v>
      </c>
      <c r="Q107" s="12">
        <f t="shared" si="105"/>
        <v>1.4078048066177445E-2</v>
      </c>
      <c r="R107" s="9">
        <f t="shared" si="106"/>
        <v>0.19436706250000002</v>
      </c>
      <c r="S107" s="13">
        <f t="shared" si="107"/>
        <v>7.2430214693281397E-2</v>
      </c>
      <c r="T107" s="2">
        <f t="shared" si="108"/>
        <v>0.01</v>
      </c>
      <c r="U107" s="14">
        <f t="shared" si="109"/>
        <v>7.2430214693281402E-4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6.2143021469328137E-3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17255.416666666668</v>
      </c>
      <c r="AX107" s="1">
        <f t="shared" si="116"/>
        <v>13964175.228117516</v>
      </c>
    </row>
    <row r="108" spans="1:50" x14ac:dyDescent="0.15">
      <c r="C108" s="7">
        <v>3</v>
      </c>
      <c r="D108" s="8">
        <v>6.3993368231612902</v>
      </c>
      <c r="E108" s="10">
        <f t="shared" si="117"/>
        <v>2.6573760341785699</v>
      </c>
      <c r="F108" s="7" t="s">
        <v>83</v>
      </c>
      <c r="G108" s="1">
        <v>4</v>
      </c>
      <c r="H108" s="9">
        <f t="shared" si="99"/>
        <v>6.3993368231612902</v>
      </c>
      <c r="I108" s="9">
        <f t="shared" si="100"/>
        <v>279.54933682316124</v>
      </c>
      <c r="J108" s="9">
        <f t="shared" si="101"/>
        <v>3.9408697766013127E-2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2.5110643564915791</v>
      </c>
      <c r="P108" s="9">
        <f t="shared" si="104"/>
        <v>9.8957776295984887E-2</v>
      </c>
      <c r="Q108" s="12">
        <f t="shared" si="105"/>
        <v>2.9687332888795465E-2</v>
      </c>
      <c r="R108" s="9">
        <f t="shared" si="106"/>
        <v>0.19436706250000002</v>
      </c>
      <c r="S108" s="13">
        <f t="shared" si="107"/>
        <v>0.15273849646616675</v>
      </c>
      <c r="T108" s="2">
        <f t="shared" si="108"/>
        <v>0.01</v>
      </c>
      <c r="U108" s="14">
        <f t="shared" si="109"/>
        <v>1.5273849646616675E-3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7.0173849646616672E-3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17255.416666666668</v>
      </c>
      <c r="AX108" s="1">
        <f t="shared" si="116"/>
        <v>15768784.808453282</v>
      </c>
    </row>
    <row r="109" spans="1:50" x14ac:dyDescent="0.15">
      <c r="C109" s="7">
        <v>4</v>
      </c>
      <c r="D109" s="8">
        <v>10.0854121081667</v>
      </c>
      <c r="E109" s="10">
        <f t="shared" si="117"/>
        <v>6.3993368231612902</v>
      </c>
      <c r="F109" s="7" t="s">
        <v>83</v>
      </c>
      <c r="G109" s="1">
        <v>5</v>
      </c>
      <c r="H109" s="9">
        <f t="shared" si="99"/>
        <v>10.0854121081667</v>
      </c>
      <c r="I109" s="9">
        <f t="shared" si="100"/>
        <v>283.23541210816666</v>
      </c>
      <c r="J109" s="9">
        <f t="shared" si="101"/>
        <v>6.2008672960831124E-2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2.2915012511858146</v>
      </c>
      <c r="O109" s="9">
        <f t="shared" si="118"/>
        <v>0.76849553734311327</v>
      </c>
      <c r="P109" s="9">
        <f t="shared" si="104"/>
        <v>4.7653388446967294E-2</v>
      </c>
      <c r="Q109" s="12">
        <f t="shared" si="105"/>
        <v>1.4296016534090187E-2</v>
      </c>
      <c r="R109" s="9">
        <f t="shared" si="106"/>
        <v>0.19436706250000002</v>
      </c>
      <c r="S109" s="13">
        <f t="shared" si="107"/>
        <v>7.3551641673291146E-2</v>
      </c>
      <c r="T109" s="2">
        <f t="shared" si="108"/>
        <v>0.01</v>
      </c>
      <c r="U109" s="14">
        <f t="shared" si="109"/>
        <v>7.3551641673291149E-4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6.2255164167329116E-3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17255.416666666668</v>
      </c>
      <c r="AX109" s="1">
        <f t="shared" si="116"/>
        <v>13989374.844235513</v>
      </c>
    </row>
    <row r="110" spans="1:50" x14ac:dyDescent="0.15">
      <c r="C110" s="7">
        <v>5</v>
      </c>
      <c r="D110" s="8">
        <v>13.423757844871</v>
      </c>
      <c r="E110" s="10">
        <f t="shared" si="117"/>
        <v>10.0854121081667</v>
      </c>
      <c r="F110" s="7" t="s">
        <v>85</v>
      </c>
      <c r="G110" s="1">
        <v>6</v>
      </c>
      <c r="H110" s="9">
        <f t="shared" si="99"/>
        <v>13.423757844871</v>
      </c>
      <c r="I110" s="9">
        <f t="shared" si="100"/>
        <v>286.57375784487095</v>
      </c>
      <c r="J110" s="9">
        <f t="shared" si="101"/>
        <v>9.2548970688746013E-2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1.3687323572294796</v>
      </c>
      <c r="P110" s="9">
        <f t="shared" si="104"/>
        <v>0.12667477080996933</v>
      </c>
      <c r="Q110" s="12">
        <f t="shared" si="105"/>
        <v>3.8002431242990797E-2</v>
      </c>
      <c r="R110" s="9">
        <f t="shared" si="106"/>
        <v>0.19436706250000002</v>
      </c>
      <c r="S110" s="13">
        <f t="shared" si="107"/>
        <v>0.19551888449716523</v>
      </c>
      <c r="T110" s="2">
        <f t="shared" si="108"/>
        <v>0.01</v>
      </c>
      <c r="U110" s="14">
        <f t="shared" si="109"/>
        <v>1.9551888449716522E-3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7.4451888449716527E-3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17255.416666666668</v>
      </c>
      <c r="AX110" s="1">
        <f t="shared" si="116"/>
        <v>16730104.06951718</v>
      </c>
    </row>
    <row r="111" spans="1:50" x14ac:dyDescent="0.15">
      <c r="C111" s="7">
        <v>6</v>
      </c>
      <c r="D111" s="8">
        <v>15.800262896</v>
      </c>
      <c r="E111" s="10">
        <f t="shared" si="117"/>
        <v>13.423757844871</v>
      </c>
      <c r="F111" s="7" t="s">
        <v>83</v>
      </c>
      <c r="G111" s="1">
        <v>7</v>
      </c>
      <c r="H111" s="9">
        <f t="shared" si="99"/>
        <v>15.800262896</v>
      </c>
      <c r="I111" s="9">
        <f t="shared" si="100"/>
        <v>288.95026289599997</v>
      </c>
      <c r="J111" s="9">
        <f t="shared" si="101"/>
        <v>0.12238625265172963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1.8899477947528436</v>
      </c>
      <c r="P111" s="9">
        <f t="shared" si="104"/>
        <v>0.23130362830720078</v>
      </c>
      <c r="Q111" s="12">
        <f t="shared" si="105"/>
        <v>6.9391088492160233E-2</v>
      </c>
      <c r="R111" s="9">
        <f t="shared" si="106"/>
        <v>0.19436706250000002</v>
      </c>
      <c r="S111" s="13">
        <f t="shared" si="107"/>
        <v>0.35701053254411469</v>
      </c>
      <c r="T111" s="2">
        <f t="shared" si="108"/>
        <v>0.01</v>
      </c>
      <c r="U111" s="14">
        <f t="shared" si="109"/>
        <v>3.5701053254411468E-3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1.3520105325441147E-2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17255.416666666668</v>
      </c>
      <c r="AX111" s="1">
        <f t="shared" si="116"/>
        <v>30381065.388049945</v>
      </c>
    </row>
    <row r="112" spans="1:50" x14ac:dyDescent="0.15">
      <c r="C112" s="7">
        <v>7</v>
      </c>
      <c r="D112" s="8">
        <v>20.8830086851613</v>
      </c>
      <c r="E112" s="10">
        <f t="shared" si="117"/>
        <v>15.800262896</v>
      </c>
      <c r="F112" s="7" t="s">
        <v>83</v>
      </c>
      <c r="G112" s="1">
        <v>8</v>
      </c>
      <c r="H112" s="9">
        <f t="shared" si="99"/>
        <v>20.8830086851613</v>
      </c>
      <c r="I112" s="9">
        <f t="shared" si="100"/>
        <v>294.03300868516129</v>
      </c>
      <c r="J112" s="9">
        <f t="shared" si="101"/>
        <v>0.21913341918069934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2.3065343747789759</v>
      </c>
      <c r="P112" s="9">
        <f t="shared" si="104"/>
        <v>0.50543876400313359</v>
      </c>
      <c r="Q112" s="12">
        <f t="shared" si="105"/>
        <v>0.15163162920094006</v>
      </c>
      <c r="R112" s="9">
        <f t="shared" si="106"/>
        <v>0.19436706250000002</v>
      </c>
      <c r="S112" s="13">
        <f t="shared" si="107"/>
        <v>0.78013027130530432</v>
      </c>
      <c r="T112" s="2">
        <f t="shared" si="108"/>
        <v>0.01</v>
      </c>
      <c r="U112" s="14">
        <f t="shared" si="109"/>
        <v>7.8013027130530432E-3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1.7751302713053044E-2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17255.416666666668</v>
      </c>
      <c r="AX112" s="1">
        <f t="shared" si="116"/>
        <v>39889000.526757069</v>
      </c>
    </row>
    <row r="113" spans="1:53" x14ac:dyDescent="0.15">
      <c r="C113" s="7">
        <v>8</v>
      </c>
      <c r="D113" s="8">
        <v>17.593733292903199</v>
      </c>
      <c r="E113" s="10">
        <f t="shared" si="117"/>
        <v>20.8830086851613</v>
      </c>
      <c r="F113" s="7" t="s">
        <v>83</v>
      </c>
      <c r="G113" s="1">
        <v>9</v>
      </c>
      <c r="H113" s="9">
        <f t="shared" si="99"/>
        <v>17.593733292903199</v>
      </c>
      <c r="I113" s="9">
        <f t="shared" si="100"/>
        <v>290.74373329290319</v>
      </c>
      <c r="J113" s="9">
        <f t="shared" si="101"/>
        <v>0.1506628754532239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2.448985819109176</v>
      </c>
      <c r="P113" s="9">
        <f t="shared" si="104"/>
        <v>0.36897124545115734</v>
      </c>
      <c r="Q113" s="12">
        <f t="shared" si="105"/>
        <v>0.1106913736353472</v>
      </c>
      <c r="R113" s="9">
        <f t="shared" si="106"/>
        <v>0.19436706250000002</v>
      </c>
      <c r="S113" s="13">
        <f t="shared" si="107"/>
        <v>0.56949656084526767</v>
      </c>
      <c r="T113" s="2">
        <f t="shared" si="108"/>
        <v>0.01</v>
      </c>
      <c r="U113" s="14">
        <f t="shared" si="109"/>
        <v>5.6949656084526769E-3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1.5644965608452677E-2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17255.416666666668</v>
      </c>
      <c r="AX113" s="1">
        <f t="shared" si="116"/>
        <v>35155844.699655436</v>
      </c>
    </row>
    <row r="114" spans="1:53" x14ac:dyDescent="0.15">
      <c r="C114" s="7">
        <v>9</v>
      </c>
      <c r="D114" s="8">
        <v>14.829626916600001</v>
      </c>
      <c r="E114" s="10">
        <f t="shared" si="117"/>
        <v>17.593733292903199</v>
      </c>
      <c r="F114" s="7" t="s">
        <v>83</v>
      </c>
      <c r="G114" s="1">
        <v>10</v>
      </c>
      <c r="H114" s="9">
        <f t="shared" si="99"/>
        <v>14.829626916600001</v>
      </c>
      <c r="I114" s="9">
        <f t="shared" si="100"/>
        <v>287.97962691659995</v>
      </c>
      <c r="J114" s="9">
        <f t="shared" si="101"/>
        <v>0.10924639764890587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2.7279047819913522</v>
      </c>
      <c r="P114" s="9">
        <f t="shared" si="104"/>
        <v>0.29801377056177913</v>
      </c>
      <c r="Q114" s="12">
        <f t="shared" si="105"/>
        <v>8.940413116853374E-2</v>
      </c>
      <c r="R114" s="9">
        <f t="shared" si="106"/>
        <v>0.19436706250000002</v>
      </c>
      <c r="S114" s="13">
        <f t="shared" si="107"/>
        <v>0.45997572849326634</v>
      </c>
      <c r="T114" s="2">
        <f t="shared" si="108"/>
        <v>0.01</v>
      </c>
      <c r="U114" s="14">
        <f t="shared" si="109"/>
        <v>4.5997572849326637E-3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1.4549757284932664E-2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17255.416666666668</v>
      </c>
      <c r="AX114" s="1">
        <f t="shared" si="116"/>
        <v>32694799.102045614</v>
      </c>
    </row>
    <row r="115" spans="1:53" x14ac:dyDescent="0.15">
      <c r="C115" s="7">
        <v>10</v>
      </c>
      <c r="D115" s="8">
        <v>10.0223731742903</v>
      </c>
      <c r="E115" s="10">
        <f t="shared" si="117"/>
        <v>14.829626916600001</v>
      </c>
      <c r="F115" s="7" t="s">
        <v>83</v>
      </c>
      <c r="G115" s="1">
        <v>11</v>
      </c>
      <c r="H115" s="9">
        <f t="shared" si="99"/>
        <v>10.0223731742903</v>
      </c>
      <c r="I115" s="9">
        <f t="shared" si="100"/>
        <v>283.17237317429027</v>
      </c>
      <c r="J115" s="9">
        <f t="shared" si="101"/>
        <v>6.1535937824186107E-2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2.3083964608580949</v>
      </c>
      <c r="O115" s="9">
        <f t="shared" si="118"/>
        <v>0.76938475890481151</v>
      </c>
      <c r="P115" s="9">
        <f t="shared" si="104"/>
        <v>4.7344812686842902E-2</v>
      </c>
      <c r="Q115" s="12">
        <f t="shared" si="105"/>
        <v>1.420344380605287E-2</v>
      </c>
      <c r="R115" s="9">
        <f t="shared" si="106"/>
        <v>0.19436706250000002</v>
      </c>
      <c r="S115" s="13">
        <f t="shared" si="107"/>
        <v>7.3075363816093419E-2</v>
      </c>
      <c r="T115" s="2">
        <f t="shared" si="108"/>
        <v>0.01</v>
      </c>
      <c r="U115" s="14">
        <f t="shared" si="109"/>
        <v>7.3075363816093425E-4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6.2207536381609346E-3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17255.416666666668</v>
      </c>
      <c r="AX115" s="1">
        <f t="shared" si="116"/>
        <v>13978672.391574014</v>
      </c>
    </row>
    <row r="116" spans="1:53" x14ac:dyDescent="0.15">
      <c r="C116" s="7">
        <v>11</v>
      </c>
      <c r="D116" s="8">
        <v>5.2183610842666699</v>
      </c>
      <c r="E116" s="10">
        <f t="shared" si="117"/>
        <v>10.0223731742903</v>
      </c>
      <c r="F116" s="7" t="s">
        <v>85</v>
      </c>
      <c r="G116" s="1">
        <v>12</v>
      </c>
      <c r="H116" s="9">
        <f t="shared" si="99"/>
        <v>5.2183610842666699</v>
      </c>
      <c r="I116" s="9">
        <f t="shared" si="100"/>
        <v>278.36836108426667</v>
      </c>
      <c r="J116" s="9">
        <f t="shared" si="101"/>
        <v>3.399519617884101E-2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1.3699301545513021</v>
      </c>
      <c r="P116" s="9">
        <f t="shared" si="104"/>
        <v>4.6571044355281498E-2</v>
      </c>
      <c r="Q116" s="12">
        <f t="shared" si="105"/>
        <v>1.397131330658445E-2</v>
      </c>
      <c r="R116" s="9">
        <f t="shared" si="106"/>
        <v>0.19436706250000002</v>
      </c>
      <c r="S116" s="13">
        <f t="shared" si="107"/>
        <v>7.1881074534346306E-2</v>
      </c>
      <c r="T116" s="2">
        <f t="shared" si="108"/>
        <v>0.01</v>
      </c>
      <c r="U116" s="14">
        <f t="shared" si="109"/>
        <v>7.1881074534346312E-4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6.2088107453434635E-3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17255.416666666668</v>
      </c>
      <c r="AX116" s="1">
        <f t="shared" si="116"/>
        <v>13951835.484695241</v>
      </c>
      <c r="AY116" s="1">
        <f>SUM(AX105:AX116)</f>
        <v>252341153.53479463</v>
      </c>
    </row>
    <row r="117" spans="1:53" x14ac:dyDescent="0.15">
      <c r="C117" s="7">
        <v>12</v>
      </c>
      <c r="D117" s="8">
        <v>1.0278175928387101</v>
      </c>
      <c r="E117" s="10">
        <f t="shared" si="117"/>
        <v>5.2183610842666699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2.7813910501935499</v>
      </c>
      <c r="E121" s="7"/>
      <c r="F121" s="7"/>
      <c r="G121" s="1">
        <v>1</v>
      </c>
      <c r="H121" s="9">
        <f t="shared" ref="H121:H132" si="119">E122</f>
        <v>2.7813910501935499</v>
      </c>
      <c r="I121" s="9">
        <f t="shared" ref="I121:I132" si="120">H121+273.15</f>
        <v>275.93139105019355</v>
      </c>
      <c r="J121" s="9">
        <f t="shared" ref="J121:J132" si="121">EXP(($C$15*(I121-$C$13))/($C$16*I121*$C$13))</f>
        <v>2.4960634817690047E-2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7.1062927325963561E-3</v>
      </c>
      <c r="Q121" s="12">
        <f t="shared" ref="Q121:Q132" si="125">P121*$B$123</f>
        <v>2.3450766017567978E-3</v>
      </c>
      <c r="R121" s="9">
        <f t="shared" ref="R121:R132" si="126">L121*$B$123</f>
        <v>9.3951000000000007E-2</v>
      </c>
      <c r="S121" s="13">
        <f t="shared" ref="S121:S132" si="127">Q121/R121</f>
        <v>2.4960634817690047E-2</v>
      </c>
      <c r="T121" s="2">
        <f t="shared" ref="T121:T132" si="128">$B$122/100</f>
        <v>0.01</v>
      </c>
      <c r="U121" s="14">
        <f t="shared" ref="U121:U132" si="129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5.7396063481769009E-3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-1.88867427506452</v>
      </c>
      <c r="E122" s="10">
        <f t="shared" ref="E122:E133" si="139">D121</f>
        <v>2.7813910501935499</v>
      </c>
      <c r="F122" s="7" t="s">
        <v>83</v>
      </c>
      <c r="G122" s="1">
        <v>2</v>
      </c>
      <c r="H122" s="9">
        <f t="shared" si="119"/>
        <v>-1.88867427506452</v>
      </c>
      <c r="I122" s="9">
        <f t="shared" si="120"/>
        <v>271.26132572493543</v>
      </c>
      <c r="J122" s="9">
        <f t="shared" si="121"/>
        <v>1.3596265426821528E-2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0.56229370726740369</v>
      </c>
      <c r="P122" s="9">
        <f t="shared" si="124"/>
        <v>7.6450944918391057E-3</v>
      </c>
      <c r="Q122" s="12">
        <f t="shared" si="125"/>
        <v>2.5228811823069051E-3</v>
      </c>
      <c r="R122" s="9">
        <f t="shared" si="126"/>
        <v>9.3951000000000007E-2</v>
      </c>
      <c r="S122" s="13">
        <f t="shared" si="127"/>
        <v>2.685315943743978E-2</v>
      </c>
      <c r="T122" s="2">
        <f t="shared" si="128"/>
        <v>0.01</v>
      </c>
      <c r="U122" s="14">
        <f t="shared" si="129"/>
        <v>2.6853159437439781E-4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5.7585315943743977E-3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2.6573760341785699</v>
      </c>
      <c r="E123" s="10">
        <f t="shared" si="139"/>
        <v>-1.88867427506452</v>
      </c>
      <c r="F123" s="7" t="s">
        <v>83</v>
      </c>
      <c r="G123" s="1">
        <v>3</v>
      </c>
      <c r="H123" s="9">
        <f t="shared" si="119"/>
        <v>2.6573760341785699</v>
      </c>
      <c r="I123" s="9">
        <f t="shared" si="120"/>
        <v>275.80737603417856</v>
      </c>
      <c r="J123" s="9">
        <f t="shared" si="121"/>
        <v>2.4567720502912276E-2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0.8393486127755645</v>
      </c>
      <c r="P123" s="9">
        <f t="shared" si="124"/>
        <v>2.0620882123177212E-2</v>
      </c>
      <c r="Q123" s="12">
        <f t="shared" si="125"/>
        <v>6.8048911006484804E-3</v>
      </c>
      <c r="R123" s="9">
        <f t="shared" si="126"/>
        <v>9.3951000000000007E-2</v>
      </c>
      <c r="S123" s="13">
        <f t="shared" si="127"/>
        <v>7.2430214693281397E-2</v>
      </c>
      <c r="T123" s="2">
        <f t="shared" si="128"/>
        <v>0.01</v>
      </c>
      <c r="U123" s="14">
        <f t="shared" si="129"/>
        <v>7.2430214693281402E-4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6.2143021469328137E-3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6.3993368231612902</v>
      </c>
      <c r="E124" s="10">
        <f t="shared" si="139"/>
        <v>2.6573760341785699</v>
      </c>
      <c r="F124" s="7" t="s">
        <v>83</v>
      </c>
      <c r="G124" s="1">
        <v>4</v>
      </c>
      <c r="H124" s="9">
        <f t="shared" si="119"/>
        <v>6.3993368231612902</v>
      </c>
      <c r="I124" s="9">
        <f t="shared" si="120"/>
        <v>279.54933682316124</v>
      </c>
      <c r="J124" s="9">
        <f t="shared" si="121"/>
        <v>3.9408697766013127E-2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1.1034277306523872</v>
      </c>
      <c r="P124" s="9">
        <f t="shared" si="124"/>
        <v>4.3484649943917666E-2</v>
      </c>
      <c r="Q124" s="12">
        <f t="shared" si="125"/>
        <v>1.434993448149283E-2</v>
      </c>
      <c r="R124" s="9">
        <f t="shared" si="126"/>
        <v>9.3951000000000007E-2</v>
      </c>
      <c r="S124" s="13">
        <f t="shared" si="127"/>
        <v>0.15273849646616672</v>
      </c>
      <c r="T124" s="2">
        <f t="shared" si="128"/>
        <v>0.01</v>
      </c>
      <c r="U124" s="14">
        <f t="shared" si="129"/>
        <v>1.5273849646616673E-3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7.0173849646616672E-3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10.0854121081667</v>
      </c>
      <c r="E125" s="10">
        <f t="shared" si="139"/>
        <v>6.3993368231612902</v>
      </c>
      <c r="F125" s="7" t="s">
        <v>83</v>
      </c>
      <c r="G125" s="1">
        <v>5</v>
      </c>
      <c r="H125" s="9">
        <f t="shared" si="119"/>
        <v>10.0854121081667</v>
      </c>
      <c r="I125" s="9">
        <f t="shared" si="120"/>
        <v>283.23541210816666</v>
      </c>
      <c r="J125" s="9">
        <f t="shared" si="121"/>
        <v>6.2008672960831124E-2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1.0069459266730461</v>
      </c>
      <c r="O125" s="9">
        <f t="shared" si="140"/>
        <v>0.33769715403542344</v>
      </c>
      <c r="P125" s="9">
        <f t="shared" si="124"/>
        <v>2.0940152384385985E-2</v>
      </c>
      <c r="Q125" s="12">
        <f t="shared" si="125"/>
        <v>6.9102502868473754E-3</v>
      </c>
      <c r="R125" s="9">
        <f t="shared" si="126"/>
        <v>9.3951000000000007E-2</v>
      </c>
      <c r="S125" s="13">
        <f t="shared" si="127"/>
        <v>7.3551641673291132E-2</v>
      </c>
      <c r="T125" s="2">
        <f t="shared" si="128"/>
        <v>0.01</v>
      </c>
      <c r="U125" s="14">
        <f t="shared" si="129"/>
        <v>7.3551641673291139E-4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6.2255164167329116E-3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13.423757844871</v>
      </c>
      <c r="E126" s="10">
        <f t="shared" si="139"/>
        <v>10.0854121081667</v>
      </c>
      <c r="F126" s="7" t="s">
        <v>85</v>
      </c>
      <c r="G126" s="1">
        <v>6</v>
      </c>
      <c r="H126" s="9">
        <f t="shared" si="119"/>
        <v>13.423757844871</v>
      </c>
      <c r="I126" s="9">
        <f t="shared" si="120"/>
        <v>286.57375784487095</v>
      </c>
      <c r="J126" s="9">
        <f t="shared" si="121"/>
        <v>9.2548970688746013E-2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0.60145700165103744</v>
      </c>
      <c r="P126" s="9">
        <f t="shared" si="124"/>
        <v>5.5664226416342923E-2</v>
      </c>
      <c r="Q126" s="12">
        <f t="shared" si="125"/>
        <v>1.8369194717393164E-2</v>
      </c>
      <c r="R126" s="9">
        <f t="shared" si="126"/>
        <v>9.3951000000000007E-2</v>
      </c>
      <c r="S126" s="13">
        <f t="shared" si="127"/>
        <v>0.19551888449716515</v>
      </c>
      <c r="T126" s="2">
        <f t="shared" si="128"/>
        <v>0.01</v>
      </c>
      <c r="U126" s="14">
        <f t="shared" si="129"/>
        <v>1.9551888449716513E-3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7.445188844971651E-3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15.800262896</v>
      </c>
      <c r="E127" s="10">
        <f t="shared" si="139"/>
        <v>13.423757844871</v>
      </c>
      <c r="F127" s="7" t="s">
        <v>83</v>
      </c>
      <c r="G127" s="1">
        <v>7</v>
      </c>
      <c r="H127" s="9">
        <f t="shared" si="119"/>
        <v>15.800262896</v>
      </c>
      <c r="I127" s="9">
        <f t="shared" si="120"/>
        <v>288.95026289599997</v>
      </c>
      <c r="J127" s="9">
        <f t="shared" si="121"/>
        <v>0.12238625265172963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0.83049277523469445</v>
      </c>
      <c r="P127" s="9">
        <f t="shared" si="124"/>
        <v>0.10164089861530942</v>
      </c>
      <c r="Q127" s="12">
        <f t="shared" si="125"/>
        <v>3.3541496543052114E-2</v>
      </c>
      <c r="R127" s="9">
        <f t="shared" si="126"/>
        <v>9.3951000000000007E-2</v>
      </c>
      <c r="S127" s="13">
        <f t="shared" si="127"/>
        <v>0.35701053254411463</v>
      </c>
      <c r="T127" s="2">
        <f t="shared" si="128"/>
        <v>0.01</v>
      </c>
      <c r="U127" s="14">
        <f t="shared" si="129"/>
        <v>3.5701053254411463E-3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1.3520105325441147E-2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20.8830086851613</v>
      </c>
      <c r="E128" s="10">
        <f t="shared" si="139"/>
        <v>15.800262896</v>
      </c>
      <c r="F128" s="7" t="s">
        <v>83</v>
      </c>
      <c r="G128" s="1">
        <v>8</v>
      </c>
      <c r="H128" s="9">
        <f t="shared" si="119"/>
        <v>20.8830086851613</v>
      </c>
      <c r="I128" s="9">
        <f t="shared" si="120"/>
        <v>294.03300868516129</v>
      </c>
      <c r="J128" s="9">
        <f t="shared" si="121"/>
        <v>0.21913341918069934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1.013551876619385</v>
      </c>
      <c r="P128" s="9">
        <f t="shared" si="124"/>
        <v>0.22210308824062014</v>
      </c>
      <c r="Q128" s="12">
        <f t="shared" si="125"/>
        <v>7.3294019119404655E-2</v>
      </c>
      <c r="R128" s="9">
        <f t="shared" si="126"/>
        <v>9.3951000000000007E-2</v>
      </c>
      <c r="S128" s="13">
        <f t="shared" si="127"/>
        <v>0.78013027130530432</v>
      </c>
      <c r="T128" s="2">
        <f t="shared" si="128"/>
        <v>0.01</v>
      </c>
      <c r="U128" s="14">
        <f t="shared" si="129"/>
        <v>7.8013027130530432E-3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1.7751302713053044E-2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17.593733292903199</v>
      </c>
      <c r="E129" s="10">
        <f t="shared" si="139"/>
        <v>20.8830086851613</v>
      </c>
      <c r="F129" s="7" t="s">
        <v>83</v>
      </c>
      <c r="G129" s="1">
        <v>9</v>
      </c>
      <c r="H129" s="9">
        <f t="shared" si="119"/>
        <v>17.593733292903199</v>
      </c>
      <c r="I129" s="9">
        <f t="shared" si="120"/>
        <v>290.74373329290319</v>
      </c>
      <c r="J129" s="9">
        <f t="shared" si="121"/>
        <v>0.1506628754532239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1.0761487883787648</v>
      </c>
      <c r="P129" s="9">
        <f t="shared" si="124"/>
        <v>0.16213567087264766</v>
      </c>
      <c r="Q129" s="12">
        <f t="shared" si="125"/>
        <v>5.3504771387973729E-2</v>
      </c>
      <c r="R129" s="9">
        <f t="shared" si="126"/>
        <v>9.3951000000000007E-2</v>
      </c>
      <c r="S129" s="13">
        <f t="shared" si="127"/>
        <v>0.56949656084526745</v>
      </c>
      <c r="T129" s="2">
        <f t="shared" si="128"/>
        <v>0.01</v>
      </c>
      <c r="U129" s="14">
        <f t="shared" si="129"/>
        <v>5.6949656084526743E-3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1.5644965608452674E-2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14.829626916600001</v>
      </c>
      <c r="E130" s="10">
        <f t="shared" si="139"/>
        <v>17.593733292903199</v>
      </c>
      <c r="F130" s="7" t="s">
        <v>83</v>
      </c>
      <c r="G130" s="1">
        <v>10</v>
      </c>
      <c r="H130" s="9">
        <f t="shared" si="119"/>
        <v>14.829626916600001</v>
      </c>
      <c r="I130" s="9">
        <f t="shared" si="120"/>
        <v>287.97962691659995</v>
      </c>
      <c r="J130" s="9">
        <f t="shared" si="121"/>
        <v>0.10924639764890587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1.1987131175061172</v>
      </c>
      <c r="P130" s="9">
        <f t="shared" si="124"/>
        <v>0.13095508990203292</v>
      </c>
      <c r="Q130" s="12">
        <f t="shared" si="125"/>
        <v>4.3215179667670862E-2</v>
      </c>
      <c r="R130" s="9">
        <f t="shared" si="126"/>
        <v>9.3951000000000007E-2</v>
      </c>
      <c r="S130" s="13">
        <f t="shared" si="127"/>
        <v>0.45997572849326629</v>
      </c>
      <c r="T130" s="2">
        <f t="shared" si="128"/>
        <v>0.01</v>
      </c>
      <c r="U130" s="14">
        <f t="shared" si="129"/>
        <v>4.5997572849326629E-3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1.4549757284932664E-2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10.0223731742903</v>
      </c>
      <c r="E131" s="10">
        <f t="shared" si="139"/>
        <v>14.829626916600001</v>
      </c>
      <c r="F131" s="7" t="s">
        <v>83</v>
      </c>
      <c r="G131" s="1">
        <v>11</v>
      </c>
      <c r="H131" s="9">
        <f t="shared" si="119"/>
        <v>10.0223731742903</v>
      </c>
      <c r="I131" s="9">
        <f t="shared" si="120"/>
        <v>283.17237317429027</v>
      </c>
      <c r="J131" s="9">
        <f t="shared" si="121"/>
        <v>6.1535937824186107E-2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1.01437012622388</v>
      </c>
      <c r="O131" s="9">
        <f t="shared" si="140"/>
        <v>0.33808790138020428</v>
      </c>
      <c r="P131" s="9">
        <f t="shared" si="124"/>
        <v>2.0804556078441814E-2</v>
      </c>
      <c r="Q131" s="12">
        <f t="shared" si="125"/>
        <v>6.8655035058857988E-3</v>
      </c>
      <c r="R131" s="9">
        <f t="shared" si="126"/>
        <v>9.3951000000000007E-2</v>
      </c>
      <c r="S131" s="13">
        <f t="shared" si="127"/>
        <v>7.3075363816093475E-2</v>
      </c>
      <c r="T131" s="2">
        <f t="shared" si="128"/>
        <v>0.01</v>
      </c>
      <c r="U131" s="14">
        <f t="shared" si="129"/>
        <v>7.307536381609348E-4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6.2207536381609346E-3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5.2183610842666699</v>
      </c>
      <c r="E132" s="10">
        <f t="shared" si="139"/>
        <v>10.0223731742903</v>
      </c>
      <c r="F132" s="7" t="s">
        <v>85</v>
      </c>
      <c r="G132" s="1">
        <v>12</v>
      </c>
      <c r="H132" s="9">
        <f t="shared" si="119"/>
        <v>5.2183610842666699</v>
      </c>
      <c r="I132" s="9">
        <f t="shared" si="120"/>
        <v>278.36836108426667</v>
      </c>
      <c r="J132" s="9">
        <f t="shared" si="121"/>
        <v>3.399519617884101E-2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0.60198334530176245</v>
      </c>
      <c r="P132" s="9">
        <f t="shared" si="124"/>
        <v>2.0464541919928404E-2</v>
      </c>
      <c r="Q132" s="12">
        <f t="shared" si="125"/>
        <v>6.7532988335763733E-3</v>
      </c>
      <c r="R132" s="9">
        <f t="shared" si="126"/>
        <v>9.3951000000000007E-2</v>
      </c>
      <c r="S132" s="13">
        <f t="shared" si="127"/>
        <v>7.1881074534346334E-2</v>
      </c>
      <c r="T132" s="2">
        <f t="shared" si="128"/>
        <v>0.01</v>
      </c>
      <c r="U132" s="14">
        <f t="shared" si="129"/>
        <v>7.1881074534346334E-4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6.2088107453434635E-3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1.0278175928387101</v>
      </c>
      <c r="E133" s="10">
        <f t="shared" si="139"/>
        <v>5.2183610842666699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2.7813910501935499</v>
      </c>
      <c r="E136" s="7"/>
      <c r="F136" s="7"/>
      <c r="G136" s="1">
        <v>1</v>
      </c>
      <c r="H136" s="9">
        <f t="shared" ref="H136:H147" si="141">E137</f>
        <v>2.7813910501935499</v>
      </c>
      <c r="I136" s="9">
        <f t="shared" ref="I136:I147" si="142">H136+273.15</f>
        <v>275.93139105019355</v>
      </c>
      <c r="J136" s="9">
        <f t="shared" ref="J136:J147" si="143">EXP(($C$15*(I136-$C$13))/($C$16*I136*$C$13))</f>
        <v>2.4960634817690047E-2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1.8946317857045095E-2</v>
      </c>
      <c r="Q136" s="12">
        <f t="shared" ref="Q136:Q147" si="147">P136*$B$138</f>
        <v>4.9260426428317248E-3</v>
      </c>
      <c r="R136" s="9">
        <f t="shared" ref="R136:R147" si="148">L136*$B$138</f>
        <v>0.19735245833333334</v>
      </c>
      <c r="S136" s="13">
        <f t="shared" ref="S136:S147" si="149">Q136/R136</f>
        <v>2.496063481769005E-2</v>
      </c>
      <c r="T136" s="2">
        <f t="shared" ref="T136:T147" si="150">$B$137/100</f>
        <v>0.01</v>
      </c>
      <c r="U136" s="14">
        <f t="shared" ref="U136:U147" si="151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5.7396063481769009E-3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-1.88867427506452</v>
      </c>
      <c r="E137" s="10">
        <f t="shared" ref="E137:E148" si="159">D136</f>
        <v>2.7813910501935499</v>
      </c>
      <c r="F137" s="7" t="s">
        <v>83</v>
      </c>
      <c r="G137" s="1">
        <v>2</v>
      </c>
      <c r="H137" s="9">
        <f t="shared" si="141"/>
        <v>-1.88867427506452</v>
      </c>
      <c r="I137" s="9">
        <f t="shared" si="142"/>
        <v>271.26132572493543</v>
      </c>
      <c r="J137" s="9">
        <f t="shared" si="143"/>
        <v>1.3596265426821528E-2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1.4991495154762884</v>
      </c>
      <c r="P137" s="9">
        <f t="shared" si="146"/>
        <v>2.0382834726906503E-2</v>
      </c>
      <c r="Q137" s="12">
        <f t="shared" si="147"/>
        <v>5.2995370289956913E-3</v>
      </c>
      <c r="R137" s="9">
        <f t="shared" si="148"/>
        <v>0.19735245833333334</v>
      </c>
      <c r="S137" s="13">
        <f t="shared" si="149"/>
        <v>2.685315943743978E-2</v>
      </c>
      <c r="T137" s="2">
        <f t="shared" si="150"/>
        <v>0.01</v>
      </c>
      <c r="U137" s="14">
        <f t="shared" si="151"/>
        <v>2.6853159437439781E-4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5.7585315943743977E-3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2.6573760341785699</v>
      </c>
      <c r="E138" s="10">
        <f t="shared" si="159"/>
        <v>-1.88867427506452</v>
      </c>
      <c r="F138" s="7" t="s">
        <v>83</v>
      </c>
      <c r="G138" s="1">
        <v>3</v>
      </c>
      <c r="H138" s="9">
        <f t="shared" si="141"/>
        <v>2.6573760341785699</v>
      </c>
      <c r="I138" s="9">
        <f t="shared" si="142"/>
        <v>275.80737603417856</v>
      </c>
      <c r="J138" s="9">
        <f t="shared" si="143"/>
        <v>2.4567720502912276E-2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2.2378145974160488</v>
      </c>
      <c r="P138" s="9">
        <f t="shared" si="146"/>
        <v>5.4978003566654644E-2</v>
      </c>
      <c r="Q138" s="12">
        <f t="shared" si="147"/>
        <v>1.4294280927330209E-2</v>
      </c>
      <c r="R138" s="9">
        <f t="shared" si="148"/>
        <v>0.19735245833333334</v>
      </c>
      <c r="S138" s="13">
        <f t="shared" si="149"/>
        <v>7.2430214693281411E-2</v>
      </c>
      <c r="T138" s="2">
        <f t="shared" si="150"/>
        <v>0.01</v>
      </c>
      <c r="U138" s="14">
        <f t="shared" si="151"/>
        <v>7.2430214693281413E-4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6.2143021469328145E-3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6.3993368231612902</v>
      </c>
      <c r="E139" s="10">
        <f t="shared" si="159"/>
        <v>2.6573760341785699</v>
      </c>
      <c r="F139" s="7" t="s">
        <v>83</v>
      </c>
      <c r="G139" s="1">
        <v>4</v>
      </c>
      <c r="H139" s="9">
        <f t="shared" si="141"/>
        <v>6.3993368231612902</v>
      </c>
      <c r="I139" s="9">
        <f t="shared" si="142"/>
        <v>279.54933682316124</v>
      </c>
      <c r="J139" s="9">
        <f t="shared" si="143"/>
        <v>3.9408697766013127E-2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2.9418845105160609</v>
      </c>
      <c r="P139" s="9">
        <f t="shared" si="146"/>
        <v>0.11593583753744291</v>
      </c>
      <c r="Q139" s="12">
        <f t="shared" si="147"/>
        <v>3.0143317759735156E-2</v>
      </c>
      <c r="R139" s="9">
        <f t="shared" si="148"/>
        <v>0.19735245833333334</v>
      </c>
      <c r="S139" s="13">
        <f t="shared" si="149"/>
        <v>0.15273849646616675</v>
      </c>
      <c r="T139" s="2">
        <f t="shared" si="150"/>
        <v>0.01</v>
      </c>
      <c r="U139" s="14">
        <f t="shared" si="151"/>
        <v>1.5273849646616675E-3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7.0173849646616672E-3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10.0854121081667</v>
      </c>
      <c r="E140" s="10">
        <f t="shared" si="159"/>
        <v>6.3993368231612902</v>
      </c>
      <c r="F140" s="7" t="s">
        <v>83</v>
      </c>
      <c r="G140" s="1">
        <v>5</v>
      </c>
      <c r="H140" s="9">
        <f t="shared" si="141"/>
        <v>10.0854121081667</v>
      </c>
      <c r="I140" s="9">
        <f t="shared" si="142"/>
        <v>283.23541210816666</v>
      </c>
      <c r="J140" s="9">
        <f t="shared" si="143"/>
        <v>6.2008672960831124E-2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3.5849965896452849</v>
      </c>
      <c r="P140" s="9">
        <f t="shared" si="146"/>
        <v>0.22230088109300936</v>
      </c>
      <c r="Q140" s="12">
        <f t="shared" si="147"/>
        <v>5.7798229084182431E-2</v>
      </c>
      <c r="R140" s="9">
        <f t="shared" si="148"/>
        <v>0.19735245833333334</v>
      </c>
      <c r="S140" s="13">
        <f t="shared" si="149"/>
        <v>0.29286804721003146</v>
      </c>
      <c r="T140" s="2">
        <f t="shared" si="150"/>
        <v>0.01</v>
      </c>
      <c r="U140" s="14">
        <f t="shared" si="151"/>
        <v>2.9286804721003145E-3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8.418680472100315E-3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13.423757844871</v>
      </c>
      <c r="E141" s="10">
        <f t="shared" si="159"/>
        <v>10.0854121081667</v>
      </c>
      <c r="F141" s="7" t="s">
        <v>85</v>
      </c>
      <c r="G141" s="1">
        <v>6</v>
      </c>
      <c r="H141" s="9">
        <f t="shared" si="141"/>
        <v>13.423757844871</v>
      </c>
      <c r="I141" s="9">
        <f t="shared" si="142"/>
        <v>286.57375784487095</v>
      </c>
      <c r="J141" s="9">
        <f t="shared" si="143"/>
        <v>9.2548970688746013E-2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4.1217436252189428</v>
      </c>
      <c r="P141" s="9">
        <f t="shared" si="146"/>
        <v>0.38146312995691367</v>
      </c>
      <c r="Q141" s="12">
        <f t="shared" si="147"/>
        <v>9.9180413788797564E-2</v>
      </c>
      <c r="R141" s="9">
        <f t="shared" si="148"/>
        <v>0.19735245833333334</v>
      </c>
      <c r="S141" s="13">
        <f t="shared" si="149"/>
        <v>0.50255474204065553</v>
      </c>
      <c r="T141" s="2">
        <f t="shared" si="150"/>
        <v>0.01</v>
      </c>
      <c r="U141" s="14">
        <f t="shared" si="151"/>
        <v>5.0255474204065551E-3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1.0515547420406557E-2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15.800262896</v>
      </c>
      <c r="E142" s="10">
        <f t="shared" si="159"/>
        <v>13.423757844871</v>
      </c>
      <c r="F142" s="7" t="s">
        <v>83</v>
      </c>
      <c r="G142" s="1">
        <v>7</v>
      </c>
      <c r="H142" s="9">
        <f t="shared" si="141"/>
        <v>15.800262896</v>
      </c>
      <c r="I142" s="9">
        <f t="shared" si="142"/>
        <v>288.95026289599997</v>
      </c>
      <c r="J142" s="9">
        <f t="shared" si="143"/>
        <v>0.12238625265172963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4.4993284119286958</v>
      </c>
      <c r="P142" s="9">
        <f t="shared" si="146"/>
        <v>0.55065594378541083</v>
      </c>
      <c r="Q142" s="12">
        <f t="shared" si="147"/>
        <v>0.14317054538420682</v>
      </c>
      <c r="R142" s="9">
        <f t="shared" si="148"/>
        <v>0.19735245833333334</v>
      </c>
      <c r="S142" s="13">
        <f t="shared" si="149"/>
        <v>0.72545610322415188</v>
      </c>
      <c r="T142" s="2">
        <f t="shared" si="150"/>
        <v>0.01</v>
      </c>
      <c r="U142" s="14">
        <f t="shared" si="151"/>
        <v>7.254561032241519E-3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1.7204561032241519E-2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20.8830086851613</v>
      </c>
      <c r="E143" s="10">
        <f t="shared" si="159"/>
        <v>15.800262896</v>
      </c>
      <c r="F143" s="7" t="s">
        <v>83</v>
      </c>
      <c r="G143" s="1">
        <v>8</v>
      </c>
      <c r="H143" s="9">
        <f t="shared" si="141"/>
        <v>20.8830086851613</v>
      </c>
      <c r="I143" s="9">
        <f t="shared" si="142"/>
        <v>294.03300868516129</v>
      </c>
      <c r="J143" s="9">
        <f t="shared" si="143"/>
        <v>0.21913341918069934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4.707720384809952</v>
      </c>
      <c r="P143" s="9">
        <f t="shared" si="146"/>
        <v>1.0316188644700823</v>
      </c>
      <c r="Q143" s="12">
        <f t="shared" si="147"/>
        <v>0.26822090476222143</v>
      </c>
      <c r="R143" s="9">
        <f t="shared" si="148"/>
        <v>0.19735245833333334</v>
      </c>
      <c r="S143" s="13">
        <f t="shared" si="149"/>
        <v>1.3590958381130955</v>
      </c>
      <c r="T143" s="2">
        <f t="shared" si="150"/>
        <v>0.01</v>
      </c>
      <c r="U143" s="14">
        <f t="shared" si="151"/>
        <v>1.3590958381130955E-2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2.3540958381130954E-2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17.593733292903199</v>
      </c>
      <c r="E144" s="10">
        <f t="shared" si="159"/>
        <v>20.8830086851613</v>
      </c>
      <c r="F144" s="7" t="s">
        <v>83</v>
      </c>
      <c r="G144" s="1">
        <v>9</v>
      </c>
      <c r="H144" s="9">
        <f t="shared" si="141"/>
        <v>17.593733292903199</v>
      </c>
      <c r="I144" s="9">
        <f t="shared" si="142"/>
        <v>290.74373329290319</v>
      </c>
      <c r="J144" s="9">
        <f t="shared" si="143"/>
        <v>0.1506628754532239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4.4351494370065367</v>
      </c>
      <c r="P144" s="9">
        <f t="shared" si="146"/>
        <v>0.66821236724415201</v>
      </c>
      <c r="Q144" s="12">
        <f t="shared" si="147"/>
        <v>0.17373521548347953</v>
      </c>
      <c r="R144" s="9">
        <f t="shared" si="148"/>
        <v>0.19735245833333334</v>
      </c>
      <c r="S144" s="13">
        <f t="shared" si="149"/>
        <v>0.88032962422001515</v>
      </c>
      <c r="T144" s="2">
        <f t="shared" si="150"/>
        <v>0.01</v>
      </c>
      <c r="U144" s="14">
        <f t="shared" si="151"/>
        <v>8.8032962422001509E-3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1.8753296242200151E-2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14.829626916600001</v>
      </c>
      <c r="E145" s="10">
        <f t="shared" si="159"/>
        <v>17.593733292903199</v>
      </c>
      <c r="F145" s="7" t="s">
        <v>83</v>
      </c>
      <c r="G145" s="1">
        <v>10</v>
      </c>
      <c r="H145" s="9">
        <f t="shared" si="141"/>
        <v>14.829626916600001</v>
      </c>
      <c r="I145" s="9">
        <f t="shared" si="142"/>
        <v>287.97962691659995</v>
      </c>
      <c r="J145" s="9">
        <f t="shared" si="143"/>
        <v>0.10924639764890587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4.5259849864290516</v>
      </c>
      <c r="P145" s="9">
        <f t="shared" si="146"/>
        <v>0.49444755558040598</v>
      </c>
      <c r="Q145" s="12">
        <f t="shared" si="147"/>
        <v>0.12855636445090557</v>
      </c>
      <c r="R145" s="9">
        <f t="shared" si="148"/>
        <v>0.19735245833333334</v>
      </c>
      <c r="S145" s="13">
        <f t="shared" si="149"/>
        <v>0.65140493073448613</v>
      </c>
      <c r="T145" s="2">
        <f t="shared" si="150"/>
        <v>0.01</v>
      </c>
      <c r="U145" s="14">
        <f t="shared" si="151"/>
        <v>6.5140493073448614E-3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1.6464049307344863E-2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10.0223731742903</v>
      </c>
      <c r="E146" s="10">
        <f t="shared" si="159"/>
        <v>14.829626916600001</v>
      </c>
      <c r="F146" s="7" t="s">
        <v>83</v>
      </c>
      <c r="G146" s="1">
        <v>11</v>
      </c>
      <c r="H146" s="9">
        <f t="shared" si="141"/>
        <v>10.0223731742903</v>
      </c>
      <c r="I146" s="9">
        <f t="shared" si="142"/>
        <v>283.17237317429027</v>
      </c>
      <c r="J146" s="9">
        <f t="shared" si="143"/>
        <v>6.1535937824186107E-2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4.7905853475153126</v>
      </c>
      <c r="P146" s="9">
        <f t="shared" si="146"/>
        <v>0.2947931620861593</v>
      </c>
      <c r="Q146" s="12">
        <f t="shared" si="147"/>
        <v>7.6646222142401424E-2</v>
      </c>
      <c r="R146" s="9">
        <f t="shared" si="148"/>
        <v>0.19735245833333334</v>
      </c>
      <c r="S146" s="13">
        <f t="shared" si="149"/>
        <v>0.38837226954094484</v>
      </c>
      <c r="T146" s="2">
        <f t="shared" si="150"/>
        <v>0.01</v>
      </c>
      <c r="U146" s="14">
        <f t="shared" si="151"/>
        <v>3.8837226954094484E-3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9.3737226954094498E-3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5.2183610842666699</v>
      </c>
      <c r="E147" s="10">
        <f t="shared" si="159"/>
        <v>10.0223731742903</v>
      </c>
      <c r="F147" s="7" t="s">
        <v>85</v>
      </c>
      <c r="G147" s="1">
        <v>12</v>
      </c>
      <c r="H147" s="9">
        <f t="shared" si="141"/>
        <v>5.2183610842666699</v>
      </c>
      <c r="I147" s="9">
        <f t="shared" si="142"/>
        <v>278.36836108426667</v>
      </c>
      <c r="J147" s="9">
        <f t="shared" si="143"/>
        <v>3.399519617884101E-2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5.2548401020958204</v>
      </c>
      <c r="P147" s="9">
        <f t="shared" si="146"/>
        <v>0.17863932015918835</v>
      </c>
      <c r="Q147" s="12">
        <f t="shared" si="147"/>
        <v>4.6446223241388973E-2</v>
      </c>
      <c r="R147" s="9">
        <f t="shared" si="148"/>
        <v>0.19735245833333334</v>
      </c>
      <c r="S147" s="13">
        <f t="shared" si="149"/>
        <v>0.23534656539692106</v>
      </c>
      <c r="T147" s="2">
        <f t="shared" si="150"/>
        <v>0.01</v>
      </c>
      <c r="U147" s="14">
        <f t="shared" si="151"/>
        <v>2.3534656539692107E-3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7.8434656539692095E-3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1.0278175928387101</v>
      </c>
      <c r="E148" s="10">
        <f t="shared" si="159"/>
        <v>5.2183610842666699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1549000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382000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2033000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2127000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32606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9764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4486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7481962.5134484349</v>
      </c>
      <c r="J13" s="6" t="s">
        <v>37</v>
      </c>
      <c r="K13" s="6">
        <f>I13/(10000*1000)</f>
        <v>0.74819625134484347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10.174759575451599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10.174759575451599</v>
      </c>
      <c r="I27" s="9">
        <f t="shared" si="1"/>
        <v>283.32475957545159</v>
      </c>
      <c r="J27" s="9">
        <f t="shared" si="2"/>
        <v>6.2684560701753503E-2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4.9386721326540428</v>
      </c>
      <c r="Q27" s="12">
        <f t="shared" si="6"/>
        <v>0.49386721326540428</v>
      </c>
      <c r="R27" s="9">
        <f t="shared" si="7"/>
        <v>4.0532094166666672</v>
      </c>
      <c r="S27" s="13">
        <f t="shared" si="8"/>
        <v>0.12184596513435456</v>
      </c>
      <c r="T27" s="2">
        <f t="shared" si="9"/>
        <v>0.34</v>
      </c>
      <c r="U27" s="14">
        <f t="shared" si="10"/>
        <v>4.1427628145680552E-2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5.4327628145680554E-2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9.4980747313571392</v>
      </c>
      <c r="E28" s="10">
        <f t="shared" si="18"/>
        <v>10.174759575451599</v>
      </c>
      <c r="F28" s="7" t="s">
        <v>83</v>
      </c>
      <c r="G28" s="1">
        <v>3</v>
      </c>
      <c r="H28" s="9">
        <f t="shared" si="0"/>
        <v>9.4980747313571392</v>
      </c>
      <c r="I28" s="9">
        <f t="shared" si="1"/>
        <v>282.6480747313571</v>
      </c>
      <c r="J28" s="9">
        <f t="shared" si="2"/>
        <v>5.7733607927262544E-2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114.37952306695631</v>
      </c>
      <c r="P28" s="9">
        <f t="shared" si="5"/>
        <v>6.6035425396549376</v>
      </c>
      <c r="Q28" s="12">
        <f t="shared" si="6"/>
        <v>0.66035425396549385</v>
      </c>
      <c r="R28" s="9">
        <f t="shared" si="7"/>
        <v>4.0532094166666672</v>
      </c>
      <c r="S28" s="13">
        <f t="shared" si="8"/>
        <v>0.16292132630752765</v>
      </c>
      <c r="T28" s="2">
        <f t="shared" si="9"/>
        <v>0.34</v>
      </c>
      <c r="U28" s="14">
        <f t="shared" si="10"/>
        <v>5.5393250944559401E-2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6.8293250944559403E-2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11.7232303667419</v>
      </c>
      <c r="E29" s="10">
        <f t="shared" si="18"/>
        <v>9.4980747313571392</v>
      </c>
      <c r="F29" s="7" t="s">
        <v>83</v>
      </c>
      <c r="G29" s="1">
        <v>4</v>
      </c>
      <c r="H29" s="9">
        <f t="shared" si="0"/>
        <v>11.7232303667419</v>
      </c>
      <c r="I29" s="9">
        <f t="shared" si="1"/>
        <v>284.87323036674189</v>
      </c>
      <c r="J29" s="9">
        <f t="shared" si="2"/>
        <v>7.5559289986596737E-2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148.30807469396802</v>
      </c>
      <c r="P29" s="9">
        <f t="shared" si="5"/>
        <v>11.206052823155378</v>
      </c>
      <c r="Q29" s="12">
        <f t="shared" si="6"/>
        <v>1.1206052823155379</v>
      </c>
      <c r="R29" s="9">
        <f t="shared" si="7"/>
        <v>4.0532094166666672</v>
      </c>
      <c r="S29" s="13">
        <f t="shared" si="8"/>
        <v>0.27647357121683497</v>
      </c>
      <c r="T29" s="2">
        <f t="shared" si="9"/>
        <v>0.34</v>
      </c>
      <c r="U29" s="14">
        <f t="shared" si="10"/>
        <v>9.4001014213723894E-2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0.10690101421372389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14.491582212000001</v>
      </c>
      <c r="E30" s="10">
        <f t="shared" si="18"/>
        <v>11.7232303667419</v>
      </c>
      <c r="F30" s="7" t="s">
        <v>83</v>
      </c>
      <c r="G30" s="1">
        <v>5</v>
      </c>
      <c r="H30" s="9">
        <f t="shared" si="0"/>
        <v>14.491582212000001</v>
      </c>
      <c r="I30" s="9">
        <f t="shared" si="1"/>
        <v>287.641582212</v>
      </c>
      <c r="J30" s="9">
        <f t="shared" si="2"/>
        <v>0.10499057272461181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130.24692077727204</v>
      </c>
      <c r="O30" s="9">
        <f t="shared" si="19"/>
        <v>47.387195260207278</v>
      </c>
      <c r="P30" s="9">
        <f t="shared" si="5"/>
        <v>4.9752087701821717</v>
      </c>
      <c r="Q30" s="12">
        <f t="shared" si="6"/>
        <v>0.49752087701821718</v>
      </c>
      <c r="R30" s="9">
        <f t="shared" si="7"/>
        <v>4.0532094166666672</v>
      </c>
      <c r="S30" s="13">
        <f t="shared" si="8"/>
        <v>0.12274738999974373</v>
      </c>
      <c r="T30" s="2">
        <f t="shared" si="9"/>
        <v>0.34</v>
      </c>
      <c r="U30" s="14">
        <f t="shared" si="10"/>
        <v>4.1734112599912873E-2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5.4634112599912875E-2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16.460036531935501</v>
      </c>
      <c r="E31" s="10">
        <f t="shared" si="18"/>
        <v>14.491582212000001</v>
      </c>
      <c r="F31" s="7" t="s">
        <v>85</v>
      </c>
      <c r="G31" s="1">
        <v>6</v>
      </c>
      <c r="H31" s="9">
        <f t="shared" si="0"/>
        <v>16.460036531935501</v>
      </c>
      <c r="I31" s="9">
        <f t="shared" si="1"/>
        <v>289.61003653193546</v>
      </c>
      <c r="J31" s="9">
        <f t="shared" si="2"/>
        <v>0.13215149471484855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82.944080656691767</v>
      </c>
      <c r="P31" s="9">
        <f t="shared" si="5"/>
        <v>10.961184236530775</v>
      </c>
      <c r="Q31" s="12">
        <f t="shared" si="6"/>
        <v>1.0961184236530774</v>
      </c>
      <c r="R31" s="9">
        <f t="shared" si="7"/>
        <v>4.0532094166666672</v>
      </c>
      <c r="S31" s="13">
        <f t="shared" si="8"/>
        <v>0.27043222073497453</v>
      </c>
      <c r="T31" s="2">
        <f t="shared" si="9"/>
        <v>0.34</v>
      </c>
      <c r="U31" s="14">
        <f t="shared" si="10"/>
        <v>9.1946955049891352E-2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0.11759695504989134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19.066195373333301</v>
      </c>
      <c r="E32" s="10">
        <f t="shared" si="18"/>
        <v>16.460036531935501</v>
      </c>
      <c r="F32" s="7" t="s">
        <v>83</v>
      </c>
      <c r="G32" s="1">
        <v>7</v>
      </c>
      <c r="H32" s="9">
        <f t="shared" si="0"/>
        <v>19.066195373333301</v>
      </c>
      <c r="I32" s="9">
        <f t="shared" si="1"/>
        <v>292.21619537333328</v>
      </c>
      <c r="J32" s="9">
        <f t="shared" si="2"/>
        <v>0.17835845088142935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112.51499058682766</v>
      </c>
      <c r="P32" s="9">
        <f t="shared" si="5"/>
        <v>20.067999422005187</v>
      </c>
      <c r="Q32" s="12">
        <f t="shared" si="6"/>
        <v>2.0067999422005189</v>
      </c>
      <c r="R32" s="9">
        <f t="shared" si="7"/>
        <v>4.0532094166666672</v>
      </c>
      <c r="S32" s="13">
        <f t="shared" si="8"/>
        <v>0.49511380634531782</v>
      </c>
      <c r="T32" s="2">
        <f t="shared" si="9"/>
        <v>0.34</v>
      </c>
      <c r="U32" s="14">
        <f t="shared" si="10"/>
        <v>0.16833869415740807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0.19398869415740808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21.004474131290301</v>
      </c>
      <c r="E33" s="10">
        <f t="shared" si="18"/>
        <v>19.066195373333301</v>
      </c>
      <c r="F33" s="7" t="s">
        <v>83</v>
      </c>
      <c r="G33" s="1">
        <v>8</v>
      </c>
      <c r="H33" s="9">
        <f t="shared" si="0"/>
        <v>21.004474131290301</v>
      </c>
      <c r="I33" s="9">
        <f t="shared" si="1"/>
        <v>294.15447413129027</v>
      </c>
      <c r="J33" s="9">
        <f t="shared" si="2"/>
        <v>0.22215043958557651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132.97908533148916</v>
      </c>
      <c r="P33" s="9">
        <f t="shared" si="5"/>
        <v>29.541362262078206</v>
      </c>
      <c r="Q33" s="12">
        <f t="shared" si="6"/>
        <v>2.9541362262078206</v>
      </c>
      <c r="R33" s="9">
        <f t="shared" si="7"/>
        <v>4.0532094166666672</v>
      </c>
      <c r="S33" s="13">
        <f t="shared" si="8"/>
        <v>0.72883878490474907</v>
      </c>
      <c r="T33" s="2">
        <f t="shared" si="9"/>
        <v>0.34</v>
      </c>
      <c r="U33" s="14">
        <f t="shared" si="10"/>
        <v>0.24780518686761471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0.27345518686761472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20.857912569677399</v>
      </c>
      <c r="E34" s="10">
        <f t="shared" si="18"/>
        <v>21.004474131290301</v>
      </c>
      <c r="F34" s="7" t="s">
        <v>83</v>
      </c>
      <c r="G34" s="1">
        <v>9</v>
      </c>
      <c r="H34" s="9">
        <f t="shared" si="0"/>
        <v>20.857912569677399</v>
      </c>
      <c r="I34" s="9">
        <f t="shared" si="1"/>
        <v>294.00791256967739</v>
      </c>
      <c r="J34" s="9">
        <f t="shared" si="2"/>
        <v>0.21851488724240503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143.96981723607763</v>
      </c>
      <c r="P34" s="9">
        <f t="shared" si="5"/>
        <v>31.459548379651164</v>
      </c>
      <c r="Q34" s="12">
        <f t="shared" si="6"/>
        <v>3.1459548379651165</v>
      </c>
      <c r="R34" s="9">
        <f t="shared" si="7"/>
        <v>4.0532094166666672</v>
      </c>
      <c r="S34" s="13">
        <f t="shared" si="8"/>
        <v>0.77616390237056365</v>
      </c>
      <c r="T34" s="2">
        <f t="shared" si="9"/>
        <v>0.34</v>
      </c>
      <c r="U34" s="14">
        <f t="shared" si="10"/>
        <v>0.26389572680599166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0.28954572680599167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19.703817904000001</v>
      </c>
      <c r="E35" s="10">
        <f t="shared" si="18"/>
        <v>20.857912569677399</v>
      </c>
      <c r="F35" s="7" t="s">
        <v>83</v>
      </c>
      <c r="G35" s="1">
        <v>10</v>
      </c>
      <c r="H35" s="9">
        <f t="shared" si="0"/>
        <v>19.703817904000001</v>
      </c>
      <c r="I35" s="9">
        <f t="shared" si="1"/>
        <v>292.85381790399998</v>
      </c>
      <c r="J35" s="9">
        <f t="shared" si="2"/>
        <v>0.19177889010140134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153.04236302309315</v>
      </c>
      <c r="P35" s="9">
        <f t="shared" si="5"/>
        <v>29.350294519064548</v>
      </c>
      <c r="Q35" s="12">
        <f t="shared" si="6"/>
        <v>2.935029451906455</v>
      </c>
      <c r="R35" s="9">
        <f t="shared" si="7"/>
        <v>4.0532094166666672</v>
      </c>
      <c r="S35" s="13">
        <f t="shared" si="8"/>
        <v>0.7241247984468081</v>
      </c>
      <c r="T35" s="2">
        <f t="shared" si="9"/>
        <v>0.34</v>
      </c>
      <c r="U35" s="14">
        <f t="shared" si="10"/>
        <v>0.24620243147191478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0.27185243147191479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18.327543539032298</v>
      </c>
      <c r="E36" s="10">
        <f t="shared" si="18"/>
        <v>19.703817904000001</v>
      </c>
      <c r="F36" s="7" t="s">
        <v>83</v>
      </c>
      <c r="G36" s="1">
        <v>11</v>
      </c>
      <c r="H36" s="9">
        <f t="shared" si="0"/>
        <v>18.327543539032298</v>
      </c>
      <c r="I36" s="9">
        <f t="shared" si="1"/>
        <v>291.4775435390323</v>
      </c>
      <c r="J36" s="9">
        <f t="shared" si="2"/>
        <v>0.16391626125702108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117.50746507882717</v>
      </c>
      <c r="O36" s="9">
        <f t="shared" si="19"/>
        <v>46.716697591868083</v>
      </c>
      <c r="P36" s="9">
        <f t="shared" si="5"/>
        <v>7.657626407533896</v>
      </c>
      <c r="Q36" s="12">
        <f t="shared" si="6"/>
        <v>0.76576264075338962</v>
      </c>
      <c r="R36" s="9">
        <f t="shared" si="7"/>
        <v>4.0532094166666672</v>
      </c>
      <c r="S36" s="13">
        <f t="shared" si="8"/>
        <v>0.1889274799383911</v>
      </c>
      <c r="T36" s="2">
        <f t="shared" si="9"/>
        <v>0.34</v>
      </c>
      <c r="U36" s="14">
        <f t="shared" si="10"/>
        <v>6.4235343179052981E-2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8.9885343179052973E-2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12.6892566463333</v>
      </c>
      <c r="E37" s="10">
        <f t="shared" si="18"/>
        <v>18.327543539032298</v>
      </c>
      <c r="F37" s="7" t="s">
        <v>85</v>
      </c>
      <c r="G37" s="1">
        <v>12</v>
      </c>
      <c r="H37" s="9">
        <f t="shared" si="0"/>
        <v>12.6892566463333</v>
      </c>
      <c r="I37" s="9">
        <f t="shared" si="1"/>
        <v>285.8392566463333</v>
      </c>
      <c r="J37" s="9">
        <f t="shared" si="2"/>
        <v>8.4811464924450575E-2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79.591165351000853</v>
      </c>
      <c r="P37" s="9">
        <f t="shared" si="5"/>
        <v>6.7502433284625551</v>
      </c>
      <c r="Q37" s="12">
        <f t="shared" si="6"/>
        <v>0.67502433284625551</v>
      </c>
      <c r="R37" s="9">
        <f t="shared" si="7"/>
        <v>4.0532094166666672</v>
      </c>
      <c r="S37" s="13">
        <f t="shared" si="8"/>
        <v>0.16654069983913911</v>
      </c>
      <c r="T37" s="2">
        <f t="shared" si="9"/>
        <v>0.34</v>
      </c>
      <c r="U37" s="14">
        <f t="shared" si="10"/>
        <v>5.6623837945307301E-2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6.9523837945307296E-2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8.3063484869677406</v>
      </c>
      <c r="E38" s="10">
        <f t="shared" si="18"/>
        <v>12.6892566463333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129083.33333333333</v>
      </c>
      <c r="AU42" s="1">
        <f t="shared" ref="AU42:AU53" si="38">AT42*10000*AS42*0.67*AR42*AQ42</f>
        <v>925843029.75081635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10.174759575451599</v>
      </c>
      <c r="E43" s="10">
        <f t="shared" ref="E43:E54" si="39">D42</f>
        <v>9.2780078864516096</v>
      </c>
      <c r="F43" s="7" t="s">
        <v>83</v>
      </c>
      <c r="G43" s="1">
        <v>2</v>
      </c>
      <c r="H43" s="9">
        <f t="shared" si="20"/>
        <v>10.174759575451599</v>
      </c>
      <c r="I43" s="9">
        <f t="shared" si="21"/>
        <v>283.32475957545159</v>
      </c>
      <c r="J43" s="9">
        <f t="shared" si="22"/>
        <v>6.2684560701753503E-2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114.40451213432925</v>
      </c>
      <c r="P43" s="9">
        <f t="shared" si="25"/>
        <v>7.1713965854388571</v>
      </c>
      <c r="Q43" s="12">
        <f t="shared" si="26"/>
        <v>1.7211351805053257</v>
      </c>
      <c r="R43" s="9">
        <f t="shared" si="27"/>
        <v>14.125500000000001</v>
      </c>
      <c r="S43" s="13">
        <f t="shared" si="28"/>
        <v>0.12184596513435458</v>
      </c>
      <c r="T43" s="2">
        <f t="shared" si="29"/>
        <v>0.43</v>
      </c>
      <c r="U43" s="14">
        <f t="shared" si="30"/>
        <v>5.2393765007772472E-2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6.0813765007772469E-2</v>
      </c>
      <c r="AR43" s="9">
        <f t="shared" si="35"/>
        <v>136.875</v>
      </c>
      <c r="AS43" s="1">
        <f t="shared" si="36"/>
        <v>0.24</v>
      </c>
      <c r="AT43" s="1">
        <f t="shared" si="37"/>
        <v>129083.33333333333</v>
      </c>
      <c r="AU43" s="1">
        <f t="shared" si="38"/>
        <v>1727755324.0782015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9.4980747313571392</v>
      </c>
      <c r="E44" s="10">
        <f t="shared" si="39"/>
        <v>10.174759575451599</v>
      </c>
      <c r="F44" s="7" t="s">
        <v>83</v>
      </c>
      <c r="G44" s="1">
        <v>3</v>
      </c>
      <c r="H44" s="9">
        <f t="shared" si="20"/>
        <v>9.4980747313571392</v>
      </c>
      <c r="I44" s="9">
        <f t="shared" si="21"/>
        <v>282.6480747313571</v>
      </c>
      <c r="J44" s="9">
        <f t="shared" si="22"/>
        <v>5.7733607927262544E-2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166.08936554889038</v>
      </c>
      <c r="P44" s="9">
        <f t="shared" si="25"/>
        <v>9.5889383114874249</v>
      </c>
      <c r="Q44" s="12">
        <f t="shared" si="26"/>
        <v>2.3013451947569821</v>
      </c>
      <c r="R44" s="9">
        <f t="shared" si="27"/>
        <v>14.125500000000001</v>
      </c>
      <c r="S44" s="13">
        <f t="shared" si="28"/>
        <v>0.16292132630752765</v>
      </c>
      <c r="T44" s="2">
        <f t="shared" si="29"/>
        <v>0.43</v>
      </c>
      <c r="U44" s="14">
        <f t="shared" si="30"/>
        <v>7.005617031223689E-2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7.8476170312236901E-2</v>
      </c>
      <c r="AR44" s="9">
        <f t="shared" si="35"/>
        <v>136.875</v>
      </c>
      <c r="AS44" s="1">
        <f t="shared" si="36"/>
        <v>0.24</v>
      </c>
      <c r="AT44" s="1">
        <f t="shared" si="37"/>
        <v>129083.33333333333</v>
      </c>
      <c r="AU44" s="1">
        <f t="shared" si="38"/>
        <v>2229554789.9871988</v>
      </c>
    </row>
    <row r="45" spans="1:48" x14ac:dyDescent="0.15">
      <c r="C45" s="7">
        <v>3</v>
      </c>
      <c r="D45" s="8">
        <v>11.7232303667419</v>
      </c>
      <c r="E45" s="10">
        <f t="shared" si="39"/>
        <v>9.4980747313571392</v>
      </c>
      <c r="F45" s="7" t="s">
        <v>83</v>
      </c>
      <c r="G45" s="1">
        <v>4</v>
      </c>
      <c r="H45" s="9">
        <f t="shared" si="20"/>
        <v>11.7232303667419</v>
      </c>
      <c r="I45" s="9">
        <f t="shared" si="21"/>
        <v>284.87323036674189</v>
      </c>
      <c r="J45" s="9">
        <f t="shared" si="22"/>
        <v>7.5559289986596737E-2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215.35667723740295</v>
      </c>
      <c r="P45" s="9">
        <f t="shared" si="25"/>
        <v>16.272197625930847</v>
      </c>
      <c r="Q45" s="12">
        <f t="shared" si="26"/>
        <v>3.9053274302234033</v>
      </c>
      <c r="R45" s="9">
        <f t="shared" si="27"/>
        <v>14.125500000000001</v>
      </c>
      <c r="S45" s="13">
        <f t="shared" si="28"/>
        <v>0.27647357121683502</v>
      </c>
      <c r="T45" s="2">
        <f t="shared" si="29"/>
        <v>0.43</v>
      </c>
      <c r="U45" s="14">
        <f t="shared" si="30"/>
        <v>0.11888363562323906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0.12730363562323904</v>
      </c>
      <c r="AR45" s="9">
        <f t="shared" si="35"/>
        <v>136.875</v>
      </c>
      <c r="AS45" s="1">
        <f t="shared" si="36"/>
        <v>0.24</v>
      </c>
      <c r="AT45" s="1">
        <f t="shared" si="37"/>
        <v>129083.33333333333</v>
      </c>
      <c r="AU45" s="1">
        <f t="shared" si="38"/>
        <v>3616772192.8489609</v>
      </c>
    </row>
    <row r="46" spans="1:48" x14ac:dyDescent="0.15">
      <c r="C46" s="7">
        <v>4</v>
      </c>
      <c r="D46" s="8">
        <v>14.491582212000001</v>
      </c>
      <c r="E46" s="10">
        <f t="shared" si="39"/>
        <v>11.7232303667419</v>
      </c>
      <c r="F46" s="7" t="s">
        <v>83</v>
      </c>
      <c r="G46" s="1">
        <v>5</v>
      </c>
      <c r="H46" s="9">
        <f t="shared" si="20"/>
        <v>14.491582212000001</v>
      </c>
      <c r="I46" s="9">
        <f t="shared" si="21"/>
        <v>287.641582212</v>
      </c>
      <c r="J46" s="9">
        <f t="shared" si="22"/>
        <v>0.10499057272461181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189.13025563089849</v>
      </c>
      <c r="O46" s="9">
        <f t="shared" si="40"/>
        <v>68.81047398057359</v>
      </c>
      <c r="P46" s="9">
        <f t="shared" si="25"/>
        <v>7.2244510726724203</v>
      </c>
      <c r="Q46" s="12">
        <f t="shared" si="26"/>
        <v>1.7338682574413808</v>
      </c>
      <c r="R46" s="9">
        <f t="shared" si="27"/>
        <v>14.125500000000001</v>
      </c>
      <c r="S46" s="13">
        <f t="shared" si="28"/>
        <v>0.12274738999974379</v>
      </c>
      <c r="T46" s="2">
        <f t="shared" si="29"/>
        <v>0.43</v>
      </c>
      <c r="U46" s="14">
        <f t="shared" si="30"/>
        <v>5.2781377699889824E-2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6.1201377699889821E-2</v>
      </c>
      <c r="AR46" s="9">
        <f t="shared" si="35"/>
        <v>136.875</v>
      </c>
      <c r="AS46" s="1">
        <f t="shared" si="36"/>
        <v>0.24</v>
      </c>
      <c r="AT46" s="1">
        <f t="shared" si="37"/>
        <v>129083.33333333333</v>
      </c>
      <c r="AU46" s="1">
        <f t="shared" si="38"/>
        <v>1738767631.7753232</v>
      </c>
    </row>
    <row r="47" spans="1:48" x14ac:dyDescent="0.15">
      <c r="C47" s="7">
        <v>5</v>
      </c>
      <c r="D47" s="8">
        <v>16.460036531935501</v>
      </c>
      <c r="E47" s="10">
        <f t="shared" si="39"/>
        <v>14.491582212000001</v>
      </c>
      <c r="F47" s="7" t="s">
        <v>85</v>
      </c>
      <c r="G47" s="1">
        <v>6</v>
      </c>
      <c r="H47" s="9">
        <f t="shared" si="20"/>
        <v>16.460036531935501</v>
      </c>
      <c r="I47" s="9">
        <f t="shared" si="21"/>
        <v>289.61003653193546</v>
      </c>
      <c r="J47" s="9">
        <f t="shared" si="22"/>
        <v>0.13215149471484855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120.44227290790117</v>
      </c>
      <c r="P47" s="9">
        <f t="shared" si="25"/>
        <v>15.916626391632848</v>
      </c>
      <c r="Q47" s="12">
        <f t="shared" si="26"/>
        <v>3.8199903339918833</v>
      </c>
      <c r="R47" s="9">
        <f t="shared" si="27"/>
        <v>14.125500000000001</v>
      </c>
      <c r="S47" s="13">
        <f t="shared" si="28"/>
        <v>0.27043222073497458</v>
      </c>
      <c r="T47" s="2">
        <f t="shared" si="29"/>
        <v>0.43</v>
      </c>
      <c r="U47" s="14">
        <f t="shared" si="30"/>
        <v>0.11628585491603907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0.13188585491603905</v>
      </c>
      <c r="AR47" s="9">
        <f t="shared" si="35"/>
        <v>136.875</v>
      </c>
      <c r="AS47" s="1">
        <f t="shared" si="36"/>
        <v>0.24</v>
      </c>
      <c r="AT47" s="1">
        <f t="shared" si="37"/>
        <v>129083.33333333333</v>
      </c>
      <c r="AU47" s="1">
        <f t="shared" si="38"/>
        <v>3746955775.1056623</v>
      </c>
    </row>
    <row r="48" spans="1:48" x14ac:dyDescent="0.15">
      <c r="C48" s="7">
        <v>6</v>
      </c>
      <c r="D48" s="8">
        <v>19.066195373333301</v>
      </c>
      <c r="E48" s="10">
        <f t="shared" si="39"/>
        <v>16.460036531935501</v>
      </c>
      <c r="F48" s="7" t="s">
        <v>83</v>
      </c>
      <c r="G48" s="1">
        <v>7</v>
      </c>
      <c r="H48" s="9">
        <f t="shared" si="20"/>
        <v>19.066195373333301</v>
      </c>
      <c r="I48" s="9">
        <f t="shared" si="21"/>
        <v>292.21619537333328</v>
      </c>
      <c r="J48" s="9">
        <f t="shared" si="22"/>
        <v>0.17835845088142935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163.38189651626831</v>
      </c>
      <c r="P48" s="9">
        <f t="shared" si="25"/>
        <v>29.140541964711616</v>
      </c>
      <c r="Q48" s="12">
        <f t="shared" si="26"/>
        <v>6.9937300715307877</v>
      </c>
      <c r="R48" s="9">
        <f t="shared" si="27"/>
        <v>14.125500000000001</v>
      </c>
      <c r="S48" s="13">
        <f t="shared" si="28"/>
        <v>0.49511380634531788</v>
      </c>
      <c r="T48" s="2">
        <f t="shared" si="29"/>
        <v>0.43</v>
      </c>
      <c r="U48" s="14">
        <f t="shared" si="30"/>
        <v>0.21289893672848667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0.22849893672848665</v>
      </c>
      <c r="AR48" s="9">
        <f t="shared" si="35"/>
        <v>136.875</v>
      </c>
      <c r="AS48" s="1">
        <f t="shared" si="36"/>
        <v>0.24</v>
      </c>
      <c r="AT48" s="1">
        <f t="shared" si="37"/>
        <v>129083.33333333333</v>
      </c>
      <c r="AU48" s="1">
        <f t="shared" si="38"/>
        <v>6491791034.9473295</v>
      </c>
    </row>
    <row r="49" spans="1:48" x14ac:dyDescent="0.15">
      <c r="C49" s="7">
        <v>7</v>
      </c>
      <c r="D49" s="8">
        <v>21.004474131290301</v>
      </c>
      <c r="E49" s="10">
        <f t="shared" si="39"/>
        <v>19.066195373333301</v>
      </c>
      <c r="F49" s="7" t="s">
        <v>83</v>
      </c>
      <c r="G49" s="1">
        <v>8</v>
      </c>
      <c r="H49" s="9">
        <f t="shared" si="20"/>
        <v>21.004474131290301</v>
      </c>
      <c r="I49" s="9">
        <f t="shared" si="21"/>
        <v>294.15447413129027</v>
      </c>
      <c r="J49" s="9">
        <f t="shared" si="22"/>
        <v>0.22215043958557651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193.09760455155671</v>
      </c>
      <c r="P49" s="9">
        <f t="shared" si="25"/>
        <v>42.896717734050142</v>
      </c>
      <c r="Q49" s="12">
        <f t="shared" si="26"/>
        <v>10.295212256172034</v>
      </c>
      <c r="R49" s="9">
        <f t="shared" si="27"/>
        <v>14.125500000000001</v>
      </c>
      <c r="S49" s="13">
        <f t="shared" si="28"/>
        <v>0.72883878490474907</v>
      </c>
      <c r="T49" s="2">
        <f t="shared" si="29"/>
        <v>0.43</v>
      </c>
      <c r="U49" s="14">
        <f t="shared" si="30"/>
        <v>0.3134006775090421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0.32900067750904211</v>
      </c>
      <c r="AR49" s="9">
        <f t="shared" si="35"/>
        <v>136.875</v>
      </c>
      <c r="AS49" s="1">
        <f t="shared" si="36"/>
        <v>0.24</v>
      </c>
      <c r="AT49" s="1">
        <f t="shared" si="37"/>
        <v>129083.33333333333</v>
      </c>
      <c r="AU49" s="1">
        <f t="shared" si="38"/>
        <v>9347105414.6858501</v>
      </c>
    </row>
    <row r="50" spans="1:48" x14ac:dyDescent="0.15">
      <c r="C50" s="7">
        <v>8</v>
      </c>
      <c r="D50" s="8">
        <v>20.857912569677399</v>
      </c>
      <c r="E50" s="10">
        <f t="shared" si="39"/>
        <v>21.004474131290301</v>
      </c>
      <c r="F50" s="7" t="s">
        <v>83</v>
      </c>
      <c r="G50" s="1">
        <v>9</v>
      </c>
      <c r="H50" s="9">
        <f t="shared" si="20"/>
        <v>20.857912569677399</v>
      </c>
      <c r="I50" s="9">
        <f t="shared" si="21"/>
        <v>294.00791256967739</v>
      </c>
      <c r="J50" s="9">
        <f t="shared" si="22"/>
        <v>0.21851488724240503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209.0571368175066</v>
      </c>
      <c r="P50" s="9">
        <f t="shared" si="25"/>
        <v>45.682096678897494</v>
      </c>
      <c r="Q50" s="12">
        <f t="shared" si="26"/>
        <v>10.963703202935399</v>
      </c>
      <c r="R50" s="9">
        <f t="shared" si="27"/>
        <v>14.125500000000001</v>
      </c>
      <c r="S50" s="13">
        <f t="shared" si="28"/>
        <v>0.77616390237056376</v>
      </c>
      <c r="T50" s="2">
        <f t="shared" si="29"/>
        <v>0.43</v>
      </c>
      <c r="U50" s="14">
        <f t="shared" si="30"/>
        <v>0.33375047801934243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0.34935047801934244</v>
      </c>
      <c r="AR50" s="9">
        <f t="shared" si="35"/>
        <v>136.875</v>
      </c>
      <c r="AS50" s="1">
        <f t="shared" si="36"/>
        <v>0.24</v>
      </c>
      <c r="AT50" s="1">
        <f t="shared" si="37"/>
        <v>129083.33333333333</v>
      </c>
      <c r="AU50" s="1">
        <f t="shared" si="38"/>
        <v>9925255380.752037</v>
      </c>
    </row>
    <row r="51" spans="1:48" x14ac:dyDescent="0.15">
      <c r="C51" s="7">
        <v>9</v>
      </c>
      <c r="D51" s="8">
        <v>19.703817904000001</v>
      </c>
      <c r="E51" s="10">
        <f t="shared" si="39"/>
        <v>20.857912569677399</v>
      </c>
      <c r="F51" s="7" t="s">
        <v>83</v>
      </c>
      <c r="G51" s="1">
        <v>10</v>
      </c>
      <c r="H51" s="9">
        <f t="shared" si="20"/>
        <v>19.703817904000001</v>
      </c>
      <c r="I51" s="9">
        <f t="shared" si="21"/>
        <v>292.85381790399998</v>
      </c>
      <c r="J51" s="9">
        <f t="shared" si="22"/>
        <v>0.19177889010140134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222.2312901386091</v>
      </c>
      <c r="P51" s="9">
        <f t="shared" si="25"/>
        <v>42.619270168584947</v>
      </c>
      <c r="Q51" s="12">
        <f t="shared" si="26"/>
        <v>10.228624840460387</v>
      </c>
      <c r="R51" s="9">
        <f t="shared" si="27"/>
        <v>14.125500000000001</v>
      </c>
      <c r="S51" s="13">
        <f t="shared" si="28"/>
        <v>0.72412479844680799</v>
      </c>
      <c r="T51" s="2">
        <f t="shared" si="29"/>
        <v>0.43</v>
      </c>
      <c r="U51" s="14">
        <f t="shared" si="30"/>
        <v>0.31137366333212746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0.32697366333212746</v>
      </c>
      <c r="AR51" s="9">
        <f t="shared" si="35"/>
        <v>136.875</v>
      </c>
      <c r="AS51" s="1">
        <f t="shared" si="36"/>
        <v>0.24</v>
      </c>
      <c r="AT51" s="1">
        <f t="shared" si="37"/>
        <v>129083.33333333333</v>
      </c>
      <c r="AU51" s="1">
        <f t="shared" si="38"/>
        <v>9289516733.3125019</v>
      </c>
    </row>
    <row r="52" spans="1:48" x14ac:dyDescent="0.15">
      <c r="C52" s="7">
        <v>10</v>
      </c>
      <c r="D52" s="8">
        <v>18.327543539032298</v>
      </c>
      <c r="E52" s="10">
        <f t="shared" si="39"/>
        <v>19.703817904000001</v>
      </c>
      <c r="F52" s="7" t="s">
        <v>83</v>
      </c>
      <c r="G52" s="1">
        <v>11</v>
      </c>
      <c r="H52" s="9">
        <f t="shared" si="20"/>
        <v>18.327543539032298</v>
      </c>
      <c r="I52" s="9">
        <f t="shared" si="21"/>
        <v>291.4775435390323</v>
      </c>
      <c r="J52" s="9">
        <f t="shared" si="22"/>
        <v>0.16391626125702108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170.63141897152295</v>
      </c>
      <c r="O52" s="9">
        <f t="shared" si="40"/>
        <v>67.836850998501205</v>
      </c>
      <c r="P52" s="9">
        <f t="shared" si="25"/>
        <v>11.119562991123935</v>
      </c>
      <c r="Q52" s="12">
        <f t="shared" si="26"/>
        <v>2.6686951178697442</v>
      </c>
      <c r="R52" s="9">
        <f t="shared" si="27"/>
        <v>14.125500000000001</v>
      </c>
      <c r="S52" s="13">
        <f t="shared" si="28"/>
        <v>0.18892747993839115</v>
      </c>
      <c r="T52" s="2">
        <f t="shared" si="29"/>
        <v>0.43</v>
      </c>
      <c r="U52" s="14">
        <f t="shared" si="30"/>
        <v>8.1238816373508188E-2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9.6838816373508191E-2</v>
      </c>
      <c r="AR52" s="9">
        <f t="shared" si="35"/>
        <v>136.875</v>
      </c>
      <c r="AS52" s="1">
        <f t="shared" si="36"/>
        <v>0.24</v>
      </c>
      <c r="AT52" s="1">
        <f t="shared" si="37"/>
        <v>129083.33333333333</v>
      </c>
      <c r="AU52" s="1">
        <f t="shared" si="38"/>
        <v>2751248513.31563</v>
      </c>
    </row>
    <row r="53" spans="1:48" x14ac:dyDescent="0.15">
      <c r="C53" s="7">
        <v>11</v>
      </c>
      <c r="D53" s="8">
        <v>12.6892566463333</v>
      </c>
      <c r="E53" s="10">
        <f t="shared" si="39"/>
        <v>18.327543539032298</v>
      </c>
      <c r="F53" s="7" t="s">
        <v>85</v>
      </c>
      <c r="G53" s="1">
        <v>12</v>
      </c>
      <c r="H53" s="9">
        <f t="shared" si="20"/>
        <v>12.6892566463333</v>
      </c>
      <c r="I53" s="9">
        <f t="shared" si="21"/>
        <v>285.8392566463333</v>
      </c>
      <c r="J53" s="9">
        <f t="shared" si="22"/>
        <v>8.4811464924450575E-2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115.57353800737727</v>
      </c>
      <c r="P53" s="9">
        <f t="shared" si="25"/>
        <v>9.8019610649073332</v>
      </c>
      <c r="Q53" s="12">
        <f t="shared" si="26"/>
        <v>2.3524706555777599</v>
      </c>
      <c r="R53" s="9">
        <f t="shared" si="27"/>
        <v>14.125500000000001</v>
      </c>
      <c r="S53" s="13">
        <f t="shared" si="28"/>
        <v>0.16654069983913913</v>
      </c>
      <c r="T53" s="2">
        <f t="shared" si="29"/>
        <v>0.43</v>
      </c>
      <c r="U53" s="14">
        <f t="shared" si="30"/>
        <v>7.1612500930829825E-2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8.0032500930829836E-2</v>
      </c>
      <c r="AR53" s="9">
        <f t="shared" si="35"/>
        <v>136.875</v>
      </c>
      <c r="AS53" s="1">
        <f t="shared" si="36"/>
        <v>0.24</v>
      </c>
      <c r="AT53" s="1">
        <f t="shared" si="37"/>
        <v>129083.33333333333</v>
      </c>
      <c r="AU53" s="1">
        <f t="shared" si="38"/>
        <v>2273771070.8235555</v>
      </c>
      <c r="AV53" s="1">
        <f>SUM(AU42:AU53)</f>
        <v>54064336891.383064</v>
      </c>
    </row>
    <row r="54" spans="1:48" x14ac:dyDescent="0.15">
      <c r="C54" s="7">
        <v>12</v>
      </c>
      <c r="D54" s="8">
        <v>8.3063484869677406</v>
      </c>
      <c r="E54" s="10">
        <f t="shared" si="39"/>
        <v>12.6892566463333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9.2780078864516096</v>
      </c>
      <c r="E58" s="7"/>
      <c r="F58" s="7"/>
      <c r="G58" s="1">
        <v>1</v>
      </c>
      <c r="H58" s="9">
        <f t="shared" ref="H58:H69" si="41">E59</f>
        <v>9.2780078864516096</v>
      </c>
      <c r="I58" s="9">
        <f t="shared" ref="I58:I69" si="42">H58+273.15</f>
        <v>282.42800788645161</v>
      </c>
      <c r="J58" s="9">
        <f t="shared" ref="J58:J69" si="43">EXP(($C$15*(I58-$C$13))/($C$16*I58*$C$13))</f>
        <v>5.6204529946620077E-2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5.60733860434113E-3</v>
      </c>
      <c r="Q58" s="12">
        <f t="shared" ref="Q58:Q69" si="47">P58*$B$60</f>
        <v>1.0653943348248147E-3</v>
      </c>
      <c r="R58" s="9">
        <f t="shared" ref="R58:R69" si="48">L58*$B$60</f>
        <v>1.8955666666666669E-2</v>
      </c>
      <c r="S58" s="13">
        <f t="shared" ref="S58:S69" si="49">Q58/R58</f>
        <v>5.620452994662007E-2</v>
      </c>
      <c r="T58" s="2">
        <f t="shared" ref="T58:T69" si="50">$B$59/100</f>
        <v>0.01</v>
      </c>
      <c r="U58" s="14">
        <f t="shared" ref="U58:U69" si="51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1.2562045299466201E-2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169416.66666666666</v>
      </c>
      <c r="AU58" s="1">
        <f t="shared" ref="AU58:AU69" si="58">AT58*10000*AS58*0.67*AR58*AQ58</f>
        <v>27029023.354506854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10.174759575451599</v>
      </c>
      <c r="E59" s="10">
        <f t="shared" ref="E59:E70" si="59">D58</f>
        <v>9.2780078864516096</v>
      </c>
      <c r="F59" s="7" t="s">
        <v>83</v>
      </c>
      <c r="G59" s="1">
        <v>2</v>
      </c>
      <c r="H59" s="9">
        <f t="shared" si="41"/>
        <v>10.174759575451599</v>
      </c>
      <c r="I59" s="9">
        <f t="shared" si="42"/>
        <v>283.32475957545159</v>
      </c>
      <c r="J59" s="9">
        <f t="shared" si="43"/>
        <v>6.2684560701753503E-2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0.19392599472899222</v>
      </c>
      <c r="P59" s="9">
        <f t="shared" si="46"/>
        <v>1.2156165788237442E-2</v>
      </c>
      <c r="Q59" s="12">
        <f t="shared" si="47"/>
        <v>2.309671499765114E-3</v>
      </c>
      <c r="R59" s="9">
        <f t="shared" si="48"/>
        <v>1.8955666666666669E-2</v>
      </c>
      <c r="S59" s="13">
        <f t="shared" si="49"/>
        <v>0.12184596513435457</v>
      </c>
      <c r="T59" s="2">
        <f t="shared" si="50"/>
        <v>0.01</v>
      </c>
      <c r="U59" s="14">
        <f t="shared" si="51"/>
        <v>1.2184596513435458E-3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1.3218459651343547E-2</v>
      </c>
      <c r="AR59" s="9">
        <f t="shared" si="55"/>
        <v>9.9766666666666666</v>
      </c>
      <c r="AS59" s="1">
        <f t="shared" si="56"/>
        <v>0.19</v>
      </c>
      <c r="AT59" s="1">
        <f t="shared" si="57"/>
        <v>169416.66666666666</v>
      </c>
      <c r="AU59" s="1">
        <f t="shared" si="58"/>
        <v>28441391.995454215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9.4980747313571392</v>
      </c>
      <c r="E60" s="10">
        <f t="shared" si="59"/>
        <v>10.174759575451599</v>
      </c>
      <c r="F60" s="7" t="s">
        <v>83</v>
      </c>
      <c r="G60" s="1">
        <v>3</v>
      </c>
      <c r="H60" s="9">
        <f t="shared" si="41"/>
        <v>9.4980747313571392</v>
      </c>
      <c r="I60" s="9">
        <f t="shared" si="42"/>
        <v>282.6480747313571</v>
      </c>
      <c r="J60" s="9">
        <f t="shared" si="43"/>
        <v>5.7733607927262544E-2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0.28153649560742144</v>
      </c>
      <c r="P60" s="9">
        <f t="shared" si="46"/>
        <v>1.6254117654614344E-2</v>
      </c>
      <c r="Q60" s="12">
        <f t="shared" si="47"/>
        <v>3.0882823543767254E-3</v>
      </c>
      <c r="R60" s="9">
        <f t="shared" si="48"/>
        <v>1.8955666666666669E-2</v>
      </c>
      <c r="S60" s="13">
        <f t="shared" si="49"/>
        <v>0.16292132630752765</v>
      </c>
      <c r="T60" s="2">
        <f t="shared" si="50"/>
        <v>0.01</v>
      </c>
      <c r="U60" s="14">
        <f t="shared" si="51"/>
        <v>1.6292132630752764E-3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1.3629213263075276E-2</v>
      </c>
      <c r="AR60" s="9">
        <f t="shared" si="55"/>
        <v>9.9766666666666666</v>
      </c>
      <c r="AS60" s="1">
        <f t="shared" si="56"/>
        <v>0.19</v>
      </c>
      <c r="AT60" s="1">
        <f t="shared" si="57"/>
        <v>169416.66666666666</v>
      </c>
      <c r="AU60" s="1">
        <f t="shared" si="58"/>
        <v>29325186.688100062</v>
      </c>
    </row>
    <row r="61" spans="1:48" x14ac:dyDescent="0.15">
      <c r="C61" s="7">
        <v>3</v>
      </c>
      <c r="D61" s="8">
        <v>11.7232303667419</v>
      </c>
      <c r="E61" s="10">
        <f t="shared" si="59"/>
        <v>9.4980747313571392</v>
      </c>
      <c r="F61" s="7" t="s">
        <v>83</v>
      </c>
      <c r="G61" s="1">
        <v>4</v>
      </c>
      <c r="H61" s="9">
        <f t="shared" si="41"/>
        <v>11.7232303667419</v>
      </c>
      <c r="I61" s="9">
        <f t="shared" si="42"/>
        <v>284.87323036674189</v>
      </c>
      <c r="J61" s="9">
        <f t="shared" si="43"/>
        <v>7.5559289986596737E-2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0.36504904461947379</v>
      </c>
      <c r="P61" s="9">
        <f t="shared" si="46"/>
        <v>2.7582846621732913E-2</v>
      </c>
      <c r="Q61" s="12">
        <f t="shared" si="47"/>
        <v>5.2407408581292532E-3</v>
      </c>
      <c r="R61" s="9">
        <f t="shared" si="48"/>
        <v>1.8955666666666669E-2</v>
      </c>
      <c r="S61" s="13">
        <f t="shared" si="49"/>
        <v>0.27647357121683502</v>
      </c>
      <c r="T61" s="2">
        <f t="shared" si="50"/>
        <v>0.01</v>
      </c>
      <c r="U61" s="14">
        <f t="shared" si="51"/>
        <v>2.7647357121683503E-3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1.476473571216835E-2</v>
      </c>
      <c r="AR61" s="9">
        <f t="shared" si="55"/>
        <v>9.9766666666666666</v>
      </c>
      <c r="AS61" s="1">
        <f t="shared" si="56"/>
        <v>0.19</v>
      </c>
      <c r="AT61" s="1">
        <f t="shared" si="57"/>
        <v>169416.66666666666</v>
      </c>
      <c r="AU61" s="1">
        <f t="shared" si="58"/>
        <v>31768424.398555357</v>
      </c>
    </row>
    <row r="62" spans="1:48" x14ac:dyDescent="0.15">
      <c r="C62" s="7">
        <v>4</v>
      </c>
      <c r="D62" s="8">
        <v>14.491582212000001</v>
      </c>
      <c r="E62" s="10">
        <f t="shared" si="59"/>
        <v>11.7232303667419</v>
      </c>
      <c r="F62" s="7" t="s">
        <v>83</v>
      </c>
      <c r="G62" s="1">
        <v>5</v>
      </c>
      <c r="H62" s="9">
        <f t="shared" si="41"/>
        <v>14.491582212000001</v>
      </c>
      <c r="I62" s="9">
        <f t="shared" si="42"/>
        <v>287.641582212</v>
      </c>
      <c r="J62" s="9">
        <f t="shared" si="43"/>
        <v>0.10499057272461181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0.3205928880978538</v>
      </c>
      <c r="O62" s="9">
        <f t="shared" si="60"/>
        <v>0.11663997656655373</v>
      </c>
      <c r="P62" s="9">
        <f t="shared" si="46"/>
        <v>1.2246097942307776E-2</v>
      </c>
      <c r="Q62" s="12">
        <f t="shared" si="47"/>
        <v>2.3267586090384776E-3</v>
      </c>
      <c r="R62" s="9">
        <f t="shared" si="48"/>
        <v>1.8955666666666669E-2</v>
      </c>
      <c r="S62" s="13">
        <f t="shared" si="49"/>
        <v>0.12274738999974381</v>
      </c>
      <c r="T62" s="2">
        <f t="shared" si="50"/>
        <v>0.01</v>
      </c>
      <c r="U62" s="14">
        <f t="shared" si="51"/>
        <v>1.2274738999974381E-3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1.3227473899997438E-2</v>
      </c>
      <c r="AR62" s="9">
        <f t="shared" si="55"/>
        <v>9.9766666666666666</v>
      </c>
      <c r="AS62" s="1">
        <f t="shared" si="56"/>
        <v>0.19</v>
      </c>
      <c r="AT62" s="1">
        <f t="shared" si="57"/>
        <v>169416.66666666666</v>
      </c>
      <c r="AU62" s="1">
        <f t="shared" si="58"/>
        <v>28460787.43079783</v>
      </c>
    </row>
    <row r="63" spans="1:48" x14ac:dyDescent="0.15">
      <c r="C63" s="7">
        <v>5</v>
      </c>
      <c r="D63" s="8">
        <v>16.460036531935501</v>
      </c>
      <c r="E63" s="10">
        <f t="shared" si="59"/>
        <v>14.491582212000001</v>
      </c>
      <c r="F63" s="7" t="s">
        <v>85</v>
      </c>
      <c r="G63" s="1">
        <v>6</v>
      </c>
      <c r="H63" s="9">
        <f t="shared" si="41"/>
        <v>16.460036531935501</v>
      </c>
      <c r="I63" s="9">
        <f t="shared" si="42"/>
        <v>289.61003653193546</v>
      </c>
      <c r="J63" s="9">
        <f t="shared" si="43"/>
        <v>0.13215149471484855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0.20416054529091263</v>
      </c>
      <c r="P63" s="9">
        <f t="shared" si="46"/>
        <v>2.6980121221992639E-2</v>
      </c>
      <c r="Q63" s="12">
        <f t="shared" si="47"/>
        <v>5.1262230321786019E-3</v>
      </c>
      <c r="R63" s="9">
        <f t="shared" si="48"/>
        <v>1.8955666666666669E-2</v>
      </c>
      <c r="S63" s="13">
        <f t="shared" si="49"/>
        <v>0.27043222073497464</v>
      </c>
      <c r="T63" s="2">
        <f t="shared" si="50"/>
        <v>0.01</v>
      </c>
      <c r="U63" s="14">
        <f t="shared" si="51"/>
        <v>2.7043222073497466E-3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2.2804322207349747E-2</v>
      </c>
      <c r="AR63" s="9">
        <f t="shared" si="55"/>
        <v>9.9766666666666666</v>
      </c>
      <c r="AS63" s="1">
        <f t="shared" si="56"/>
        <v>0.19</v>
      </c>
      <c r="AT63" s="1">
        <f t="shared" si="57"/>
        <v>169416.66666666666</v>
      </c>
      <c r="AU63" s="1">
        <f t="shared" si="58"/>
        <v>49066735.77688399</v>
      </c>
    </row>
    <row r="64" spans="1:48" x14ac:dyDescent="0.15">
      <c r="C64" s="7">
        <v>6</v>
      </c>
      <c r="D64" s="8">
        <v>19.066195373333301</v>
      </c>
      <c r="E64" s="10">
        <f t="shared" si="59"/>
        <v>16.460036531935501</v>
      </c>
      <c r="F64" s="7" t="s">
        <v>83</v>
      </c>
      <c r="G64" s="1">
        <v>7</v>
      </c>
      <c r="H64" s="9">
        <f t="shared" si="41"/>
        <v>19.066195373333301</v>
      </c>
      <c r="I64" s="9">
        <f t="shared" si="42"/>
        <v>292.21619537333328</v>
      </c>
      <c r="J64" s="9">
        <f t="shared" si="43"/>
        <v>0.17835845088142935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0.27694709073558671</v>
      </c>
      <c r="P64" s="9">
        <f t="shared" si="46"/>
        <v>4.9395854079717902E-2</v>
      </c>
      <c r="Q64" s="12">
        <f t="shared" si="47"/>
        <v>9.3852122751464009E-3</v>
      </c>
      <c r="R64" s="9">
        <f t="shared" si="48"/>
        <v>1.8955666666666669E-2</v>
      </c>
      <c r="S64" s="13">
        <f t="shared" si="49"/>
        <v>0.49511380634531799</v>
      </c>
      <c r="T64" s="2">
        <f t="shared" si="50"/>
        <v>0.01</v>
      </c>
      <c r="U64" s="14">
        <f t="shared" si="51"/>
        <v>4.9511380634531801E-3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2.5051138063453181E-2</v>
      </c>
      <c r="AR64" s="9">
        <f t="shared" si="55"/>
        <v>9.9766666666666666</v>
      </c>
      <c r="AS64" s="1">
        <f t="shared" si="56"/>
        <v>0.19</v>
      </c>
      <c r="AT64" s="1">
        <f t="shared" si="57"/>
        <v>169416.66666666666</v>
      </c>
      <c r="AU64" s="1">
        <f t="shared" si="58"/>
        <v>53901078.974999711</v>
      </c>
    </row>
    <row r="65" spans="1:48" x14ac:dyDescent="0.15">
      <c r="C65" s="7">
        <v>7</v>
      </c>
      <c r="D65" s="8">
        <v>21.004474131290301</v>
      </c>
      <c r="E65" s="10">
        <f t="shared" si="59"/>
        <v>19.066195373333301</v>
      </c>
      <c r="F65" s="7" t="s">
        <v>83</v>
      </c>
      <c r="G65" s="1">
        <v>8</v>
      </c>
      <c r="H65" s="9">
        <f t="shared" si="41"/>
        <v>21.004474131290301</v>
      </c>
      <c r="I65" s="9">
        <f t="shared" si="42"/>
        <v>294.15447413129027</v>
      </c>
      <c r="J65" s="9">
        <f t="shared" si="43"/>
        <v>0.22215043958557651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0.32731790332253546</v>
      </c>
      <c r="P65" s="9">
        <f t="shared" si="46"/>
        <v>7.2713816107330492E-2</v>
      </c>
      <c r="Q65" s="12">
        <f t="shared" si="47"/>
        <v>1.3815625060392793E-2</v>
      </c>
      <c r="R65" s="9">
        <f t="shared" si="48"/>
        <v>1.8955666666666669E-2</v>
      </c>
      <c r="S65" s="13">
        <f t="shared" si="49"/>
        <v>0.72883878490474918</v>
      </c>
      <c r="T65" s="2">
        <f t="shared" si="50"/>
        <v>0.01</v>
      </c>
      <c r="U65" s="14">
        <f t="shared" si="51"/>
        <v>7.2883878490474924E-3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2.7388387849047492E-2</v>
      </c>
      <c r="AR65" s="9">
        <f t="shared" si="55"/>
        <v>9.9766666666666666</v>
      </c>
      <c r="AS65" s="1">
        <f t="shared" si="56"/>
        <v>0.19</v>
      </c>
      <c r="AT65" s="1">
        <f t="shared" si="57"/>
        <v>169416.66666666666</v>
      </c>
      <c r="AU65" s="1">
        <f t="shared" si="58"/>
        <v>58930003.607426345</v>
      </c>
    </row>
    <row r="66" spans="1:48" x14ac:dyDescent="0.15">
      <c r="C66" s="7">
        <v>8</v>
      </c>
      <c r="D66" s="8">
        <v>20.857912569677399</v>
      </c>
      <c r="E66" s="10">
        <f t="shared" si="59"/>
        <v>21.004474131290301</v>
      </c>
      <c r="F66" s="7" t="s">
        <v>83</v>
      </c>
      <c r="G66" s="1">
        <v>9</v>
      </c>
      <c r="H66" s="9">
        <f t="shared" si="41"/>
        <v>20.857912569677399</v>
      </c>
      <c r="I66" s="9">
        <f t="shared" si="42"/>
        <v>294.00791256967739</v>
      </c>
      <c r="J66" s="9">
        <f t="shared" si="43"/>
        <v>0.21851488724240503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0.35437075388187167</v>
      </c>
      <c r="P66" s="9">
        <f t="shared" si="46"/>
        <v>7.7435285326503248E-2</v>
      </c>
      <c r="Q66" s="12">
        <f t="shared" si="47"/>
        <v>1.4712704212035617E-2</v>
      </c>
      <c r="R66" s="9">
        <f t="shared" si="48"/>
        <v>1.8955666666666669E-2</v>
      </c>
      <c r="S66" s="13">
        <f t="shared" si="49"/>
        <v>0.77616390237056365</v>
      </c>
      <c r="T66" s="2">
        <f t="shared" si="50"/>
        <v>0.01</v>
      </c>
      <c r="U66" s="14">
        <f t="shared" si="51"/>
        <v>7.7616390237056363E-3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2.7861639023705635E-2</v>
      </c>
      <c r="AR66" s="9">
        <f t="shared" si="55"/>
        <v>9.9766666666666666</v>
      </c>
      <c r="AS66" s="1">
        <f t="shared" si="56"/>
        <v>0.19</v>
      </c>
      <c r="AT66" s="1">
        <f t="shared" si="57"/>
        <v>169416.66666666666</v>
      </c>
      <c r="AU66" s="1">
        <f t="shared" si="58"/>
        <v>59948270.676796518</v>
      </c>
    </row>
    <row r="67" spans="1:48" x14ac:dyDescent="0.15">
      <c r="C67" s="7">
        <v>9</v>
      </c>
      <c r="D67" s="8">
        <v>19.703817904000001</v>
      </c>
      <c r="E67" s="10">
        <f t="shared" si="59"/>
        <v>20.857912569677399</v>
      </c>
      <c r="F67" s="7" t="s">
        <v>83</v>
      </c>
      <c r="G67" s="1">
        <v>10</v>
      </c>
      <c r="H67" s="9">
        <f t="shared" si="41"/>
        <v>19.703817904000001</v>
      </c>
      <c r="I67" s="9">
        <f t="shared" si="42"/>
        <v>292.85381790399998</v>
      </c>
      <c r="J67" s="9">
        <f t="shared" si="43"/>
        <v>0.19177889010140134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0.37670213522203511</v>
      </c>
      <c r="P67" s="9">
        <f t="shared" si="46"/>
        <v>7.2243517391709894E-2</v>
      </c>
      <c r="Q67" s="12">
        <f t="shared" si="47"/>
        <v>1.3726268304424879E-2</v>
      </c>
      <c r="R67" s="9">
        <f t="shared" si="48"/>
        <v>1.8955666666666669E-2</v>
      </c>
      <c r="S67" s="13">
        <f t="shared" si="49"/>
        <v>0.72412479844680799</v>
      </c>
      <c r="T67" s="2">
        <f t="shared" si="50"/>
        <v>0.01</v>
      </c>
      <c r="U67" s="14">
        <f t="shared" si="51"/>
        <v>7.2412479844680801E-3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2.7341247984468079E-2</v>
      </c>
      <c r="AR67" s="9">
        <f t="shared" si="55"/>
        <v>9.9766666666666666</v>
      </c>
      <c r="AS67" s="1">
        <f t="shared" si="56"/>
        <v>0.19</v>
      </c>
      <c r="AT67" s="1">
        <f t="shared" si="57"/>
        <v>169416.66666666666</v>
      </c>
      <c r="AU67" s="1">
        <f t="shared" si="58"/>
        <v>58828575.498366795</v>
      </c>
    </row>
    <row r="68" spans="1:48" x14ac:dyDescent="0.15">
      <c r="C68" s="7">
        <v>10</v>
      </c>
      <c r="D68" s="8">
        <v>18.327543539032298</v>
      </c>
      <c r="E68" s="10">
        <f t="shared" si="59"/>
        <v>19.703817904000001</v>
      </c>
      <c r="F68" s="7" t="s">
        <v>83</v>
      </c>
      <c r="G68" s="1">
        <v>11</v>
      </c>
      <c r="H68" s="9">
        <f t="shared" si="41"/>
        <v>18.327543539032298</v>
      </c>
      <c r="I68" s="9">
        <f t="shared" si="42"/>
        <v>291.4775435390323</v>
      </c>
      <c r="J68" s="9">
        <f t="shared" si="43"/>
        <v>0.16391626125702108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0.28923568693880897</v>
      </c>
      <c r="O68" s="9">
        <f t="shared" si="60"/>
        <v>0.11498959755818294</v>
      </c>
      <c r="P68" s="9">
        <f t="shared" si="46"/>
        <v>1.8848664915186827E-2</v>
      </c>
      <c r="Q68" s="12">
        <f t="shared" si="47"/>
        <v>3.5812463338854971E-3</v>
      </c>
      <c r="R68" s="9">
        <f t="shared" si="48"/>
        <v>1.8955666666666669E-2</v>
      </c>
      <c r="S68" s="13">
        <f t="shared" si="49"/>
        <v>0.18892747993839115</v>
      </c>
      <c r="T68" s="2">
        <f t="shared" si="50"/>
        <v>0.01</v>
      </c>
      <c r="U68" s="14">
        <f t="shared" si="51"/>
        <v>1.8892747993839115E-3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2.1989274799383913E-2</v>
      </c>
      <c r="AR68" s="9">
        <f t="shared" si="55"/>
        <v>9.9766666666666666</v>
      </c>
      <c r="AS68" s="1">
        <f t="shared" si="56"/>
        <v>0.19</v>
      </c>
      <c r="AT68" s="1">
        <f t="shared" si="57"/>
        <v>169416.66666666666</v>
      </c>
      <c r="AU68" s="1">
        <f t="shared" si="58"/>
        <v>47313045.601457305</v>
      </c>
    </row>
    <row r="69" spans="1:48" x14ac:dyDescent="0.15">
      <c r="C69" s="7">
        <v>11</v>
      </c>
      <c r="D69" s="8">
        <v>12.6892566463333</v>
      </c>
      <c r="E69" s="10">
        <f t="shared" si="59"/>
        <v>18.327543539032298</v>
      </c>
      <c r="F69" s="7" t="s">
        <v>85</v>
      </c>
      <c r="G69" s="1">
        <v>12</v>
      </c>
      <c r="H69" s="9">
        <f t="shared" si="41"/>
        <v>12.6892566463333</v>
      </c>
      <c r="I69" s="9">
        <f t="shared" si="42"/>
        <v>285.8392566463333</v>
      </c>
      <c r="J69" s="9">
        <f t="shared" si="43"/>
        <v>8.4811464924450575E-2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0.19590759930966278</v>
      </c>
      <c r="P69" s="9">
        <f t="shared" si="46"/>
        <v>1.6615210487284784E-2</v>
      </c>
      <c r="Q69" s="12">
        <f t="shared" si="47"/>
        <v>3.1568899925841091E-3</v>
      </c>
      <c r="R69" s="9">
        <f t="shared" si="48"/>
        <v>1.8955666666666669E-2</v>
      </c>
      <c r="S69" s="13">
        <f t="shared" si="49"/>
        <v>0.16654069983913913</v>
      </c>
      <c r="T69" s="2">
        <f t="shared" si="50"/>
        <v>0.01</v>
      </c>
      <c r="U69" s="14">
        <f t="shared" si="51"/>
        <v>1.6654069983913914E-3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1.3665406998391392E-2</v>
      </c>
      <c r="AR69" s="9">
        <f t="shared" si="55"/>
        <v>9.9766666666666666</v>
      </c>
      <c r="AS69" s="1">
        <f t="shared" si="56"/>
        <v>0.19</v>
      </c>
      <c r="AT69" s="1">
        <f t="shared" si="57"/>
        <v>169416.66666666666</v>
      </c>
      <c r="AU69" s="1">
        <f t="shared" si="58"/>
        <v>29403062.646498948</v>
      </c>
      <c r="AV69" s="1">
        <f>SUM(AU58:AU69)</f>
        <v>502415586.64984393</v>
      </c>
    </row>
    <row r="70" spans="1:48" x14ac:dyDescent="0.15">
      <c r="C70" s="7">
        <v>12</v>
      </c>
      <c r="D70" s="8">
        <v>8.3063484869677406</v>
      </c>
      <c r="E70" s="10">
        <f t="shared" si="59"/>
        <v>12.6892566463333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9.2780078864516096</v>
      </c>
      <c r="E73" s="7"/>
      <c r="F73" s="7"/>
      <c r="G73" s="1">
        <v>1</v>
      </c>
      <c r="H73" s="9">
        <f t="shared" ref="H73:H84" si="61">E74</f>
        <v>9.2780078864516096</v>
      </c>
      <c r="I73" s="9">
        <f t="shared" ref="I73:I84" si="62">H73+273.15</f>
        <v>282.42800788645161</v>
      </c>
      <c r="J73" s="9">
        <f t="shared" ref="J73:J84" si="63">EXP(($C$15*(I73-$C$13))/($C$16*I73*$C$13))</f>
        <v>5.6204529946620077E-2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6.1543960291548993E-3</v>
      </c>
      <c r="Q73" s="12">
        <f t="shared" ref="Q73:Q84" si="67">P73*$B$75</f>
        <v>1.1077912852478819E-3</v>
      </c>
      <c r="R73" s="9">
        <f t="shared" ref="R73:R84" si="68">L73*$B$75</f>
        <v>1.9710000000000002E-2</v>
      </c>
      <c r="S73" s="13">
        <f t="shared" ref="S73:S84" si="69">Q73/R73</f>
        <v>5.6204529946620077E-2</v>
      </c>
      <c r="T73" s="2">
        <f t="shared" ref="T73:T84" si="70">$B$74/100</f>
        <v>0.01</v>
      </c>
      <c r="U73" s="14">
        <f t="shared" ref="U73:U84" si="71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1.3162045299466201E-2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31833.333333333332</v>
      </c>
      <c r="AU73" s="1">
        <f t="shared" ref="AU73:AU84" si="78">AT73*10000*AS73*0.67*AR73*AQ73</f>
        <v>5533079.6879552864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10.174759575451599</v>
      </c>
      <c r="E74" s="10">
        <f t="shared" ref="E74:E85" si="79">D73</f>
        <v>9.2780078864516096</v>
      </c>
      <c r="F74" s="7" t="s">
        <v>83</v>
      </c>
      <c r="G74" s="1">
        <v>2</v>
      </c>
      <c r="H74" s="9">
        <f t="shared" si="61"/>
        <v>10.174759575451599</v>
      </c>
      <c r="I74" s="9">
        <f t="shared" si="62"/>
        <v>283.32475957545159</v>
      </c>
      <c r="J74" s="9">
        <f t="shared" si="63"/>
        <v>6.2684560701753503E-2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0.21284560397084512</v>
      </c>
      <c r="P74" s="9">
        <f t="shared" si="66"/>
        <v>1.3342133182211828E-2</v>
      </c>
      <c r="Q74" s="12">
        <f t="shared" si="67"/>
        <v>2.401583972798129E-3</v>
      </c>
      <c r="R74" s="9">
        <f t="shared" si="68"/>
        <v>1.9710000000000002E-2</v>
      </c>
      <c r="S74" s="13">
        <f t="shared" si="69"/>
        <v>0.12184596513435458</v>
      </c>
      <c r="T74" s="2">
        <f t="shared" si="70"/>
        <v>0.01</v>
      </c>
      <c r="U74" s="14">
        <f t="shared" si="71"/>
        <v>1.2184596513435458E-3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1.3818459651343547E-2</v>
      </c>
      <c r="AR74" s="9">
        <f t="shared" si="75"/>
        <v>10.950000000000001</v>
      </c>
      <c r="AS74" s="1">
        <f t="shared" si="76"/>
        <v>0.18</v>
      </c>
      <c r="AT74" s="1">
        <f t="shared" si="77"/>
        <v>31833.333333333332</v>
      </c>
      <c r="AU74" s="1">
        <f t="shared" si="78"/>
        <v>5809024.1049982952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9.4980747313571392</v>
      </c>
      <c r="E75" s="10">
        <f t="shared" si="79"/>
        <v>10.174759575451599</v>
      </c>
      <c r="F75" s="7" t="s">
        <v>83</v>
      </c>
      <c r="G75" s="1">
        <v>3</v>
      </c>
      <c r="H75" s="9">
        <f t="shared" si="61"/>
        <v>9.4980747313571392</v>
      </c>
      <c r="I75" s="9">
        <f t="shared" si="62"/>
        <v>282.6480747313571</v>
      </c>
      <c r="J75" s="9">
        <f t="shared" si="63"/>
        <v>5.7733607927262544E-2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0.30900347078863327</v>
      </c>
      <c r="P75" s="9">
        <f t="shared" si="66"/>
        <v>1.7839885230674278E-2</v>
      </c>
      <c r="Q75" s="12">
        <f t="shared" si="67"/>
        <v>3.21117934152137E-3</v>
      </c>
      <c r="R75" s="9">
        <f t="shared" si="68"/>
        <v>1.9710000000000002E-2</v>
      </c>
      <c r="S75" s="13">
        <f t="shared" si="69"/>
        <v>0.16292132630752765</v>
      </c>
      <c r="T75" s="2">
        <f t="shared" si="70"/>
        <v>0.01</v>
      </c>
      <c r="U75" s="14">
        <f t="shared" si="71"/>
        <v>1.6292132630752764E-3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1.4229213263075276E-2</v>
      </c>
      <c r="AR75" s="9">
        <f t="shared" si="75"/>
        <v>10.950000000000001</v>
      </c>
      <c r="AS75" s="1">
        <f t="shared" si="76"/>
        <v>0.18</v>
      </c>
      <c r="AT75" s="1">
        <f t="shared" si="77"/>
        <v>31833.333333333332</v>
      </c>
      <c r="AU75" s="1">
        <f t="shared" si="78"/>
        <v>5981697.3038908169</v>
      </c>
    </row>
    <row r="76" spans="1:48" x14ac:dyDescent="0.15">
      <c r="C76" s="7">
        <v>3</v>
      </c>
      <c r="D76" s="8">
        <v>11.7232303667419</v>
      </c>
      <c r="E76" s="10">
        <f t="shared" si="79"/>
        <v>9.4980747313571392</v>
      </c>
      <c r="F76" s="7" t="s">
        <v>83</v>
      </c>
      <c r="G76" s="1">
        <v>4</v>
      </c>
      <c r="H76" s="9">
        <f t="shared" si="61"/>
        <v>11.7232303667419</v>
      </c>
      <c r="I76" s="9">
        <f t="shared" si="62"/>
        <v>284.87323036674189</v>
      </c>
      <c r="J76" s="9">
        <f t="shared" si="63"/>
        <v>7.5559289986596737E-2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0.400663585557959</v>
      </c>
      <c r="P76" s="9">
        <f t="shared" si="66"/>
        <v>3.0273856048243435E-2</v>
      </c>
      <c r="Q76" s="12">
        <f t="shared" si="67"/>
        <v>5.4492940886838185E-3</v>
      </c>
      <c r="R76" s="9">
        <f t="shared" si="68"/>
        <v>1.9710000000000002E-2</v>
      </c>
      <c r="S76" s="13">
        <f t="shared" si="69"/>
        <v>0.27647357121683502</v>
      </c>
      <c r="T76" s="2">
        <f t="shared" si="70"/>
        <v>0.01</v>
      </c>
      <c r="U76" s="14">
        <f t="shared" si="71"/>
        <v>2.7647357121683503E-3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1.5364735712168349E-2</v>
      </c>
      <c r="AR76" s="9">
        <f t="shared" si="75"/>
        <v>10.950000000000001</v>
      </c>
      <c r="AS76" s="1">
        <f t="shared" si="76"/>
        <v>0.18</v>
      </c>
      <c r="AT76" s="1">
        <f t="shared" si="77"/>
        <v>31833.333333333332</v>
      </c>
      <c r="AU76" s="1">
        <f t="shared" si="78"/>
        <v>6459049.8775481144</v>
      </c>
    </row>
    <row r="77" spans="1:48" x14ac:dyDescent="0.15">
      <c r="C77" s="7">
        <v>4</v>
      </c>
      <c r="D77" s="8">
        <v>14.491582212000001</v>
      </c>
      <c r="E77" s="10">
        <f t="shared" si="79"/>
        <v>11.7232303667419</v>
      </c>
      <c r="F77" s="7" t="s">
        <v>83</v>
      </c>
      <c r="G77" s="1">
        <v>5</v>
      </c>
      <c r="H77" s="9">
        <f t="shared" si="61"/>
        <v>14.491582212000001</v>
      </c>
      <c r="I77" s="9">
        <f t="shared" si="62"/>
        <v>287.641582212</v>
      </c>
      <c r="J77" s="9">
        <f t="shared" si="63"/>
        <v>0.10499057272461181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0.35187024303422981</v>
      </c>
      <c r="O77" s="9">
        <f t="shared" si="80"/>
        <v>0.12801948647548578</v>
      </c>
      <c r="P77" s="9">
        <f t="shared" si="66"/>
        <v>1.3440839204971947E-2</v>
      </c>
      <c r="Q77" s="12">
        <f t="shared" si="67"/>
        <v>2.4193510568949503E-3</v>
      </c>
      <c r="R77" s="9">
        <f t="shared" si="68"/>
        <v>1.9710000000000002E-2</v>
      </c>
      <c r="S77" s="13">
        <f t="shared" si="69"/>
        <v>0.12274738999974379</v>
      </c>
      <c r="T77" s="2">
        <f t="shared" si="70"/>
        <v>0.01</v>
      </c>
      <c r="U77" s="14">
        <f t="shared" si="71"/>
        <v>1.2274738999974379E-3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1.3827473899997438E-2</v>
      </c>
      <c r="AR77" s="9">
        <f t="shared" si="75"/>
        <v>10.950000000000001</v>
      </c>
      <c r="AS77" s="1">
        <f t="shared" si="76"/>
        <v>0.18</v>
      </c>
      <c r="AT77" s="1">
        <f t="shared" si="77"/>
        <v>31833.333333333332</v>
      </c>
      <c r="AU77" s="1">
        <f t="shared" si="78"/>
        <v>5812813.5279180789</v>
      </c>
    </row>
    <row r="78" spans="1:48" x14ac:dyDescent="0.15">
      <c r="C78" s="7">
        <v>5</v>
      </c>
      <c r="D78" s="8">
        <v>16.460036531935501</v>
      </c>
      <c r="E78" s="10">
        <f t="shared" si="79"/>
        <v>14.491582212000001</v>
      </c>
      <c r="F78" s="7" t="s">
        <v>85</v>
      </c>
      <c r="G78" s="1">
        <v>6</v>
      </c>
      <c r="H78" s="9">
        <f t="shared" si="61"/>
        <v>16.460036531935501</v>
      </c>
      <c r="I78" s="9">
        <f t="shared" si="62"/>
        <v>289.61003653193546</v>
      </c>
      <c r="J78" s="9">
        <f t="shared" si="63"/>
        <v>0.13215149471484855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0.22407864727051385</v>
      </c>
      <c r="P78" s="9">
        <f t="shared" si="66"/>
        <v>2.9612328170479724E-2</v>
      </c>
      <c r="Q78" s="12">
        <f t="shared" si="67"/>
        <v>5.3302190706863498E-3</v>
      </c>
      <c r="R78" s="9">
        <f t="shared" si="68"/>
        <v>1.9710000000000002E-2</v>
      </c>
      <c r="S78" s="13">
        <f t="shared" si="69"/>
        <v>0.27043222073497458</v>
      </c>
      <c r="T78" s="2">
        <f t="shared" si="70"/>
        <v>0.01</v>
      </c>
      <c r="U78" s="14">
        <f t="shared" si="71"/>
        <v>2.7043222073497458E-3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2.4304322207349748E-2</v>
      </c>
      <c r="AR78" s="9">
        <f t="shared" si="75"/>
        <v>10.950000000000001</v>
      </c>
      <c r="AS78" s="1">
        <f t="shared" si="76"/>
        <v>0.18</v>
      </c>
      <c r="AT78" s="1">
        <f t="shared" si="77"/>
        <v>31833.333333333332</v>
      </c>
      <c r="AU78" s="1">
        <f t="shared" si="78"/>
        <v>10217086.21079289</v>
      </c>
    </row>
    <row r="79" spans="1:48" x14ac:dyDescent="0.15">
      <c r="C79" s="7">
        <v>6</v>
      </c>
      <c r="D79" s="8">
        <v>19.066195373333301</v>
      </c>
      <c r="E79" s="10">
        <f t="shared" si="79"/>
        <v>16.460036531935501</v>
      </c>
      <c r="F79" s="7" t="s">
        <v>83</v>
      </c>
      <c r="G79" s="1">
        <v>7</v>
      </c>
      <c r="H79" s="9">
        <f t="shared" si="61"/>
        <v>19.066195373333301</v>
      </c>
      <c r="I79" s="9">
        <f t="shared" si="62"/>
        <v>292.21619537333328</v>
      </c>
      <c r="J79" s="9">
        <f t="shared" si="63"/>
        <v>0.17835845088142935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0.30396631910003419</v>
      </c>
      <c r="P79" s="9">
        <f t="shared" si="66"/>
        <v>5.4214961794812326E-2</v>
      </c>
      <c r="Q79" s="12">
        <f t="shared" si="67"/>
        <v>9.7586931230662175E-3</v>
      </c>
      <c r="R79" s="9">
        <f t="shared" si="68"/>
        <v>1.9710000000000002E-2</v>
      </c>
      <c r="S79" s="13">
        <f t="shared" si="69"/>
        <v>0.49511380634531793</v>
      </c>
      <c r="T79" s="2">
        <f t="shared" si="70"/>
        <v>0.01</v>
      </c>
      <c r="U79" s="14">
        <f t="shared" si="71"/>
        <v>4.9511380634531792E-3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2.6551138063453182E-2</v>
      </c>
      <c r="AR79" s="9">
        <f t="shared" si="75"/>
        <v>10.950000000000001</v>
      </c>
      <c r="AS79" s="1">
        <f t="shared" si="76"/>
        <v>0.18</v>
      </c>
      <c r="AT79" s="1">
        <f t="shared" si="77"/>
        <v>31833.333333333332</v>
      </c>
      <c r="AU79" s="1">
        <f t="shared" si="78"/>
        <v>11161605.918264642</v>
      </c>
    </row>
    <row r="80" spans="1:48" x14ac:dyDescent="0.15">
      <c r="C80" s="7">
        <v>7</v>
      </c>
      <c r="D80" s="8">
        <v>21.004474131290301</v>
      </c>
      <c r="E80" s="10">
        <f t="shared" si="79"/>
        <v>19.066195373333301</v>
      </c>
      <c r="F80" s="7" t="s">
        <v>83</v>
      </c>
      <c r="G80" s="1">
        <v>8</v>
      </c>
      <c r="H80" s="9">
        <f t="shared" si="61"/>
        <v>21.004474131290301</v>
      </c>
      <c r="I80" s="9">
        <f t="shared" si="62"/>
        <v>294.15447413129027</v>
      </c>
      <c r="J80" s="9">
        <f t="shared" si="63"/>
        <v>0.22215043958557651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0.35925135730522184</v>
      </c>
      <c r="P80" s="9">
        <f t="shared" si="66"/>
        <v>7.9807846947070049E-2</v>
      </c>
      <c r="Q80" s="12">
        <f t="shared" si="67"/>
        <v>1.4365412450472608E-2</v>
      </c>
      <c r="R80" s="9">
        <f t="shared" si="68"/>
        <v>1.9710000000000002E-2</v>
      </c>
      <c r="S80" s="13">
        <f t="shared" si="69"/>
        <v>0.72883878490474918</v>
      </c>
      <c r="T80" s="2">
        <f t="shared" si="70"/>
        <v>0.01</v>
      </c>
      <c r="U80" s="14">
        <f t="shared" si="71"/>
        <v>7.2883878490474924E-3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2.8888387849047494E-2</v>
      </c>
      <c r="AR80" s="9">
        <f t="shared" si="75"/>
        <v>10.950000000000001</v>
      </c>
      <c r="AS80" s="1">
        <f t="shared" si="76"/>
        <v>0.18</v>
      </c>
      <c r="AT80" s="1">
        <f t="shared" si="77"/>
        <v>31833.333333333332</v>
      </c>
      <c r="AU80" s="1">
        <f t="shared" si="78"/>
        <v>12144142.372144967</v>
      </c>
    </row>
    <row r="81" spans="1:48" x14ac:dyDescent="0.15">
      <c r="C81" s="7">
        <v>8</v>
      </c>
      <c r="D81" s="8">
        <v>20.857912569677399</v>
      </c>
      <c r="E81" s="10">
        <f t="shared" si="79"/>
        <v>21.004474131290301</v>
      </c>
      <c r="F81" s="7" t="s">
        <v>83</v>
      </c>
      <c r="G81" s="1">
        <v>9</v>
      </c>
      <c r="H81" s="9">
        <f t="shared" si="61"/>
        <v>20.857912569677399</v>
      </c>
      <c r="I81" s="9">
        <f t="shared" si="62"/>
        <v>294.00791256967739</v>
      </c>
      <c r="J81" s="9">
        <f t="shared" si="63"/>
        <v>0.21851488724240503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0.38894351035815183</v>
      </c>
      <c r="P81" s="9">
        <f t="shared" si="66"/>
        <v>8.4989947309576735E-2</v>
      </c>
      <c r="Q81" s="12">
        <f t="shared" si="67"/>
        <v>1.5298190515723812E-2</v>
      </c>
      <c r="R81" s="9">
        <f t="shared" si="68"/>
        <v>1.9710000000000002E-2</v>
      </c>
      <c r="S81" s="13">
        <f t="shared" si="69"/>
        <v>0.77616390237056376</v>
      </c>
      <c r="T81" s="2">
        <f t="shared" si="70"/>
        <v>0.01</v>
      </c>
      <c r="U81" s="14">
        <f t="shared" si="71"/>
        <v>7.761639023705638E-3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2.936163902370564E-2</v>
      </c>
      <c r="AR81" s="9">
        <f t="shared" si="75"/>
        <v>10.950000000000001</v>
      </c>
      <c r="AS81" s="1">
        <f t="shared" si="76"/>
        <v>0.18</v>
      </c>
      <c r="AT81" s="1">
        <f t="shared" si="77"/>
        <v>31833.333333333332</v>
      </c>
      <c r="AU81" s="1">
        <f t="shared" si="78"/>
        <v>12343088.387161963</v>
      </c>
    </row>
    <row r="82" spans="1:48" x14ac:dyDescent="0.15">
      <c r="C82" s="7">
        <v>9</v>
      </c>
      <c r="D82" s="8">
        <v>19.703817904000001</v>
      </c>
      <c r="E82" s="10">
        <f t="shared" si="79"/>
        <v>20.857912569677399</v>
      </c>
      <c r="F82" s="7" t="s">
        <v>83</v>
      </c>
      <c r="G82" s="1">
        <v>10</v>
      </c>
      <c r="H82" s="9">
        <f t="shared" si="61"/>
        <v>19.703817904000001</v>
      </c>
      <c r="I82" s="9">
        <f t="shared" si="62"/>
        <v>292.85381790399998</v>
      </c>
      <c r="J82" s="9">
        <f t="shared" si="63"/>
        <v>0.19177889010140134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0.41345356304857506</v>
      </c>
      <c r="P82" s="9">
        <f t="shared" si="66"/>
        <v>7.9291665429925481E-2</v>
      </c>
      <c r="Q82" s="12">
        <f t="shared" si="67"/>
        <v>1.4272499777386587E-2</v>
      </c>
      <c r="R82" s="9">
        <f t="shared" si="68"/>
        <v>1.9710000000000002E-2</v>
      </c>
      <c r="S82" s="13">
        <f t="shared" si="69"/>
        <v>0.72412479844680799</v>
      </c>
      <c r="T82" s="2">
        <f t="shared" si="70"/>
        <v>0.01</v>
      </c>
      <c r="U82" s="14">
        <f t="shared" si="71"/>
        <v>7.2412479844680801E-3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2.884124798446808E-2</v>
      </c>
      <c r="AR82" s="9">
        <f t="shared" si="75"/>
        <v>10.950000000000001</v>
      </c>
      <c r="AS82" s="1">
        <f t="shared" si="76"/>
        <v>0.18</v>
      </c>
      <c r="AT82" s="1">
        <f t="shared" si="77"/>
        <v>31833.333333333332</v>
      </c>
      <c r="AU82" s="1">
        <f t="shared" si="78"/>
        <v>12124325.64752027</v>
      </c>
    </row>
    <row r="83" spans="1:48" x14ac:dyDescent="0.15">
      <c r="C83" s="7">
        <v>10</v>
      </c>
      <c r="D83" s="8">
        <v>18.327543539032298</v>
      </c>
      <c r="E83" s="10">
        <f t="shared" si="79"/>
        <v>19.703817904000001</v>
      </c>
      <c r="F83" s="7" t="s">
        <v>83</v>
      </c>
      <c r="G83" s="1">
        <v>11</v>
      </c>
      <c r="H83" s="9">
        <f t="shared" si="61"/>
        <v>18.327543539032298</v>
      </c>
      <c r="I83" s="9">
        <f t="shared" si="62"/>
        <v>291.4775435390323</v>
      </c>
      <c r="J83" s="9">
        <f t="shared" si="63"/>
        <v>0.16391626125702108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0.31745380273771706</v>
      </c>
      <c r="O83" s="9">
        <f t="shared" si="80"/>
        <v>0.12620809488093254</v>
      </c>
      <c r="P83" s="9">
        <f t="shared" si="66"/>
        <v>2.0687559053253844E-2</v>
      </c>
      <c r="Q83" s="12">
        <f t="shared" si="67"/>
        <v>3.7237606295856917E-3</v>
      </c>
      <c r="R83" s="9">
        <f t="shared" si="68"/>
        <v>1.9710000000000002E-2</v>
      </c>
      <c r="S83" s="13">
        <f t="shared" si="69"/>
        <v>0.18892747993839124</v>
      </c>
      <c r="T83" s="2">
        <f t="shared" si="70"/>
        <v>0.01</v>
      </c>
      <c r="U83" s="14">
        <f t="shared" si="71"/>
        <v>1.8892747993839124E-3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2.3489274799383914E-2</v>
      </c>
      <c r="AR83" s="9">
        <f t="shared" si="75"/>
        <v>10.950000000000001</v>
      </c>
      <c r="AS83" s="1">
        <f t="shared" si="76"/>
        <v>0.18</v>
      </c>
      <c r="AT83" s="1">
        <f t="shared" si="77"/>
        <v>31833.333333333332</v>
      </c>
      <c r="AU83" s="1">
        <f t="shared" si="78"/>
        <v>9874455.3996134698</v>
      </c>
    </row>
    <row r="84" spans="1:48" x14ac:dyDescent="0.15">
      <c r="C84" s="7">
        <v>11</v>
      </c>
      <c r="D84" s="8">
        <v>12.6892566463333</v>
      </c>
      <c r="E84" s="10">
        <f t="shared" si="79"/>
        <v>18.327543539032298</v>
      </c>
      <c r="F84" s="7" t="s">
        <v>85</v>
      </c>
      <c r="G84" s="1">
        <v>12</v>
      </c>
      <c r="H84" s="9">
        <f t="shared" si="61"/>
        <v>12.6892566463333</v>
      </c>
      <c r="I84" s="9">
        <f t="shared" si="62"/>
        <v>285.8392566463333</v>
      </c>
      <c r="J84" s="9">
        <f t="shared" si="63"/>
        <v>8.4811464924450575E-2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0.21502053582767872</v>
      </c>
      <c r="P84" s="9">
        <f t="shared" si="66"/>
        <v>1.8236206632385742E-2</v>
      </c>
      <c r="Q84" s="12">
        <f t="shared" si="67"/>
        <v>3.2825171938294334E-3</v>
      </c>
      <c r="R84" s="9">
        <f t="shared" si="68"/>
        <v>1.9710000000000002E-2</v>
      </c>
      <c r="S84" s="13">
        <f t="shared" si="69"/>
        <v>0.16654069983913916</v>
      </c>
      <c r="T84" s="2">
        <f t="shared" si="70"/>
        <v>0.01</v>
      </c>
      <c r="U84" s="14">
        <f t="shared" si="71"/>
        <v>1.6654069983913916E-3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1.4265406998391392E-2</v>
      </c>
      <c r="AR84" s="9">
        <f t="shared" si="75"/>
        <v>10.950000000000001</v>
      </c>
      <c r="AS84" s="1">
        <f t="shared" si="76"/>
        <v>0.18</v>
      </c>
      <c r="AT84" s="1">
        <f t="shared" si="77"/>
        <v>31833.333333333332</v>
      </c>
      <c r="AU84" s="1">
        <f t="shared" si="78"/>
        <v>5996912.4788239216</v>
      </c>
      <c r="AV84" s="1">
        <f>SUM(AU73:AU84)</f>
        <v>103457280.91663271</v>
      </c>
    </row>
    <row r="85" spans="1:48" x14ac:dyDescent="0.15">
      <c r="C85" s="7">
        <v>12</v>
      </c>
      <c r="D85" s="8">
        <v>8.3063484869677406</v>
      </c>
      <c r="E85" s="10">
        <f t="shared" si="79"/>
        <v>12.6892566463333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9.2780078864516096</v>
      </c>
      <c r="E89" s="7"/>
      <c r="F89" s="7"/>
      <c r="G89" s="1">
        <v>1</v>
      </c>
      <c r="H89" s="9">
        <f t="shared" ref="H89:H100" si="81">E90</f>
        <v>9.2780078864516096</v>
      </c>
      <c r="I89" s="9">
        <f t="shared" ref="I89:I100" si="82">H89+273.15</f>
        <v>282.42800788645161</v>
      </c>
      <c r="J89" s="9">
        <f t="shared" ref="J89:J100" si="83">EXP(($C$15*(I89-$C$13))/($C$16*I89*$C$13))</f>
        <v>5.6204529946620077E-2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0.29818048761255483</v>
      </c>
      <c r="Q89" s="12">
        <f t="shared" ref="Q89:Q100" si="87">P89*$B$91</f>
        <v>0.13418121942564967</v>
      </c>
      <c r="R89" s="9">
        <f t="shared" ref="R89:R100" si="88">L89*$B$91</f>
        <v>2.3873737500000001</v>
      </c>
      <c r="S89" s="13">
        <f t="shared" ref="S89:S100" si="89">Q89/R89</f>
        <v>5.6204529946620077E-2</v>
      </c>
      <c r="T89" s="2">
        <f t="shared" ref="T89:T100" si="90">$B$90/100</f>
        <v>0.51</v>
      </c>
      <c r="U89" s="14">
        <f t="shared" ref="U89:U100" si="91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3.8979289547242037E-2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177250</v>
      </c>
      <c r="AN89" s="1">
        <f t="shared" ref="AN89:AN100" si="96">AM89*10000*AK89*AJ89</f>
        <v>718716950.49066591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10.174759575451599</v>
      </c>
      <c r="E90" s="10">
        <f t="shared" ref="E90:E101" si="97">D89</f>
        <v>9.2780078864516096</v>
      </c>
      <c r="F90" s="7" t="s">
        <v>83</v>
      </c>
      <c r="G90" s="1">
        <v>2</v>
      </c>
      <c r="H90" s="9">
        <f t="shared" si="81"/>
        <v>10.174759575451599</v>
      </c>
      <c r="I90" s="9">
        <f t="shared" si="82"/>
        <v>283.32475957545159</v>
      </c>
      <c r="J90" s="9">
        <f t="shared" si="83"/>
        <v>6.2684560701753503E-2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10.312369512387445</v>
      </c>
      <c r="P90" s="9">
        <f t="shared" si="86"/>
        <v>0.64642635267816295</v>
      </c>
      <c r="Q90" s="12">
        <f t="shared" si="87"/>
        <v>0.29089185870517331</v>
      </c>
      <c r="R90" s="9">
        <f t="shared" si="88"/>
        <v>2.3873737500000001</v>
      </c>
      <c r="S90" s="13">
        <f t="shared" si="89"/>
        <v>0.12184596513435456</v>
      </c>
      <c r="T90" s="2">
        <f t="shared" si="90"/>
        <v>0.51</v>
      </c>
      <c r="U90" s="14">
        <f t="shared" si="91"/>
        <v>6.2141442218520825E-2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4.9072644828884029E-2</v>
      </c>
      <c r="AK90" s="9">
        <f t="shared" si="93"/>
        <v>10.4025</v>
      </c>
      <c r="AL90" s="1">
        <f t="shared" si="94"/>
        <v>0.45</v>
      </c>
      <c r="AM90" s="17">
        <f t="shared" si="95"/>
        <v>177250</v>
      </c>
      <c r="AN90" s="1">
        <f t="shared" si="96"/>
        <v>904822587.93304622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9.4980747313571392</v>
      </c>
      <c r="E91" s="10">
        <f t="shared" si="97"/>
        <v>10.174759575451599</v>
      </c>
      <c r="F91" s="7" t="s">
        <v>83</v>
      </c>
      <c r="G91" s="1">
        <v>3</v>
      </c>
      <c r="H91" s="9">
        <f t="shared" si="81"/>
        <v>9.4980747313571392</v>
      </c>
      <c r="I91" s="9">
        <f t="shared" si="82"/>
        <v>282.6480747313571</v>
      </c>
      <c r="J91" s="9">
        <f t="shared" si="83"/>
        <v>5.7733607927262544E-2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14.971218159709283</v>
      </c>
      <c r="P91" s="9">
        <f t="shared" si="86"/>
        <v>0.86434243942616884</v>
      </c>
      <c r="Q91" s="12">
        <f t="shared" si="87"/>
        <v>0.38895409774177597</v>
      </c>
      <c r="R91" s="9">
        <f t="shared" si="88"/>
        <v>2.3873737500000001</v>
      </c>
      <c r="S91" s="13">
        <f t="shared" si="89"/>
        <v>0.16292132630752765</v>
      </c>
      <c r="T91" s="2">
        <f t="shared" si="90"/>
        <v>0.51</v>
      </c>
      <c r="U91" s="14">
        <f t="shared" si="91"/>
        <v>8.3089876416839098E-2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5.5388597739676984E-2</v>
      </c>
      <c r="AK91" s="9">
        <f t="shared" si="93"/>
        <v>10.4025</v>
      </c>
      <c r="AL91" s="1">
        <f t="shared" si="94"/>
        <v>0.45</v>
      </c>
      <c r="AM91" s="17">
        <f t="shared" si="95"/>
        <v>177250</v>
      </c>
      <c r="AN91" s="1">
        <f t="shared" si="96"/>
        <v>1021278851.4569395</v>
      </c>
    </row>
    <row r="92" spans="1:48" x14ac:dyDescent="0.15">
      <c r="C92" s="7">
        <v>3</v>
      </c>
      <c r="D92" s="8">
        <v>11.7232303667419</v>
      </c>
      <c r="E92" s="10">
        <f t="shared" si="97"/>
        <v>9.4980747313571392</v>
      </c>
      <c r="F92" s="7" t="s">
        <v>83</v>
      </c>
      <c r="G92" s="1">
        <v>4</v>
      </c>
      <c r="H92" s="9">
        <f t="shared" si="81"/>
        <v>11.7232303667419</v>
      </c>
      <c r="I92" s="9">
        <f t="shared" si="82"/>
        <v>284.87323036674189</v>
      </c>
      <c r="J92" s="9">
        <f t="shared" si="83"/>
        <v>7.5559289986596737E-2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19.412150720283115</v>
      </c>
      <c r="P92" s="9">
        <f t="shared" si="86"/>
        <v>1.4667683255373947</v>
      </c>
      <c r="Q92" s="12">
        <f t="shared" si="87"/>
        <v>0.66004574649182757</v>
      </c>
      <c r="R92" s="9">
        <f t="shared" si="88"/>
        <v>2.3873737500000001</v>
      </c>
      <c r="S92" s="13">
        <f t="shared" si="89"/>
        <v>0.27647357121683502</v>
      </c>
      <c r="T92" s="2">
        <f t="shared" si="90"/>
        <v>0.51</v>
      </c>
      <c r="U92" s="14">
        <f t="shared" si="91"/>
        <v>0.14100152132058585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7.2848958678156633E-2</v>
      </c>
      <c r="AK92" s="9">
        <f t="shared" si="93"/>
        <v>10.4025</v>
      </c>
      <c r="AL92" s="1">
        <f t="shared" si="94"/>
        <v>0.45</v>
      </c>
      <c r="AM92" s="17">
        <f t="shared" si="95"/>
        <v>177250</v>
      </c>
      <c r="AN92" s="1">
        <f t="shared" si="96"/>
        <v>1343220516.221282</v>
      </c>
    </row>
    <row r="93" spans="1:48" x14ac:dyDescent="0.15">
      <c r="C93" s="7">
        <v>4</v>
      </c>
      <c r="D93" s="8">
        <v>14.491582212000001</v>
      </c>
      <c r="E93" s="10">
        <f t="shared" si="97"/>
        <v>11.7232303667419</v>
      </c>
      <c r="F93" s="7" t="s">
        <v>83</v>
      </c>
      <c r="G93" s="1">
        <v>5</v>
      </c>
      <c r="H93" s="9">
        <f t="shared" si="81"/>
        <v>14.491582212000001</v>
      </c>
      <c r="I93" s="9">
        <f t="shared" si="82"/>
        <v>287.641582212</v>
      </c>
      <c r="J93" s="9">
        <f t="shared" si="83"/>
        <v>0.10499057272461181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17.048113275008433</v>
      </c>
      <c r="O93" s="9">
        <f t="shared" si="98"/>
        <v>6.2025441197372899</v>
      </c>
      <c r="P93" s="9">
        <f t="shared" si="86"/>
        <v>0.65120865948089124</v>
      </c>
      <c r="Q93" s="12">
        <f t="shared" si="87"/>
        <v>0.29304389676640108</v>
      </c>
      <c r="R93" s="9">
        <f t="shared" si="88"/>
        <v>2.3873737500000001</v>
      </c>
      <c r="S93" s="13">
        <f t="shared" si="89"/>
        <v>0.1227473899997439</v>
      </c>
      <c r="T93" s="2">
        <f t="shared" si="90"/>
        <v>0.51</v>
      </c>
      <c r="U93" s="14">
        <f t="shared" si="91"/>
        <v>6.2601168899869386E-2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4.921125242331062E-2</v>
      </c>
      <c r="AK93" s="9">
        <f t="shared" si="93"/>
        <v>10.4025</v>
      </c>
      <c r="AL93" s="1">
        <f t="shared" si="94"/>
        <v>0.45</v>
      </c>
      <c r="AM93" s="17">
        <f t="shared" si="95"/>
        <v>177250</v>
      </c>
      <c r="AN93" s="1">
        <f t="shared" si="96"/>
        <v>907378294.53360879</v>
      </c>
    </row>
    <row r="94" spans="1:48" x14ac:dyDescent="0.15">
      <c r="C94" s="7">
        <v>5</v>
      </c>
      <c r="D94" s="8">
        <v>16.460036531935501</v>
      </c>
      <c r="E94" s="10">
        <f t="shared" si="97"/>
        <v>14.491582212000001</v>
      </c>
      <c r="F94" s="7" t="s">
        <v>85</v>
      </c>
      <c r="G94" s="1">
        <v>6</v>
      </c>
      <c r="H94" s="9">
        <f t="shared" si="81"/>
        <v>16.460036531935501</v>
      </c>
      <c r="I94" s="9">
        <f t="shared" si="82"/>
        <v>289.61003653193546</v>
      </c>
      <c r="J94" s="9">
        <f t="shared" si="83"/>
        <v>0.13215149471484855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10.856610460256398</v>
      </c>
      <c r="P94" s="9">
        <f t="shared" si="86"/>
        <v>1.4347172998597428</v>
      </c>
      <c r="Q94" s="12">
        <f t="shared" si="87"/>
        <v>0.6456227849368843</v>
      </c>
      <c r="R94" s="9">
        <f t="shared" si="88"/>
        <v>2.3873737500000001</v>
      </c>
      <c r="S94" s="13">
        <f t="shared" si="89"/>
        <v>0.27043222073497469</v>
      </c>
      <c r="T94" s="2">
        <f t="shared" si="90"/>
        <v>0.51</v>
      </c>
      <c r="U94" s="14">
        <f t="shared" si="91"/>
        <v>0.1379204325748371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8.8038010421313387E-2</v>
      </c>
      <c r="AK94" s="9">
        <f t="shared" si="93"/>
        <v>10.4025</v>
      </c>
      <c r="AL94" s="1">
        <f t="shared" si="94"/>
        <v>0.45</v>
      </c>
      <c r="AM94" s="17">
        <f t="shared" si="95"/>
        <v>177250</v>
      </c>
      <c r="AN94" s="1">
        <f t="shared" si="96"/>
        <v>1623282802.5401704</v>
      </c>
    </row>
    <row r="95" spans="1:48" x14ac:dyDescent="0.15">
      <c r="C95" s="7">
        <v>6</v>
      </c>
      <c r="D95" s="8">
        <v>19.066195373333301</v>
      </c>
      <c r="E95" s="10">
        <f t="shared" si="97"/>
        <v>16.460036531935501</v>
      </c>
      <c r="F95" s="7" t="s">
        <v>83</v>
      </c>
      <c r="G95" s="1">
        <v>7</v>
      </c>
      <c r="H95" s="9">
        <f t="shared" si="81"/>
        <v>19.066195373333301</v>
      </c>
      <c r="I95" s="9">
        <f t="shared" si="82"/>
        <v>292.21619537333328</v>
      </c>
      <c r="J95" s="9">
        <f t="shared" si="83"/>
        <v>0.17835845088142935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14.727168160396657</v>
      </c>
      <c r="P95" s="9">
        <f t="shared" si="86"/>
        <v>2.6267148989586575</v>
      </c>
      <c r="Q95" s="12">
        <f t="shared" si="87"/>
        <v>1.1820217045313959</v>
      </c>
      <c r="R95" s="9">
        <f t="shared" si="88"/>
        <v>2.3873737500000001</v>
      </c>
      <c r="S95" s="13">
        <f t="shared" si="89"/>
        <v>0.4951138063453181</v>
      </c>
      <c r="T95" s="2">
        <f t="shared" si="90"/>
        <v>0.51</v>
      </c>
      <c r="U95" s="14">
        <f t="shared" si="91"/>
        <v>0.25250804123611226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0.12258617443268785</v>
      </c>
      <c r="AK95" s="9">
        <f t="shared" si="93"/>
        <v>10.4025</v>
      </c>
      <c r="AL95" s="1">
        <f t="shared" si="94"/>
        <v>0.45</v>
      </c>
      <c r="AM95" s="17">
        <f t="shared" si="95"/>
        <v>177250</v>
      </c>
      <c r="AN95" s="1">
        <f t="shared" si="96"/>
        <v>2260296749.4776225</v>
      </c>
    </row>
    <row r="96" spans="1:48" x14ac:dyDescent="0.15">
      <c r="C96" s="7">
        <v>7</v>
      </c>
      <c r="D96" s="8">
        <v>21.004474131290301</v>
      </c>
      <c r="E96" s="10">
        <f t="shared" si="97"/>
        <v>19.066195373333301</v>
      </c>
      <c r="F96" s="7" t="s">
        <v>83</v>
      </c>
      <c r="G96" s="1">
        <v>8</v>
      </c>
      <c r="H96" s="9">
        <f t="shared" si="81"/>
        <v>21.004474131290301</v>
      </c>
      <c r="I96" s="9">
        <f t="shared" si="82"/>
        <v>294.15447413129027</v>
      </c>
      <c r="J96" s="9">
        <f t="shared" si="83"/>
        <v>0.22215043958557651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17.405728261438</v>
      </c>
      <c r="P96" s="9">
        <f t="shared" si="86"/>
        <v>3.8666901845855439</v>
      </c>
      <c r="Q96" s="12">
        <f t="shared" si="87"/>
        <v>1.7400105830634949</v>
      </c>
      <c r="R96" s="9">
        <f t="shared" si="88"/>
        <v>2.3873737500000001</v>
      </c>
      <c r="S96" s="13">
        <f t="shared" si="89"/>
        <v>0.72883878490474929</v>
      </c>
      <c r="T96" s="2">
        <f t="shared" si="90"/>
        <v>0.51</v>
      </c>
      <c r="U96" s="14">
        <f t="shared" si="91"/>
        <v>0.37170778030142215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0.15852489576087878</v>
      </c>
      <c r="AK96" s="9">
        <f t="shared" si="93"/>
        <v>10.4025</v>
      </c>
      <c r="AL96" s="1">
        <f t="shared" si="94"/>
        <v>0.45</v>
      </c>
      <c r="AM96" s="17">
        <f t="shared" si="95"/>
        <v>177250</v>
      </c>
      <c r="AN96" s="1">
        <f t="shared" si="96"/>
        <v>2922950391.9003797</v>
      </c>
    </row>
    <row r="97" spans="1:50" x14ac:dyDescent="0.15">
      <c r="C97" s="7">
        <v>8</v>
      </c>
      <c r="D97" s="8">
        <v>20.857912569677399</v>
      </c>
      <c r="E97" s="10">
        <f t="shared" si="97"/>
        <v>21.004474131290301</v>
      </c>
      <c r="F97" s="7" t="s">
        <v>83</v>
      </c>
      <c r="G97" s="1">
        <v>9</v>
      </c>
      <c r="H97" s="9">
        <f t="shared" si="81"/>
        <v>20.857912569677399</v>
      </c>
      <c r="I97" s="9">
        <f t="shared" si="82"/>
        <v>294.00791256967739</v>
      </c>
      <c r="J97" s="9">
        <f t="shared" si="83"/>
        <v>0.21851488724240503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18.844313076852458</v>
      </c>
      <c r="P97" s="9">
        <f t="shared" si="86"/>
        <v>4.1177629471489938</v>
      </c>
      <c r="Q97" s="12">
        <f t="shared" si="87"/>
        <v>1.8529933262170473</v>
      </c>
      <c r="R97" s="9">
        <f t="shared" si="88"/>
        <v>2.3873737500000001</v>
      </c>
      <c r="S97" s="13">
        <f t="shared" si="89"/>
        <v>0.77616390237056399</v>
      </c>
      <c r="T97" s="2">
        <f t="shared" si="90"/>
        <v>0.51</v>
      </c>
      <c r="U97" s="14">
        <f t="shared" si="91"/>
        <v>0.39584359020898763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0.16580184244800977</v>
      </c>
      <c r="AK97" s="9">
        <f t="shared" si="93"/>
        <v>10.4025</v>
      </c>
      <c r="AL97" s="1">
        <f t="shared" si="94"/>
        <v>0.45</v>
      </c>
      <c r="AM97" s="17">
        <f t="shared" si="95"/>
        <v>177250</v>
      </c>
      <c r="AN97" s="1">
        <f t="shared" si="96"/>
        <v>3057125873.1009598</v>
      </c>
    </row>
    <row r="98" spans="1:50" x14ac:dyDescent="0.15">
      <c r="C98" s="7">
        <v>9</v>
      </c>
      <c r="D98" s="8">
        <v>19.703817904000001</v>
      </c>
      <c r="E98" s="10">
        <f t="shared" si="97"/>
        <v>20.857912569677399</v>
      </c>
      <c r="F98" s="7" t="s">
        <v>83</v>
      </c>
      <c r="G98" s="1">
        <v>10</v>
      </c>
      <c r="H98" s="9">
        <f t="shared" si="81"/>
        <v>19.703817904000001</v>
      </c>
      <c r="I98" s="9">
        <f t="shared" si="82"/>
        <v>292.85381790399998</v>
      </c>
      <c r="J98" s="9">
        <f t="shared" si="83"/>
        <v>0.19177889010140134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20.031825129703467</v>
      </c>
      <c r="P98" s="9">
        <f t="shared" si="86"/>
        <v>3.8416811900798908</v>
      </c>
      <c r="Q98" s="12">
        <f t="shared" si="87"/>
        <v>1.7287565355359509</v>
      </c>
      <c r="R98" s="9">
        <f t="shared" si="88"/>
        <v>2.3873737500000001</v>
      </c>
      <c r="S98" s="13">
        <f t="shared" si="89"/>
        <v>0.72412479844680822</v>
      </c>
      <c r="T98" s="2">
        <f t="shared" si="90"/>
        <v>0.51</v>
      </c>
      <c r="U98" s="14">
        <f t="shared" si="91"/>
        <v>0.36930364720787218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0.15780004963317346</v>
      </c>
      <c r="AK98" s="9">
        <f t="shared" si="93"/>
        <v>10.4025</v>
      </c>
      <c r="AL98" s="1">
        <f t="shared" si="94"/>
        <v>0.45</v>
      </c>
      <c r="AM98" s="17">
        <f t="shared" si="95"/>
        <v>177250</v>
      </c>
      <c r="AN98" s="1">
        <f t="shared" si="96"/>
        <v>2909585366.4078565</v>
      </c>
    </row>
    <row r="99" spans="1:50" x14ac:dyDescent="0.15">
      <c r="C99" s="7">
        <v>10</v>
      </c>
      <c r="D99" s="8">
        <v>18.327543539032298</v>
      </c>
      <c r="E99" s="10">
        <f t="shared" si="97"/>
        <v>19.703817904000001</v>
      </c>
      <c r="F99" s="7" t="s">
        <v>83</v>
      </c>
      <c r="G99" s="1">
        <v>11</v>
      </c>
      <c r="H99" s="9">
        <f t="shared" si="81"/>
        <v>18.327543539032298</v>
      </c>
      <c r="I99" s="9">
        <f t="shared" si="82"/>
        <v>291.4775435390323</v>
      </c>
      <c r="J99" s="9">
        <f t="shared" si="83"/>
        <v>0.16391626125702108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15.380636742642396</v>
      </c>
      <c r="O99" s="9">
        <f t="shared" si="98"/>
        <v>6.1147821969811798</v>
      </c>
      <c r="P99" s="9">
        <f t="shared" si="86"/>
        <v>1.0023122361301484</v>
      </c>
      <c r="Q99" s="12">
        <f t="shared" si="87"/>
        <v>0.45104050625856679</v>
      </c>
      <c r="R99" s="9">
        <f t="shared" si="88"/>
        <v>2.3873737500000001</v>
      </c>
      <c r="S99" s="13">
        <f t="shared" si="89"/>
        <v>0.18892747993839121</v>
      </c>
      <c r="T99" s="2">
        <f t="shared" si="90"/>
        <v>0.51</v>
      </c>
      <c r="U99" s="14">
        <f t="shared" si="91"/>
        <v>9.635301476857952E-2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7.549343395272673E-2</v>
      </c>
      <c r="AK99" s="9">
        <f t="shared" si="93"/>
        <v>10.4025</v>
      </c>
      <c r="AL99" s="1">
        <f t="shared" si="94"/>
        <v>0.45</v>
      </c>
      <c r="AM99" s="17">
        <f t="shared" si="95"/>
        <v>177250</v>
      </c>
      <c r="AN99" s="1">
        <f t="shared" si="96"/>
        <v>1391980491.7637675</v>
      </c>
    </row>
    <row r="100" spans="1:50" x14ac:dyDescent="0.15">
      <c r="C100" s="7">
        <v>11</v>
      </c>
      <c r="D100" s="8">
        <v>12.6892566463333</v>
      </c>
      <c r="E100" s="10">
        <f t="shared" si="97"/>
        <v>18.327543539032298</v>
      </c>
      <c r="F100" s="7" t="s">
        <v>85</v>
      </c>
      <c r="G100" s="1">
        <v>12</v>
      </c>
      <c r="H100" s="9">
        <f t="shared" si="81"/>
        <v>12.6892566463333</v>
      </c>
      <c r="I100" s="9">
        <f t="shared" si="82"/>
        <v>285.8392566463333</v>
      </c>
      <c r="J100" s="9">
        <f t="shared" si="83"/>
        <v>8.4811464924450575E-2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10.417744960851032</v>
      </c>
      <c r="P100" s="9">
        <f t="shared" si="86"/>
        <v>0.883544211339089</v>
      </c>
      <c r="Q100" s="12">
        <f t="shared" si="87"/>
        <v>0.39759489510259005</v>
      </c>
      <c r="R100" s="9">
        <f t="shared" si="88"/>
        <v>2.3873737500000001</v>
      </c>
      <c r="S100" s="13">
        <f t="shared" si="89"/>
        <v>0.16654069983913916</v>
      </c>
      <c r="T100" s="2">
        <f t="shared" si="90"/>
        <v>0.51</v>
      </c>
      <c r="U100" s="14">
        <f t="shared" si="91"/>
        <v>8.4935756917960972E-2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5.5945130710765234E-2</v>
      </c>
      <c r="AK100" s="9">
        <f t="shared" si="93"/>
        <v>10.4025</v>
      </c>
      <c r="AL100" s="1">
        <f t="shared" si="94"/>
        <v>0.45</v>
      </c>
      <c r="AM100" s="17">
        <f t="shared" si="95"/>
        <v>177250</v>
      </c>
      <c r="AN100" s="1">
        <f t="shared" si="96"/>
        <v>1031540446.3827084</v>
      </c>
      <c r="AO100" s="1">
        <f>SUM(AN89:AN100)</f>
        <v>20092179322.209007</v>
      </c>
    </row>
    <row r="101" spans="1:50" x14ac:dyDescent="0.15">
      <c r="C101" s="7">
        <v>12</v>
      </c>
      <c r="D101" s="8">
        <v>8.3063484869677406</v>
      </c>
      <c r="E101" s="10">
        <f t="shared" si="97"/>
        <v>12.6892566463333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9.2780078864516096</v>
      </c>
      <c r="E105" s="7"/>
      <c r="F105" s="7"/>
      <c r="G105" s="1">
        <v>1</v>
      </c>
      <c r="H105" s="9">
        <f t="shared" ref="H105:H116" si="99">E106</f>
        <v>9.2780078864516096</v>
      </c>
      <c r="I105" s="9">
        <f t="shared" ref="I105:I116" si="100">H105+273.15</f>
        <v>282.42800788645161</v>
      </c>
      <c r="J105" s="9">
        <f t="shared" ref="J105:J116" si="101">EXP(($C$15*(I105-$C$13))/($C$16*I105*$C$13))</f>
        <v>5.6204529946620077E-2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3.6414364616392761E-2</v>
      </c>
      <c r="Q105" s="12">
        <f t="shared" ref="Q105:Q116" si="105">P105*$B$107</f>
        <v>1.0924309384917829E-2</v>
      </c>
      <c r="R105" s="9">
        <f t="shared" ref="R105:R116" si="106">L105*$B$107</f>
        <v>0.19436706250000002</v>
      </c>
      <c r="S105" s="13">
        <f t="shared" ref="S105:S116" si="107">Q105/R105</f>
        <v>5.6204529946620084E-2</v>
      </c>
      <c r="T105" s="2">
        <f t="shared" ref="T105:T116" si="108">$B$106/100</f>
        <v>0.01</v>
      </c>
      <c r="U105" s="14">
        <f t="shared" ref="U105:U116" si="109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6.0520452994662008E-3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2717.1666666666665</v>
      </c>
      <c r="AX105" s="1">
        <f t="shared" ref="AX105:AX116" si="116">AW105*10000*AV105*0.67*AU105*AT105</f>
        <v>2141489.3655569367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10.174759575451599</v>
      </c>
      <c r="E106" s="10">
        <f t="shared" ref="E106:E117" si="117">D105</f>
        <v>9.2780078864516096</v>
      </c>
      <c r="F106" s="7" t="s">
        <v>83</v>
      </c>
      <c r="G106" s="1">
        <v>2</v>
      </c>
      <c r="H106" s="9">
        <f t="shared" si="99"/>
        <v>10.174759575451599</v>
      </c>
      <c r="I106" s="9">
        <f t="shared" si="100"/>
        <v>283.32475957545159</v>
      </c>
      <c r="J106" s="9">
        <f t="shared" si="101"/>
        <v>6.2684560701753503E-2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1.2593660520502741</v>
      </c>
      <c r="P106" s="9">
        <f t="shared" si="104"/>
        <v>7.8942807735473061E-2</v>
      </c>
      <c r="Q106" s="12">
        <f t="shared" si="105"/>
        <v>2.3682842320641918E-2</v>
      </c>
      <c r="R106" s="9">
        <f t="shared" si="106"/>
        <v>0.19436706250000002</v>
      </c>
      <c r="S106" s="13">
        <f t="shared" si="107"/>
        <v>0.12184596513435457</v>
      </c>
      <c r="T106" s="2">
        <f t="shared" si="108"/>
        <v>0.01</v>
      </c>
      <c r="U106" s="14">
        <f t="shared" si="109"/>
        <v>1.2184596513435458E-3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6.7084596513435459E-3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2717.1666666666665</v>
      </c>
      <c r="AX106" s="1">
        <f t="shared" si="116"/>
        <v>2373758.6702940091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9.4980747313571392</v>
      </c>
      <c r="E107" s="10">
        <f t="shared" si="117"/>
        <v>10.174759575451599</v>
      </c>
      <c r="F107" s="7" t="s">
        <v>83</v>
      </c>
      <c r="G107" s="1">
        <v>3</v>
      </c>
      <c r="H107" s="9">
        <f t="shared" si="99"/>
        <v>9.4980747313571392</v>
      </c>
      <c r="I107" s="9">
        <f t="shared" si="100"/>
        <v>282.6480747313571</v>
      </c>
      <c r="J107" s="9">
        <f t="shared" si="101"/>
        <v>5.7733607927262544E-2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1.8283134526481344</v>
      </c>
      <c r="P107" s="9">
        <f t="shared" si="104"/>
        <v>0.10555513204332709</v>
      </c>
      <c r="Q107" s="12">
        <f t="shared" si="105"/>
        <v>3.1666539612998125E-2</v>
      </c>
      <c r="R107" s="9">
        <f t="shared" si="106"/>
        <v>0.19436706250000002</v>
      </c>
      <c r="S107" s="13">
        <f t="shared" si="107"/>
        <v>0.16292132630752765</v>
      </c>
      <c r="T107" s="2">
        <f t="shared" si="108"/>
        <v>0.01</v>
      </c>
      <c r="U107" s="14">
        <f t="shared" si="109"/>
        <v>1.6292132630752764E-3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7.1192132630752769E-3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2717.1666666666665</v>
      </c>
      <c r="AX107" s="1">
        <f t="shared" si="116"/>
        <v>2519102.0125629758</v>
      </c>
    </row>
    <row r="108" spans="1:50" x14ac:dyDescent="0.15">
      <c r="C108" s="7">
        <v>3</v>
      </c>
      <c r="D108" s="8">
        <v>11.7232303667419</v>
      </c>
      <c r="E108" s="10">
        <f t="shared" si="117"/>
        <v>9.4980747313571392</v>
      </c>
      <c r="F108" s="7" t="s">
        <v>83</v>
      </c>
      <c r="G108" s="1">
        <v>4</v>
      </c>
      <c r="H108" s="9">
        <f t="shared" si="99"/>
        <v>11.7232303667419</v>
      </c>
      <c r="I108" s="9">
        <f t="shared" si="100"/>
        <v>284.87323036674189</v>
      </c>
      <c r="J108" s="9">
        <f t="shared" si="101"/>
        <v>7.5559289986596737E-2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2.3706485289381405</v>
      </c>
      <c r="P108" s="9">
        <f t="shared" si="104"/>
        <v>0.17912451965433593</v>
      </c>
      <c r="Q108" s="12">
        <f t="shared" si="105"/>
        <v>5.3737355896300777E-2</v>
      </c>
      <c r="R108" s="9">
        <f t="shared" si="106"/>
        <v>0.19436706250000002</v>
      </c>
      <c r="S108" s="13">
        <f t="shared" si="107"/>
        <v>0.27647357121683502</v>
      </c>
      <c r="T108" s="2">
        <f t="shared" si="108"/>
        <v>0.01</v>
      </c>
      <c r="U108" s="14">
        <f t="shared" si="109"/>
        <v>2.7647357121683503E-3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8.2547357121683512E-3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2717.1666666666665</v>
      </c>
      <c r="AX108" s="1">
        <f t="shared" si="116"/>
        <v>2920901.5908474387</v>
      </c>
    </row>
    <row r="109" spans="1:50" x14ac:dyDescent="0.15">
      <c r="C109" s="7">
        <v>4</v>
      </c>
      <c r="D109" s="8">
        <v>14.491582212000001</v>
      </c>
      <c r="E109" s="10">
        <f t="shared" si="117"/>
        <v>11.7232303667419</v>
      </c>
      <c r="F109" s="7" t="s">
        <v>83</v>
      </c>
      <c r="G109" s="1">
        <v>5</v>
      </c>
      <c r="H109" s="9">
        <f t="shared" si="99"/>
        <v>14.491582212000001</v>
      </c>
      <c r="I109" s="9">
        <f t="shared" si="100"/>
        <v>287.641582212</v>
      </c>
      <c r="J109" s="9">
        <f t="shared" si="101"/>
        <v>0.10499057272461181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2.0819478088196144</v>
      </c>
      <c r="O109" s="9">
        <f t="shared" si="118"/>
        <v>0.7574664087975238</v>
      </c>
      <c r="P109" s="9">
        <f t="shared" si="104"/>
        <v>7.9526832079306956E-2</v>
      </c>
      <c r="Q109" s="12">
        <f t="shared" si="105"/>
        <v>2.3858049623792087E-2</v>
      </c>
      <c r="R109" s="9">
        <f t="shared" si="106"/>
        <v>0.19436706250000002</v>
      </c>
      <c r="S109" s="13">
        <f t="shared" si="107"/>
        <v>0.12274738999974383</v>
      </c>
      <c r="T109" s="2">
        <f t="shared" si="108"/>
        <v>0.01</v>
      </c>
      <c r="U109" s="14">
        <f t="shared" si="109"/>
        <v>1.2274738999974383E-3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6.7174738999974384E-3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2717.1666666666665</v>
      </c>
      <c r="AX109" s="1">
        <f t="shared" si="116"/>
        <v>2376948.32216798</v>
      </c>
    </row>
    <row r="110" spans="1:50" x14ac:dyDescent="0.15">
      <c r="C110" s="7">
        <v>5</v>
      </c>
      <c r="D110" s="8">
        <v>16.460036531935501</v>
      </c>
      <c r="E110" s="10">
        <f t="shared" si="117"/>
        <v>14.491582212000001</v>
      </c>
      <c r="F110" s="7" t="s">
        <v>85</v>
      </c>
      <c r="G110" s="1">
        <v>6</v>
      </c>
      <c r="H110" s="9">
        <f t="shared" si="99"/>
        <v>16.460036531935501</v>
      </c>
      <c r="I110" s="9">
        <f t="shared" si="100"/>
        <v>289.61003653193546</v>
      </c>
      <c r="J110" s="9">
        <f t="shared" si="101"/>
        <v>0.13215149471484855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1.3258297850515504</v>
      </c>
      <c r="P110" s="9">
        <f t="shared" si="104"/>
        <v>0.17521038783202875</v>
      </c>
      <c r="Q110" s="12">
        <f t="shared" si="105"/>
        <v>5.256311634960862E-2</v>
      </c>
      <c r="R110" s="9">
        <f t="shared" si="106"/>
        <v>0.19436706250000002</v>
      </c>
      <c r="S110" s="13">
        <f t="shared" si="107"/>
        <v>0.27043222073497464</v>
      </c>
      <c r="T110" s="2">
        <f t="shared" si="108"/>
        <v>0.01</v>
      </c>
      <c r="U110" s="14">
        <f t="shared" si="109"/>
        <v>2.7043222073497466E-3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1.2654322207349748E-2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2717.1666666666665</v>
      </c>
      <c r="AX110" s="1">
        <f t="shared" si="116"/>
        <v>4477675.7433987884</v>
      </c>
    </row>
    <row r="111" spans="1:50" x14ac:dyDescent="0.15">
      <c r="C111" s="7">
        <v>6</v>
      </c>
      <c r="D111" s="8">
        <v>19.066195373333301</v>
      </c>
      <c r="E111" s="10">
        <f t="shared" si="117"/>
        <v>16.460036531935501</v>
      </c>
      <c r="F111" s="7" t="s">
        <v>83</v>
      </c>
      <c r="G111" s="1">
        <v>7</v>
      </c>
      <c r="H111" s="9">
        <f t="shared" si="99"/>
        <v>19.066195373333301</v>
      </c>
      <c r="I111" s="9">
        <f t="shared" si="100"/>
        <v>292.21619537333328</v>
      </c>
      <c r="J111" s="9">
        <f t="shared" si="101"/>
        <v>0.17835845088142935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1.7985096055528549</v>
      </c>
      <c r="P111" s="9">
        <f t="shared" si="104"/>
        <v>0.32077938714177773</v>
      </c>
      <c r="Q111" s="12">
        <f t="shared" si="105"/>
        <v>9.6233816142533318E-2</v>
      </c>
      <c r="R111" s="9">
        <f t="shared" si="106"/>
        <v>0.19436706250000002</v>
      </c>
      <c r="S111" s="13">
        <f t="shared" si="107"/>
        <v>0.49511380634531793</v>
      </c>
      <c r="T111" s="2">
        <f t="shared" si="108"/>
        <v>0.01</v>
      </c>
      <c r="U111" s="14">
        <f t="shared" si="109"/>
        <v>4.9511380634531792E-3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1.4901138063453178E-2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2717.1666666666665</v>
      </c>
      <c r="AX111" s="1">
        <f t="shared" si="116"/>
        <v>5272701.5609739786</v>
      </c>
    </row>
    <row r="112" spans="1:50" x14ac:dyDescent="0.15">
      <c r="C112" s="7">
        <v>7</v>
      </c>
      <c r="D112" s="8">
        <v>21.004474131290301</v>
      </c>
      <c r="E112" s="10">
        <f t="shared" si="117"/>
        <v>19.066195373333301</v>
      </c>
      <c r="F112" s="7" t="s">
        <v>83</v>
      </c>
      <c r="G112" s="1">
        <v>8</v>
      </c>
      <c r="H112" s="9">
        <f t="shared" si="99"/>
        <v>21.004474131290301</v>
      </c>
      <c r="I112" s="9">
        <f t="shared" si="100"/>
        <v>294.15447413129027</v>
      </c>
      <c r="J112" s="9">
        <f t="shared" si="101"/>
        <v>0.22215043958557651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2.1256204267444105</v>
      </c>
      <c r="P112" s="9">
        <f t="shared" si="104"/>
        <v>0.47220751219335155</v>
      </c>
      <c r="Q112" s="12">
        <f t="shared" si="105"/>
        <v>0.14166225365800547</v>
      </c>
      <c r="R112" s="9">
        <f t="shared" si="106"/>
        <v>0.19436706250000002</v>
      </c>
      <c r="S112" s="13">
        <f t="shared" si="107"/>
        <v>0.72883878490474929</v>
      </c>
      <c r="T112" s="2">
        <f t="shared" si="108"/>
        <v>0.01</v>
      </c>
      <c r="U112" s="14">
        <f t="shared" si="109"/>
        <v>7.2883878490474932E-3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1.7238387849047493E-2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2717.1666666666665</v>
      </c>
      <c r="AX112" s="1">
        <f t="shared" si="116"/>
        <v>6099727.0230837744</v>
      </c>
    </row>
    <row r="113" spans="1:53" x14ac:dyDescent="0.15">
      <c r="C113" s="7">
        <v>8</v>
      </c>
      <c r="D113" s="8">
        <v>20.857912569677399</v>
      </c>
      <c r="E113" s="10">
        <f t="shared" si="117"/>
        <v>21.004474131290301</v>
      </c>
      <c r="F113" s="7" t="s">
        <v>83</v>
      </c>
      <c r="G113" s="1">
        <v>9</v>
      </c>
      <c r="H113" s="9">
        <f t="shared" si="99"/>
        <v>20.857912569677399</v>
      </c>
      <c r="I113" s="9">
        <f t="shared" si="100"/>
        <v>294.00791256967739</v>
      </c>
      <c r="J113" s="9">
        <f t="shared" si="101"/>
        <v>0.21851488724240503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2.3013031228843923</v>
      </c>
      <c r="P113" s="9">
        <f t="shared" si="104"/>
        <v>0.50286899240767757</v>
      </c>
      <c r="Q113" s="12">
        <f t="shared" si="105"/>
        <v>0.15086069772230326</v>
      </c>
      <c r="R113" s="9">
        <f t="shared" si="106"/>
        <v>0.19436706250000002</v>
      </c>
      <c r="S113" s="13">
        <f t="shared" si="107"/>
        <v>0.77616390237056365</v>
      </c>
      <c r="T113" s="2">
        <f t="shared" si="108"/>
        <v>0.01</v>
      </c>
      <c r="U113" s="14">
        <f t="shared" si="109"/>
        <v>7.7616390237056363E-3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1.7711639023705636E-2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2717.1666666666665</v>
      </c>
      <c r="AX113" s="1">
        <f t="shared" si="116"/>
        <v>6267184.8505817167</v>
      </c>
    </row>
    <row r="114" spans="1:53" x14ac:dyDescent="0.15">
      <c r="C114" s="7">
        <v>9</v>
      </c>
      <c r="D114" s="8">
        <v>19.703817904000001</v>
      </c>
      <c r="E114" s="10">
        <f t="shared" si="117"/>
        <v>20.857912569677399</v>
      </c>
      <c r="F114" s="7" t="s">
        <v>83</v>
      </c>
      <c r="G114" s="1">
        <v>10</v>
      </c>
      <c r="H114" s="9">
        <f t="shared" si="99"/>
        <v>19.703817904000001</v>
      </c>
      <c r="I114" s="9">
        <f t="shared" si="100"/>
        <v>292.85381790399998</v>
      </c>
      <c r="J114" s="9">
        <f t="shared" si="101"/>
        <v>0.19177889010140134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2.4463243388100482</v>
      </c>
      <c r="P114" s="9">
        <f t="shared" si="104"/>
        <v>0.46915336652503553</v>
      </c>
      <c r="Q114" s="12">
        <f t="shared" si="105"/>
        <v>0.14074600995751066</v>
      </c>
      <c r="R114" s="9">
        <f t="shared" si="106"/>
        <v>0.19436706250000002</v>
      </c>
      <c r="S114" s="13">
        <f t="shared" si="107"/>
        <v>0.7241247984468081</v>
      </c>
      <c r="T114" s="2">
        <f t="shared" si="108"/>
        <v>0.01</v>
      </c>
      <c r="U114" s="14">
        <f t="shared" si="109"/>
        <v>7.241247984468081E-3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1.719124798446808E-2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2717.1666666666665</v>
      </c>
      <c r="AX114" s="1">
        <f t="shared" si="116"/>
        <v>6083046.7912455378</v>
      </c>
    </row>
    <row r="115" spans="1:53" x14ac:dyDescent="0.15">
      <c r="C115" s="7">
        <v>10</v>
      </c>
      <c r="D115" s="8">
        <v>18.327543539032298</v>
      </c>
      <c r="E115" s="10">
        <f t="shared" si="117"/>
        <v>19.703817904000001</v>
      </c>
      <c r="F115" s="7" t="s">
        <v>83</v>
      </c>
      <c r="G115" s="1">
        <v>11</v>
      </c>
      <c r="H115" s="9">
        <f t="shared" si="99"/>
        <v>18.327543539032298</v>
      </c>
      <c r="I115" s="9">
        <f t="shared" si="100"/>
        <v>291.4775435390323</v>
      </c>
      <c r="J115" s="9">
        <f t="shared" si="101"/>
        <v>0.16391626125702108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1.8783124236707618</v>
      </c>
      <c r="O115" s="9">
        <f t="shared" si="118"/>
        <v>0.74674875694758436</v>
      </c>
      <c r="P115" s="9">
        <f t="shared" si="104"/>
        <v>0.12240426433717597</v>
      </c>
      <c r="Q115" s="12">
        <f t="shared" si="105"/>
        <v>3.6721279301152786E-2</v>
      </c>
      <c r="R115" s="9">
        <f t="shared" si="106"/>
        <v>0.19436706250000002</v>
      </c>
      <c r="S115" s="13">
        <f t="shared" si="107"/>
        <v>0.18892747993839121</v>
      </c>
      <c r="T115" s="2">
        <f t="shared" si="108"/>
        <v>0.01</v>
      </c>
      <c r="U115" s="14">
        <f t="shared" si="109"/>
        <v>1.8892747993839122E-3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1.1839274799383914E-2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2717.1666666666665</v>
      </c>
      <c r="AX115" s="1">
        <f t="shared" si="116"/>
        <v>4189274.8359010327</v>
      </c>
    </row>
    <row r="116" spans="1:53" x14ac:dyDescent="0.15">
      <c r="C116" s="7">
        <v>11</v>
      </c>
      <c r="D116" s="8">
        <v>12.6892566463333</v>
      </c>
      <c r="E116" s="10">
        <f t="shared" si="117"/>
        <v>18.327543539032298</v>
      </c>
      <c r="F116" s="7" t="s">
        <v>85</v>
      </c>
      <c r="G116" s="1">
        <v>12</v>
      </c>
      <c r="H116" s="9">
        <f t="shared" si="99"/>
        <v>12.6892566463333</v>
      </c>
      <c r="I116" s="9">
        <f t="shared" si="100"/>
        <v>285.8392566463333</v>
      </c>
      <c r="J116" s="9">
        <f t="shared" si="101"/>
        <v>8.4811464924450575E-2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1.272234700943742</v>
      </c>
      <c r="P116" s="9">
        <f t="shared" si="104"/>
        <v>0.10790008871475905</v>
      </c>
      <c r="Q116" s="12">
        <f t="shared" si="105"/>
        <v>3.2370026614427713E-2</v>
      </c>
      <c r="R116" s="9">
        <f t="shared" si="106"/>
        <v>0.19436706250000002</v>
      </c>
      <c r="S116" s="13">
        <f t="shared" si="107"/>
        <v>0.16654069983913922</v>
      </c>
      <c r="T116" s="2">
        <f t="shared" si="108"/>
        <v>0.01</v>
      </c>
      <c r="U116" s="14">
        <f t="shared" si="109"/>
        <v>1.6654069983913923E-3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7.1554069983913926E-3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2717.1666666666665</v>
      </c>
      <c r="AX116" s="1">
        <f t="shared" si="116"/>
        <v>2531909.0051487847</v>
      </c>
      <c r="AY116" s="1">
        <f>SUM(AX105:AX116)</f>
        <v>47253719.771762945</v>
      </c>
    </row>
    <row r="117" spans="1:53" x14ac:dyDescent="0.15">
      <c r="C117" s="7">
        <v>12</v>
      </c>
      <c r="D117" s="8">
        <v>8.3063484869677406</v>
      </c>
      <c r="E117" s="10">
        <f t="shared" si="117"/>
        <v>12.6892566463333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9.2780078864516096</v>
      </c>
      <c r="E121" s="7"/>
      <c r="F121" s="7"/>
      <c r="G121" s="1">
        <v>1</v>
      </c>
      <c r="H121" s="9">
        <f t="shared" ref="H121:H132" si="119">E122</f>
        <v>9.2780078864516096</v>
      </c>
      <c r="I121" s="9">
        <f t="shared" ref="I121:I132" si="120">H121+273.15</f>
        <v>282.42800788645161</v>
      </c>
      <c r="J121" s="9">
        <f t="shared" ref="J121:J132" si="121">EXP(($C$15*(I121-$C$13))/($C$16*I121*$C$13))</f>
        <v>5.6204529946620077E-2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1.6001429675802738E-2</v>
      </c>
      <c r="Q121" s="12">
        <f t="shared" ref="Q121:Q132" si="125">P121*$B$123</f>
        <v>5.2804717930149039E-3</v>
      </c>
      <c r="R121" s="9">
        <f t="shared" ref="R121:R132" si="126">L121*$B$123</f>
        <v>9.3951000000000007E-2</v>
      </c>
      <c r="S121" s="13">
        <f t="shared" ref="S121:S132" si="127">Q121/R121</f>
        <v>5.6204529946620084E-2</v>
      </c>
      <c r="T121" s="2">
        <f t="shared" ref="T121:T132" si="128">$B$122/100</f>
        <v>0.01</v>
      </c>
      <c r="U121" s="14">
        <f t="shared" ref="U121:U132" si="129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6.0520452994662008E-3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813.66666666666663</v>
      </c>
      <c r="AX121" s="1">
        <f t="shared" ref="AX121:AX132" si="136">AW121*10000*AV121*0.67*AU121*AT121</f>
        <v>309973.74081617355</v>
      </c>
      <c r="AZ121" s="1">
        <f t="shared" ref="AZ121:AZ132" si="137">$E$9/12</f>
        <v>373.83333333333331</v>
      </c>
      <c r="BA121" s="1">
        <f t="shared" ref="BA121:BA132" si="138">AZ121*10000*AV121*0.67*AU121*AT121</f>
        <v>142415.2193057512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10.174759575451599</v>
      </c>
      <c r="E122" s="10">
        <f t="shared" ref="E122:E133" si="139">D121</f>
        <v>9.2780078864516096</v>
      </c>
      <c r="F122" s="7" t="s">
        <v>83</v>
      </c>
      <c r="G122" s="1">
        <v>2</v>
      </c>
      <c r="H122" s="9">
        <f t="shared" si="119"/>
        <v>10.174759575451599</v>
      </c>
      <c r="I122" s="9">
        <f t="shared" si="120"/>
        <v>283.32475957545159</v>
      </c>
      <c r="J122" s="9">
        <f t="shared" si="121"/>
        <v>6.2684560701753503E-2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0.55339857032419726</v>
      </c>
      <c r="P122" s="9">
        <f t="shared" si="124"/>
        <v>3.4689546273750746E-2</v>
      </c>
      <c r="Q122" s="12">
        <f t="shared" si="125"/>
        <v>1.1447550270337746E-2</v>
      </c>
      <c r="R122" s="9">
        <f t="shared" si="126"/>
        <v>9.3951000000000007E-2</v>
      </c>
      <c r="S122" s="13">
        <f t="shared" si="127"/>
        <v>0.12184596513435456</v>
      </c>
      <c r="T122" s="2">
        <f t="shared" si="128"/>
        <v>0.01</v>
      </c>
      <c r="U122" s="14">
        <f t="shared" si="129"/>
        <v>1.2184596513435456E-3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6.7084596513435459E-3</v>
      </c>
      <c r="AU122" s="9">
        <f t="shared" si="133"/>
        <v>28.47</v>
      </c>
      <c r="AV122" s="1">
        <f t="shared" si="134"/>
        <v>0.33</v>
      </c>
      <c r="AW122" s="1">
        <f t="shared" si="135"/>
        <v>813.66666666666663</v>
      </c>
      <c r="AX122" s="1">
        <f t="shared" si="136"/>
        <v>343593.98027386423</v>
      </c>
      <c r="AZ122" s="1">
        <f t="shared" si="137"/>
        <v>373.83333333333331</v>
      </c>
      <c r="BA122" s="1">
        <f t="shared" si="138"/>
        <v>157861.79798326045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9.4980747313571392</v>
      </c>
      <c r="E123" s="10">
        <f t="shared" si="139"/>
        <v>10.174759575451599</v>
      </c>
      <c r="F123" s="7" t="s">
        <v>83</v>
      </c>
      <c r="G123" s="1">
        <v>3</v>
      </c>
      <c r="H123" s="9">
        <f t="shared" si="119"/>
        <v>9.4980747313571392</v>
      </c>
      <c r="I123" s="9">
        <f t="shared" si="120"/>
        <v>282.6480747313571</v>
      </c>
      <c r="J123" s="9">
        <f t="shared" si="121"/>
        <v>5.7733607927262544E-2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0.80340902405044645</v>
      </c>
      <c r="P123" s="9">
        <f t="shared" si="124"/>
        <v>4.6383701599753122E-2</v>
      </c>
      <c r="Q123" s="12">
        <f t="shared" si="125"/>
        <v>1.5306621527918531E-2</v>
      </c>
      <c r="R123" s="9">
        <f t="shared" si="126"/>
        <v>9.3951000000000007E-2</v>
      </c>
      <c r="S123" s="13">
        <f t="shared" si="127"/>
        <v>0.16292132630752765</v>
      </c>
      <c r="T123" s="2">
        <f t="shared" si="128"/>
        <v>0.01</v>
      </c>
      <c r="U123" s="14">
        <f t="shared" si="129"/>
        <v>1.6292132630752764E-3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7.1192132630752769E-3</v>
      </c>
      <c r="AU123" s="9">
        <f t="shared" si="133"/>
        <v>28.47</v>
      </c>
      <c r="AV123" s="1">
        <f t="shared" si="134"/>
        <v>0.33</v>
      </c>
      <c r="AW123" s="1">
        <f t="shared" si="135"/>
        <v>813.66666666666663</v>
      </c>
      <c r="AX123" s="1">
        <f t="shared" si="136"/>
        <v>364631.96450598305</v>
      </c>
      <c r="AZ123" s="1">
        <f t="shared" si="137"/>
        <v>373.83333333333331</v>
      </c>
      <c r="BA123" s="1">
        <f t="shared" si="138"/>
        <v>167527.54944426875</v>
      </c>
    </row>
    <row r="124" spans="1:53" x14ac:dyDescent="0.15">
      <c r="C124" s="7">
        <v>3</v>
      </c>
      <c r="D124" s="8">
        <v>11.7232303667419</v>
      </c>
      <c r="E124" s="10">
        <f t="shared" si="139"/>
        <v>9.4980747313571392</v>
      </c>
      <c r="F124" s="7" t="s">
        <v>83</v>
      </c>
      <c r="G124" s="1">
        <v>4</v>
      </c>
      <c r="H124" s="9">
        <f t="shared" si="119"/>
        <v>11.7232303667419</v>
      </c>
      <c r="I124" s="9">
        <f t="shared" si="120"/>
        <v>284.87323036674189</v>
      </c>
      <c r="J124" s="9">
        <f t="shared" si="121"/>
        <v>7.5559289986596737E-2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1.0417253224506935</v>
      </c>
      <c r="P124" s="9">
        <f t="shared" si="124"/>
        <v>7.8712025725432941E-2</v>
      </c>
      <c r="Q124" s="12">
        <f t="shared" si="125"/>
        <v>2.5974968489392871E-2</v>
      </c>
      <c r="R124" s="9">
        <f t="shared" si="126"/>
        <v>9.3951000000000007E-2</v>
      </c>
      <c r="S124" s="13">
        <f t="shared" si="127"/>
        <v>0.27647357121683502</v>
      </c>
      <c r="T124" s="2">
        <f t="shared" si="128"/>
        <v>0.01</v>
      </c>
      <c r="U124" s="14">
        <f t="shared" si="129"/>
        <v>2.7647357121683503E-3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8.2547357121683512E-3</v>
      </c>
      <c r="AU124" s="9">
        <f t="shared" si="133"/>
        <v>28.47</v>
      </c>
      <c r="AV124" s="1">
        <f t="shared" si="134"/>
        <v>0.33</v>
      </c>
      <c r="AW124" s="1">
        <f t="shared" si="135"/>
        <v>813.66666666666663</v>
      </c>
      <c r="AX124" s="1">
        <f t="shared" si="136"/>
        <v>422791.16918959119</v>
      </c>
      <c r="AZ124" s="1">
        <f t="shared" si="137"/>
        <v>373.83333333333331</v>
      </c>
      <c r="BA124" s="1">
        <f t="shared" si="138"/>
        <v>194248.38027289082</v>
      </c>
    </row>
    <row r="125" spans="1:53" x14ac:dyDescent="0.15">
      <c r="C125" s="7">
        <v>4</v>
      </c>
      <c r="D125" s="8">
        <v>14.491582212000001</v>
      </c>
      <c r="E125" s="10">
        <f t="shared" si="139"/>
        <v>11.7232303667419</v>
      </c>
      <c r="F125" s="7" t="s">
        <v>83</v>
      </c>
      <c r="G125" s="1">
        <v>5</v>
      </c>
      <c r="H125" s="9">
        <f t="shared" si="119"/>
        <v>14.491582212000001</v>
      </c>
      <c r="I125" s="9">
        <f t="shared" si="120"/>
        <v>287.641582212</v>
      </c>
      <c r="J125" s="9">
        <f t="shared" si="121"/>
        <v>0.10499057272461181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0.91486263188899752</v>
      </c>
      <c r="O125" s="9">
        <f t="shared" si="140"/>
        <v>0.33285066483626291</v>
      </c>
      <c r="P125" s="9">
        <f t="shared" si="124"/>
        <v>3.4946181932927048E-2</v>
      </c>
      <c r="Q125" s="12">
        <f t="shared" si="125"/>
        <v>1.1532240037865927E-2</v>
      </c>
      <c r="R125" s="9">
        <f t="shared" si="126"/>
        <v>9.3951000000000007E-2</v>
      </c>
      <c r="S125" s="13">
        <f t="shared" si="127"/>
        <v>0.12274738999974376</v>
      </c>
      <c r="T125" s="2">
        <f t="shared" si="128"/>
        <v>0.01</v>
      </c>
      <c r="U125" s="14">
        <f t="shared" si="129"/>
        <v>1.2274738999974377E-3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6.7174738999974375E-3</v>
      </c>
      <c r="AU125" s="9">
        <f t="shared" si="133"/>
        <v>28.47</v>
      </c>
      <c r="AV125" s="1">
        <f t="shared" si="134"/>
        <v>0.33</v>
      </c>
      <c r="AW125" s="1">
        <f t="shared" si="135"/>
        <v>813.66666666666663</v>
      </c>
      <c r="AX125" s="1">
        <f t="shared" si="136"/>
        <v>344055.67218752857</v>
      </c>
      <c r="AZ125" s="1">
        <f t="shared" si="137"/>
        <v>373.83333333333331</v>
      </c>
      <c r="BA125" s="1">
        <f t="shared" si="138"/>
        <v>158073.91903249215</v>
      </c>
    </row>
    <row r="126" spans="1:53" x14ac:dyDescent="0.15">
      <c r="C126" s="7">
        <v>5</v>
      </c>
      <c r="D126" s="8">
        <v>16.460036531935501</v>
      </c>
      <c r="E126" s="10">
        <f t="shared" si="139"/>
        <v>14.491582212000001</v>
      </c>
      <c r="F126" s="7" t="s">
        <v>85</v>
      </c>
      <c r="G126" s="1">
        <v>6</v>
      </c>
      <c r="H126" s="9">
        <f t="shared" si="119"/>
        <v>16.460036531935501</v>
      </c>
      <c r="I126" s="9">
        <f t="shared" si="120"/>
        <v>289.61003653193546</v>
      </c>
      <c r="J126" s="9">
        <f t="shared" si="121"/>
        <v>0.13215149471484855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0.58260448290333589</v>
      </c>
      <c r="P126" s="9">
        <f t="shared" si="124"/>
        <v>7.699205324324726E-2</v>
      </c>
      <c r="Q126" s="12">
        <f t="shared" si="125"/>
        <v>2.5407377570271596E-2</v>
      </c>
      <c r="R126" s="9">
        <f t="shared" si="126"/>
        <v>9.3951000000000007E-2</v>
      </c>
      <c r="S126" s="13">
        <f t="shared" si="127"/>
        <v>0.27043222073497453</v>
      </c>
      <c r="T126" s="2">
        <f t="shared" si="128"/>
        <v>0.01</v>
      </c>
      <c r="U126" s="14">
        <f t="shared" si="129"/>
        <v>2.7043222073497453E-3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1.2654322207349744E-2</v>
      </c>
      <c r="AU126" s="9">
        <f t="shared" si="133"/>
        <v>28.47</v>
      </c>
      <c r="AV126" s="1">
        <f t="shared" si="134"/>
        <v>0.33</v>
      </c>
      <c r="AW126" s="1">
        <f t="shared" si="135"/>
        <v>813.66666666666663</v>
      </c>
      <c r="AX126" s="1">
        <f t="shared" si="136"/>
        <v>648129.25185000675</v>
      </c>
      <c r="AZ126" s="1">
        <f t="shared" si="137"/>
        <v>373.83333333333331</v>
      </c>
      <c r="BA126" s="1">
        <f t="shared" si="138"/>
        <v>297778.35147471639</v>
      </c>
    </row>
    <row r="127" spans="1:53" x14ac:dyDescent="0.15">
      <c r="C127" s="7">
        <v>6</v>
      </c>
      <c r="D127" s="8">
        <v>19.066195373333301</v>
      </c>
      <c r="E127" s="10">
        <f t="shared" si="139"/>
        <v>16.460036531935501</v>
      </c>
      <c r="F127" s="7" t="s">
        <v>83</v>
      </c>
      <c r="G127" s="1">
        <v>7</v>
      </c>
      <c r="H127" s="9">
        <f t="shared" si="119"/>
        <v>19.066195373333301</v>
      </c>
      <c r="I127" s="9">
        <f t="shared" si="120"/>
        <v>292.21619537333328</v>
      </c>
      <c r="J127" s="9">
        <f t="shared" si="121"/>
        <v>0.17835845088142935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0.79031242966008852</v>
      </c>
      <c r="P127" s="9">
        <f t="shared" si="124"/>
        <v>0.14095890066651198</v>
      </c>
      <c r="Q127" s="12">
        <f t="shared" si="125"/>
        <v>4.6516437219948956E-2</v>
      </c>
      <c r="R127" s="9">
        <f t="shared" si="126"/>
        <v>9.3951000000000007E-2</v>
      </c>
      <c r="S127" s="13">
        <f t="shared" si="127"/>
        <v>0.49511380634531782</v>
      </c>
      <c r="T127" s="2">
        <f t="shared" si="128"/>
        <v>0.01</v>
      </c>
      <c r="U127" s="14">
        <f t="shared" si="129"/>
        <v>4.9511380634531784E-3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1.4901138063453178E-2</v>
      </c>
      <c r="AU127" s="9">
        <f t="shared" si="133"/>
        <v>28.47</v>
      </c>
      <c r="AV127" s="1">
        <f t="shared" si="134"/>
        <v>0.33</v>
      </c>
      <c r="AW127" s="1">
        <f t="shared" si="135"/>
        <v>813.66666666666663</v>
      </c>
      <c r="AX127" s="1">
        <f t="shared" si="136"/>
        <v>763206.69780086633</v>
      </c>
      <c r="AZ127" s="1">
        <f t="shared" si="137"/>
        <v>373.83333333333331</v>
      </c>
      <c r="BA127" s="1">
        <f t="shared" si="138"/>
        <v>350649.86136160244</v>
      </c>
    </row>
    <row r="128" spans="1:53" x14ac:dyDescent="0.15">
      <c r="C128" s="7">
        <v>7</v>
      </c>
      <c r="D128" s="8">
        <v>21.004474131290301</v>
      </c>
      <c r="E128" s="10">
        <f t="shared" si="139"/>
        <v>19.066195373333301</v>
      </c>
      <c r="F128" s="7" t="s">
        <v>83</v>
      </c>
      <c r="G128" s="1">
        <v>8</v>
      </c>
      <c r="H128" s="9">
        <f t="shared" si="119"/>
        <v>21.004474131290301</v>
      </c>
      <c r="I128" s="9">
        <f t="shared" si="120"/>
        <v>294.15447413129027</v>
      </c>
      <c r="J128" s="9">
        <f t="shared" si="121"/>
        <v>0.22215043958557651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0.93405352899357652</v>
      </c>
      <c r="P128" s="9">
        <f t="shared" si="124"/>
        <v>0.20750040206238204</v>
      </c>
      <c r="Q128" s="12">
        <f t="shared" si="125"/>
        <v>6.8475132680586082E-2</v>
      </c>
      <c r="R128" s="9">
        <f t="shared" si="126"/>
        <v>9.3951000000000007E-2</v>
      </c>
      <c r="S128" s="13">
        <f t="shared" si="127"/>
        <v>0.72883878490474907</v>
      </c>
      <c r="T128" s="2">
        <f t="shared" si="128"/>
        <v>0.01</v>
      </c>
      <c r="U128" s="14">
        <f t="shared" si="129"/>
        <v>7.2883878490474906E-3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1.7238387849047489E-2</v>
      </c>
      <c r="AU128" s="9">
        <f t="shared" si="133"/>
        <v>28.47</v>
      </c>
      <c r="AV128" s="1">
        <f t="shared" si="134"/>
        <v>0.33</v>
      </c>
      <c r="AW128" s="1">
        <f t="shared" si="135"/>
        <v>813.66666666666663</v>
      </c>
      <c r="AX128" s="1">
        <f t="shared" si="136"/>
        <v>882915.99001756019</v>
      </c>
      <c r="AZ128" s="1">
        <f t="shared" si="137"/>
        <v>373.83333333333331</v>
      </c>
      <c r="BA128" s="1">
        <f t="shared" si="138"/>
        <v>405649.43990360253</v>
      </c>
    </row>
    <row r="129" spans="1:54" x14ac:dyDescent="0.15">
      <c r="C129" s="7">
        <v>8</v>
      </c>
      <c r="D129" s="8">
        <v>20.857912569677399</v>
      </c>
      <c r="E129" s="10">
        <f t="shared" si="139"/>
        <v>21.004474131290301</v>
      </c>
      <c r="F129" s="7" t="s">
        <v>83</v>
      </c>
      <c r="G129" s="1">
        <v>9</v>
      </c>
      <c r="H129" s="9">
        <f t="shared" si="119"/>
        <v>20.857912569677399</v>
      </c>
      <c r="I129" s="9">
        <f t="shared" si="120"/>
        <v>294.00791256967739</v>
      </c>
      <c r="J129" s="9">
        <f t="shared" si="121"/>
        <v>0.21851488724240503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1.0112531269311944</v>
      </c>
      <c r="P129" s="9">
        <f t="shared" si="124"/>
        <v>0.22097386300489943</v>
      </c>
      <c r="Q129" s="12">
        <f t="shared" si="125"/>
        <v>7.2921374791616811E-2</v>
      </c>
      <c r="R129" s="9">
        <f t="shared" si="126"/>
        <v>9.3951000000000007E-2</v>
      </c>
      <c r="S129" s="13">
        <f t="shared" si="127"/>
        <v>0.77616390237056343</v>
      </c>
      <c r="T129" s="2">
        <f t="shared" si="128"/>
        <v>0.01</v>
      </c>
      <c r="U129" s="14">
        <f t="shared" si="129"/>
        <v>7.7616390237056345E-3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1.7711639023705636E-2</v>
      </c>
      <c r="AU129" s="9">
        <f t="shared" si="133"/>
        <v>28.47</v>
      </c>
      <c r="AV129" s="1">
        <f t="shared" si="134"/>
        <v>0.33</v>
      </c>
      <c r="AW129" s="1">
        <f t="shared" si="135"/>
        <v>813.66666666666663</v>
      </c>
      <c r="AX129" s="1">
        <f t="shared" si="136"/>
        <v>907154.97530198516</v>
      </c>
      <c r="AZ129" s="1">
        <f t="shared" si="137"/>
        <v>373.83333333333331</v>
      </c>
      <c r="BA129" s="1">
        <f t="shared" si="138"/>
        <v>416785.8684150661</v>
      </c>
    </row>
    <row r="130" spans="1:54" x14ac:dyDescent="0.15">
      <c r="C130" s="7">
        <v>9</v>
      </c>
      <c r="D130" s="8">
        <v>19.703817904000001</v>
      </c>
      <c r="E130" s="10">
        <f t="shared" si="139"/>
        <v>20.857912569677399</v>
      </c>
      <c r="F130" s="7" t="s">
        <v>83</v>
      </c>
      <c r="G130" s="1">
        <v>10</v>
      </c>
      <c r="H130" s="9">
        <f t="shared" si="119"/>
        <v>19.703817904000001</v>
      </c>
      <c r="I130" s="9">
        <f t="shared" si="120"/>
        <v>292.85381790399998</v>
      </c>
      <c r="J130" s="9">
        <f t="shared" si="121"/>
        <v>0.19177889010140134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1.0749792639262949</v>
      </c>
      <c r="P130" s="9">
        <f t="shared" si="124"/>
        <v>0.20615833011780624</v>
      </c>
      <c r="Q130" s="12">
        <f t="shared" si="125"/>
        <v>6.8032248938876064E-2</v>
      </c>
      <c r="R130" s="9">
        <f t="shared" si="126"/>
        <v>9.3951000000000007E-2</v>
      </c>
      <c r="S130" s="13">
        <f t="shared" si="127"/>
        <v>0.72412479844680799</v>
      </c>
      <c r="T130" s="2">
        <f t="shared" si="128"/>
        <v>0.01</v>
      </c>
      <c r="U130" s="14">
        <f t="shared" si="129"/>
        <v>7.2412479844680801E-3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1.719124798446808E-2</v>
      </c>
      <c r="AU130" s="9">
        <f t="shared" si="133"/>
        <v>28.47</v>
      </c>
      <c r="AV130" s="1">
        <f t="shared" si="134"/>
        <v>0.33</v>
      </c>
      <c r="AW130" s="1">
        <f t="shared" si="135"/>
        <v>813.66666666666663</v>
      </c>
      <c r="AX130" s="1">
        <f t="shared" si="136"/>
        <v>880501.57977404527</v>
      </c>
      <c r="AZ130" s="1">
        <f t="shared" si="137"/>
        <v>373.83333333333331</v>
      </c>
      <c r="BA130" s="1">
        <f t="shared" si="138"/>
        <v>404540.15637713717</v>
      </c>
    </row>
    <row r="131" spans="1:54" x14ac:dyDescent="0.15">
      <c r="C131" s="7">
        <v>10</v>
      </c>
      <c r="D131" s="8">
        <v>18.327543539032298</v>
      </c>
      <c r="E131" s="10">
        <f t="shared" si="139"/>
        <v>19.703817904000001</v>
      </c>
      <c r="F131" s="7" t="s">
        <v>83</v>
      </c>
      <c r="G131" s="1">
        <v>11</v>
      </c>
      <c r="H131" s="9">
        <f t="shared" si="119"/>
        <v>18.327543539032298</v>
      </c>
      <c r="I131" s="9">
        <f t="shared" si="120"/>
        <v>291.4775435390323</v>
      </c>
      <c r="J131" s="9">
        <f t="shared" si="121"/>
        <v>0.16391626125702108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0.8253798871180642</v>
      </c>
      <c r="O131" s="9">
        <f t="shared" si="140"/>
        <v>0.32814104669042443</v>
      </c>
      <c r="P131" s="9">
        <f t="shared" si="124"/>
        <v>5.3787653538459962E-2</v>
      </c>
      <c r="Q131" s="12">
        <f t="shared" si="125"/>
        <v>1.7749925667691787E-2</v>
      </c>
      <c r="R131" s="9">
        <f t="shared" si="126"/>
        <v>9.3951000000000007E-2</v>
      </c>
      <c r="S131" s="13">
        <f t="shared" si="127"/>
        <v>0.18892747993839112</v>
      </c>
      <c r="T131" s="2">
        <f t="shared" si="128"/>
        <v>0.01</v>
      </c>
      <c r="U131" s="14">
        <f t="shared" si="129"/>
        <v>1.8892747993839113E-3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1.183927479938391E-2</v>
      </c>
      <c r="AU131" s="9">
        <f t="shared" si="133"/>
        <v>28.47</v>
      </c>
      <c r="AV131" s="1">
        <f t="shared" si="134"/>
        <v>0.33</v>
      </c>
      <c r="AW131" s="1">
        <f t="shared" si="135"/>
        <v>813.66666666666663</v>
      </c>
      <c r="AX131" s="1">
        <f t="shared" si="136"/>
        <v>606384.14230629953</v>
      </c>
      <c r="AZ131" s="1">
        <f t="shared" si="137"/>
        <v>373.83333333333331</v>
      </c>
      <c r="BA131" s="1">
        <f t="shared" si="138"/>
        <v>278598.85931852309</v>
      </c>
    </row>
    <row r="132" spans="1:54" x14ac:dyDescent="0.15">
      <c r="C132" s="7">
        <v>11</v>
      </c>
      <c r="D132" s="8">
        <v>12.6892566463333</v>
      </c>
      <c r="E132" s="10">
        <f t="shared" si="139"/>
        <v>18.327543539032298</v>
      </c>
      <c r="F132" s="7" t="s">
        <v>85</v>
      </c>
      <c r="G132" s="1">
        <v>12</v>
      </c>
      <c r="H132" s="9">
        <f t="shared" si="119"/>
        <v>12.6892566463333</v>
      </c>
      <c r="I132" s="9">
        <f t="shared" si="120"/>
        <v>285.8392566463333</v>
      </c>
      <c r="J132" s="9">
        <f t="shared" si="121"/>
        <v>8.4811464924450575E-2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0.55905339315196445</v>
      </c>
      <c r="P132" s="9">
        <f t="shared" si="124"/>
        <v>4.741413724420291E-2</v>
      </c>
      <c r="Q132" s="12">
        <f t="shared" si="125"/>
        <v>1.5646665290586961E-2</v>
      </c>
      <c r="R132" s="9">
        <f t="shared" si="126"/>
        <v>9.3951000000000007E-2</v>
      </c>
      <c r="S132" s="13">
        <f t="shared" si="127"/>
        <v>0.16654069983913913</v>
      </c>
      <c r="T132" s="2">
        <f t="shared" si="128"/>
        <v>0.01</v>
      </c>
      <c r="U132" s="14">
        <f t="shared" si="129"/>
        <v>1.6654069983913914E-3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7.1554069983913917E-3</v>
      </c>
      <c r="AU132" s="9">
        <f t="shared" si="133"/>
        <v>28.47</v>
      </c>
      <c r="AV132" s="1">
        <f t="shared" si="134"/>
        <v>0.33</v>
      </c>
      <c r="AW132" s="1">
        <f t="shared" si="135"/>
        <v>813.66666666666663</v>
      </c>
      <c r="AX132" s="1">
        <f t="shared" si="136"/>
        <v>366485.73574775417</v>
      </c>
      <c r="AY132" s="1">
        <f>SUM(AX121:AX132)</f>
        <v>6839824.8997716596</v>
      </c>
      <c r="AZ132" s="1">
        <f t="shared" si="137"/>
        <v>373.83333333333331</v>
      </c>
      <c r="BA132" s="1">
        <f t="shared" si="138"/>
        <v>168379.2513892283</v>
      </c>
      <c r="BB132" s="1">
        <f>SUM(BA121:BA132)</f>
        <v>3142508.6542785391</v>
      </c>
    </row>
    <row r="133" spans="1:54" x14ac:dyDescent="0.15">
      <c r="C133" s="7">
        <v>12</v>
      </c>
      <c r="D133" s="8">
        <v>8.3063484869677406</v>
      </c>
      <c r="E133" s="10">
        <f t="shared" si="139"/>
        <v>12.6892566463333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9.2780078864516096</v>
      </c>
      <c r="E136" s="7"/>
      <c r="F136" s="7"/>
      <c r="G136" s="1">
        <v>1</v>
      </c>
      <c r="H136" s="9">
        <f t="shared" ref="H136:H147" si="141">E137</f>
        <v>9.2780078864516096</v>
      </c>
      <c r="I136" s="9">
        <f t="shared" ref="I136:I147" si="142">H136+273.15</f>
        <v>282.42800788645161</v>
      </c>
      <c r="J136" s="9">
        <f t="shared" ref="J136:J147" si="143">EXP(($C$15*(I136-$C$13))/($C$16*I136*$C$13))</f>
        <v>5.6204529946620077E-2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4.2661931363211253E-2</v>
      </c>
      <c r="Q136" s="12">
        <f t="shared" ref="Q136:Q147" si="147">P136*$B$138</f>
        <v>1.1092102154434926E-2</v>
      </c>
      <c r="R136" s="9">
        <f t="shared" ref="R136:R147" si="148">L136*$B$138</f>
        <v>0.19735245833333334</v>
      </c>
      <c r="S136" s="13">
        <f t="shared" ref="S136:S147" si="149">Q136/R136</f>
        <v>5.6204529946620084E-2</v>
      </c>
      <c r="T136" s="2">
        <f t="shared" ref="T136:T147" si="150">$B$137/100</f>
        <v>0.01</v>
      </c>
      <c r="U136" s="14">
        <f t="shared" ref="U136:U147" si="151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6.0520452994662008E-3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10.174759575451599</v>
      </c>
      <c r="E137" s="10">
        <f t="shared" ref="E137:E148" si="159">D136</f>
        <v>9.2780078864516096</v>
      </c>
      <c r="F137" s="7" t="s">
        <v>83</v>
      </c>
      <c r="G137" s="1">
        <v>2</v>
      </c>
      <c r="H137" s="9">
        <f t="shared" si="141"/>
        <v>10.174759575451599</v>
      </c>
      <c r="I137" s="9">
        <f t="shared" si="142"/>
        <v>283.32475957545159</v>
      </c>
      <c r="J137" s="9">
        <f t="shared" si="143"/>
        <v>6.2684560701753503E-2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1.4754339019701221</v>
      </c>
      <c r="P137" s="9">
        <f t="shared" si="146"/>
        <v>9.2486925989471142E-2</v>
      </c>
      <c r="Q137" s="12">
        <f t="shared" si="147"/>
        <v>2.4046600757262497E-2</v>
      </c>
      <c r="R137" s="9">
        <f t="shared" si="148"/>
        <v>0.19735245833333334</v>
      </c>
      <c r="S137" s="13">
        <f t="shared" si="149"/>
        <v>0.12184596513435457</v>
      </c>
      <c r="T137" s="2">
        <f t="shared" si="150"/>
        <v>0.01</v>
      </c>
      <c r="U137" s="14">
        <f t="shared" si="151"/>
        <v>1.2184596513435458E-3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6.7084596513435459E-3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9.4980747313571392</v>
      </c>
      <c r="E138" s="10">
        <f t="shared" si="159"/>
        <v>10.174759575451599</v>
      </c>
      <c r="F138" s="7" t="s">
        <v>83</v>
      </c>
      <c r="G138" s="1">
        <v>3</v>
      </c>
      <c r="H138" s="9">
        <f t="shared" si="141"/>
        <v>9.4980747313571392</v>
      </c>
      <c r="I138" s="9">
        <f t="shared" si="142"/>
        <v>282.6480747313571</v>
      </c>
      <c r="J138" s="9">
        <f t="shared" si="143"/>
        <v>5.7733607927262544E-2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2.1419948926473178</v>
      </c>
      <c r="P138" s="9">
        <f t="shared" si="146"/>
        <v>0.12366509331429906</v>
      </c>
      <c r="Q138" s="12">
        <f t="shared" si="147"/>
        <v>3.2152924261717758E-2</v>
      </c>
      <c r="R138" s="9">
        <f t="shared" si="148"/>
        <v>0.19735245833333334</v>
      </c>
      <c r="S138" s="13">
        <f t="shared" si="149"/>
        <v>0.16292132630752768</v>
      </c>
      <c r="T138" s="2">
        <f t="shared" si="150"/>
        <v>0.01</v>
      </c>
      <c r="U138" s="14">
        <f t="shared" si="151"/>
        <v>1.6292132630752769E-3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7.1192132630752769E-3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11.7232303667419</v>
      </c>
      <c r="E139" s="10">
        <f t="shared" si="159"/>
        <v>9.4980747313571392</v>
      </c>
      <c r="F139" s="7" t="s">
        <v>83</v>
      </c>
      <c r="G139" s="1">
        <v>4</v>
      </c>
      <c r="H139" s="9">
        <f t="shared" si="141"/>
        <v>11.7232303667419</v>
      </c>
      <c r="I139" s="9">
        <f t="shared" si="142"/>
        <v>284.87323036674189</v>
      </c>
      <c r="J139" s="9">
        <f t="shared" si="143"/>
        <v>7.5559289986596737E-2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2.7773777159996857</v>
      </c>
      <c r="P139" s="9">
        <f t="shared" si="146"/>
        <v>0.20985668824553197</v>
      </c>
      <c r="Q139" s="12">
        <f t="shared" si="147"/>
        <v>5.4562738943838313E-2</v>
      </c>
      <c r="R139" s="9">
        <f t="shared" si="148"/>
        <v>0.19735245833333334</v>
      </c>
      <c r="S139" s="13">
        <f t="shared" si="149"/>
        <v>0.27647357121683508</v>
      </c>
      <c r="T139" s="2">
        <f t="shared" si="150"/>
        <v>0.01</v>
      </c>
      <c r="U139" s="14">
        <f t="shared" si="151"/>
        <v>2.7647357121683507E-3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8.2547357121683512E-3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14.491582212000001</v>
      </c>
      <c r="E140" s="10">
        <f t="shared" si="159"/>
        <v>11.7232303667419</v>
      </c>
      <c r="F140" s="7" t="s">
        <v>83</v>
      </c>
      <c r="G140" s="1">
        <v>5</v>
      </c>
      <c r="H140" s="9">
        <f t="shared" si="141"/>
        <v>14.491582212000001</v>
      </c>
      <c r="I140" s="9">
        <f t="shared" si="142"/>
        <v>287.641582212</v>
      </c>
      <c r="J140" s="9">
        <f t="shared" si="143"/>
        <v>0.10499057272461181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3.3265689444208206</v>
      </c>
      <c r="P140" s="9">
        <f t="shared" si="146"/>
        <v>0.34925837868264931</v>
      </c>
      <c r="Q140" s="12">
        <f t="shared" si="147"/>
        <v>9.0807178457488827E-2</v>
      </c>
      <c r="R140" s="9">
        <f t="shared" si="148"/>
        <v>0.19735245833333334</v>
      </c>
      <c r="S140" s="13">
        <f t="shared" si="149"/>
        <v>0.46012691822725199</v>
      </c>
      <c r="T140" s="2">
        <f t="shared" si="150"/>
        <v>0.01</v>
      </c>
      <c r="U140" s="14">
        <f t="shared" si="151"/>
        <v>4.6012691822725198E-3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1.009126918227252E-2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16.460036531935501</v>
      </c>
      <c r="E141" s="10">
        <f t="shared" si="159"/>
        <v>14.491582212000001</v>
      </c>
      <c r="F141" s="7" t="s">
        <v>85</v>
      </c>
      <c r="G141" s="1">
        <v>6</v>
      </c>
      <c r="H141" s="9">
        <f t="shared" si="141"/>
        <v>16.460036531935501</v>
      </c>
      <c r="I141" s="9">
        <f t="shared" si="142"/>
        <v>289.61003653193546</v>
      </c>
      <c r="J141" s="9">
        <f t="shared" si="143"/>
        <v>0.13215149471484855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3.7363584824048379</v>
      </c>
      <c r="P141" s="9">
        <f t="shared" si="146"/>
        <v>0.49376535824030249</v>
      </c>
      <c r="Q141" s="12">
        <f t="shared" si="147"/>
        <v>0.12837899314247866</v>
      </c>
      <c r="R141" s="9">
        <f t="shared" si="148"/>
        <v>0.19735245833333334</v>
      </c>
      <c r="S141" s="13">
        <f t="shared" si="149"/>
        <v>0.65050617674923139</v>
      </c>
      <c r="T141" s="2">
        <f t="shared" si="150"/>
        <v>0.01</v>
      </c>
      <c r="U141" s="14">
        <f t="shared" si="151"/>
        <v>6.505061767492314E-3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1.6455061767492313E-2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19.066195373333301</v>
      </c>
      <c r="E142" s="10">
        <f t="shared" si="159"/>
        <v>16.460036531935501</v>
      </c>
      <c r="F142" s="7" t="s">
        <v>83</v>
      </c>
      <c r="G142" s="1">
        <v>7</v>
      </c>
      <c r="H142" s="9">
        <f t="shared" si="141"/>
        <v>19.066195373333301</v>
      </c>
      <c r="I142" s="9">
        <f t="shared" si="142"/>
        <v>292.21619537333328</v>
      </c>
      <c r="J142" s="9">
        <f t="shared" si="143"/>
        <v>0.17835845088142935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4.0016410408312026</v>
      </c>
      <c r="P142" s="9">
        <f t="shared" si="146"/>
        <v>0.71372649702620383</v>
      </c>
      <c r="Q142" s="12">
        <f t="shared" si="147"/>
        <v>0.185568889226813</v>
      </c>
      <c r="R142" s="9">
        <f t="shared" si="148"/>
        <v>0.19735245833333334</v>
      </c>
      <c r="S142" s="13">
        <f t="shared" si="149"/>
        <v>0.94029175412338872</v>
      </c>
      <c r="T142" s="2">
        <f t="shared" si="150"/>
        <v>0.01</v>
      </c>
      <c r="U142" s="14">
        <f t="shared" si="151"/>
        <v>9.4029175412338878E-3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1.9352917541233888E-2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21.004474131290301</v>
      </c>
      <c r="E143" s="10">
        <f t="shared" si="159"/>
        <v>19.066195373333301</v>
      </c>
      <c r="F143" s="7" t="s">
        <v>83</v>
      </c>
      <c r="G143" s="1">
        <v>8</v>
      </c>
      <c r="H143" s="9">
        <f t="shared" si="141"/>
        <v>21.004474131290301</v>
      </c>
      <c r="I143" s="9">
        <f t="shared" si="142"/>
        <v>294.15447413129027</v>
      </c>
      <c r="J143" s="9">
        <f t="shared" si="143"/>
        <v>0.22215043958557651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4.0469624604716659</v>
      </c>
      <c r="P143" s="9">
        <f t="shared" si="146"/>
        <v>0.8990344895801069</v>
      </c>
      <c r="Q143" s="12">
        <f t="shared" si="147"/>
        <v>0.23374896729082781</v>
      </c>
      <c r="R143" s="9">
        <f t="shared" si="148"/>
        <v>0.19735245833333334</v>
      </c>
      <c r="S143" s="13">
        <f t="shared" si="149"/>
        <v>1.1844238945127292</v>
      </c>
      <c r="T143" s="2">
        <f t="shared" si="150"/>
        <v>0.01</v>
      </c>
      <c r="U143" s="14">
        <f t="shared" si="151"/>
        <v>1.1844238945127292E-2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2.1794238945127293E-2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20.857912569677399</v>
      </c>
      <c r="E144" s="10">
        <f t="shared" si="159"/>
        <v>21.004474131290301</v>
      </c>
      <c r="F144" s="7" t="s">
        <v>83</v>
      </c>
      <c r="G144" s="1">
        <v>9</v>
      </c>
      <c r="H144" s="9">
        <f t="shared" si="141"/>
        <v>20.857912569677399</v>
      </c>
      <c r="I144" s="9">
        <f t="shared" si="142"/>
        <v>294.00791256967739</v>
      </c>
      <c r="J144" s="9">
        <f t="shared" si="143"/>
        <v>0.21851488724240503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3.9069758875582257</v>
      </c>
      <c r="P144" s="9">
        <f t="shared" si="146"/>
        <v>0.85373239552858105</v>
      </c>
      <c r="Q144" s="12">
        <f t="shared" si="147"/>
        <v>0.22197042283743107</v>
      </c>
      <c r="R144" s="9">
        <f t="shared" si="148"/>
        <v>0.19735245833333334</v>
      </c>
      <c r="S144" s="13">
        <f t="shared" si="149"/>
        <v>1.1247411089377837</v>
      </c>
      <c r="T144" s="2">
        <f t="shared" si="150"/>
        <v>0.01</v>
      </c>
      <c r="U144" s="14">
        <f t="shared" si="151"/>
        <v>1.1247411089377837E-2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2.1197411089377838E-2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19.703817904000001</v>
      </c>
      <c r="E145" s="10">
        <f t="shared" si="159"/>
        <v>20.857912569677399</v>
      </c>
      <c r="F145" s="7" t="s">
        <v>83</v>
      </c>
      <c r="G145" s="1">
        <v>10</v>
      </c>
      <c r="H145" s="9">
        <f t="shared" si="141"/>
        <v>19.703817904000001</v>
      </c>
      <c r="I145" s="9">
        <f t="shared" si="142"/>
        <v>292.85381790399998</v>
      </c>
      <c r="J145" s="9">
        <f t="shared" si="143"/>
        <v>0.19177889010140134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3.8122914086963111</v>
      </c>
      <c r="P145" s="9">
        <f t="shared" si="146"/>
        <v>0.73111701510288629</v>
      </c>
      <c r="Q145" s="12">
        <f t="shared" si="147"/>
        <v>0.19009042392675043</v>
      </c>
      <c r="R145" s="9">
        <f t="shared" si="148"/>
        <v>0.19735245833333334</v>
      </c>
      <c r="S145" s="13">
        <f t="shared" si="149"/>
        <v>0.96320271625744258</v>
      </c>
      <c r="T145" s="2">
        <f t="shared" si="150"/>
        <v>0.01</v>
      </c>
      <c r="U145" s="14">
        <f t="shared" si="151"/>
        <v>9.6320271625744257E-3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1.9582027162574428E-2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18.327543539032298</v>
      </c>
      <c r="E146" s="10">
        <f t="shared" si="159"/>
        <v>19.703817904000001</v>
      </c>
      <c r="F146" s="7" t="s">
        <v>83</v>
      </c>
      <c r="G146" s="1">
        <v>11</v>
      </c>
      <c r="H146" s="9">
        <f t="shared" si="141"/>
        <v>18.327543539032298</v>
      </c>
      <c r="I146" s="9">
        <f t="shared" si="142"/>
        <v>291.4775435390323</v>
      </c>
      <c r="J146" s="9">
        <f t="shared" si="143"/>
        <v>0.16391626125702108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3.8402223102600912</v>
      </c>
      <c r="P146" s="9">
        <f t="shared" si="146"/>
        <v>0.62947488349363412</v>
      </c>
      <c r="Q146" s="12">
        <f t="shared" si="147"/>
        <v>0.16366346970834489</v>
      </c>
      <c r="R146" s="9">
        <f t="shared" si="148"/>
        <v>0.19735245833333334</v>
      </c>
      <c r="S146" s="13">
        <f t="shared" si="149"/>
        <v>0.82929531808472889</v>
      </c>
      <c r="T146" s="2">
        <f t="shared" si="150"/>
        <v>0.01</v>
      </c>
      <c r="U146" s="14">
        <f t="shared" si="151"/>
        <v>8.292953180847289E-3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1.8242953180847288E-2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12.6892566463333</v>
      </c>
      <c r="E147" s="10">
        <f t="shared" si="159"/>
        <v>18.327543539032298</v>
      </c>
      <c r="F147" s="7" t="s">
        <v>85</v>
      </c>
      <c r="G147" s="1">
        <v>12</v>
      </c>
      <c r="H147" s="9">
        <f t="shared" si="141"/>
        <v>12.6892566463333</v>
      </c>
      <c r="I147" s="9">
        <f t="shared" si="142"/>
        <v>285.8392566463333</v>
      </c>
      <c r="J147" s="9">
        <f t="shared" si="143"/>
        <v>8.4811464924450575E-2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3.9697953434331241</v>
      </c>
      <c r="P147" s="9">
        <f t="shared" si="146"/>
        <v>0.33668415852682565</v>
      </c>
      <c r="Q147" s="12">
        <f t="shared" si="147"/>
        <v>8.7537881216974672E-2</v>
      </c>
      <c r="R147" s="9">
        <f t="shared" si="148"/>
        <v>0.19735245833333334</v>
      </c>
      <c r="S147" s="13">
        <f t="shared" si="149"/>
        <v>0.44356113907190836</v>
      </c>
      <c r="T147" s="2">
        <f t="shared" si="150"/>
        <v>0.01</v>
      </c>
      <c r="U147" s="14">
        <f t="shared" si="151"/>
        <v>4.4356113907190837E-3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9.9256113907190829E-3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8.3063484869677406</v>
      </c>
      <c r="E148" s="10">
        <f t="shared" si="159"/>
        <v>12.6892566463333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2022408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1312967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9135678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5180173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548245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30000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9956108.2207805701</v>
      </c>
      <c r="J13" s="6" t="s">
        <v>37</v>
      </c>
      <c r="K13" s="6">
        <f>I13/(10000*1000)</f>
        <v>0.99561082207805696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1.1996601387096699E-2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1.1996601387096699E-2</v>
      </c>
      <c r="I27" s="9">
        <f t="shared" si="1"/>
        <v>273.1619966013871</v>
      </c>
      <c r="J27" s="9">
        <f t="shared" si="2"/>
        <v>1.7453677068409564E-2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1.399472425132481</v>
      </c>
      <c r="Q27" s="12">
        <f t="shared" si="6"/>
        <v>0.13994724251324811</v>
      </c>
      <c r="R27" s="9">
        <f t="shared" si="7"/>
        <v>4.0532094166666672</v>
      </c>
      <c r="S27" s="13">
        <f t="shared" si="8"/>
        <v>3.4527513416353357E-2</v>
      </c>
      <c r="T27" s="2">
        <f t="shared" si="9"/>
        <v>0.34</v>
      </c>
      <c r="U27" s="14">
        <f t="shared" si="10"/>
        <v>1.1739354561560143E-2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2.4639354561560141E-2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1.8980584929642901</v>
      </c>
      <c r="E28" s="10">
        <f t="shared" si="18"/>
        <v>1.1996601387096699E-2</v>
      </c>
      <c r="F28" s="7" t="s">
        <v>83</v>
      </c>
      <c r="G28" s="1">
        <v>3</v>
      </c>
      <c r="H28" s="9">
        <f t="shared" si="0"/>
        <v>1.8980584929642901</v>
      </c>
      <c r="I28" s="9">
        <f t="shared" si="1"/>
        <v>275.04805849296429</v>
      </c>
      <c r="J28" s="9">
        <f t="shared" si="2"/>
        <v>2.2286336582100441E-2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119.31471859409189</v>
      </c>
      <c r="P28" s="9">
        <f t="shared" si="5"/>
        <v>2.6590879777865295</v>
      </c>
      <c r="Q28" s="12">
        <f t="shared" si="6"/>
        <v>0.26590879777865295</v>
      </c>
      <c r="R28" s="9">
        <f t="shared" si="7"/>
        <v>4.0532094166666672</v>
      </c>
      <c r="S28" s="13">
        <f t="shared" si="8"/>
        <v>6.56045050831187E-2</v>
      </c>
      <c r="T28" s="2">
        <f t="shared" si="9"/>
        <v>0.34</v>
      </c>
      <c r="U28" s="14">
        <f t="shared" si="10"/>
        <v>2.2305531728260358E-2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3.520553172826036E-2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7.7531948960000001</v>
      </c>
      <c r="E29" s="10">
        <f t="shared" si="18"/>
        <v>1.8980584929642901</v>
      </c>
      <c r="F29" s="7" t="s">
        <v>83</v>
      </c>
      <c r="G29" s="1">
        <v>4</v>
      </c>
      <c r="H29" s="9">
        <f t="shared" si="0"/>
        <v>7.7531948960000001</v>
      </c>
      <c r="I29" s="9">
        <f t="shared" si="1"/>
        <v>280.903194896</v>
      </c>
      <c r="J29" s="9">
        <f t="shared" si="2"/>
        <v>4.6611943455677415E-2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157.18772478297203</v>
      </c>
      <c r="P29" s="9">
        <f t="shared" si="5"/>
        <v>7.3268253395104752</v>
      </c>
      <c r="Q29" s="12">
        <f t="shared" si="6"/>
        <v>0.73268253395104754</v>
      </c>
      <c r="R29" s="9">
        <f t="shared" si="7"/>
        <v>4.0532094166666672</v>
      </c>
      <c r="S29" s="13">
        <f t="shared" si="8"/>
        <v>0.18076601987015042</v>
      </c>
      <c r="T29" s="2">
        <f t="shared" si="9"/>
        <v>0.34</v>
      </c>
      <c r="U29" s="14">
        <f t="shared" si="10"/>
        <v>6.1460446755851147E-2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7.4360446755851142E-2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10.5467167530333</v>
      </c>
      <c r="E30" s="10">
        <f t="shared" si="18"/>
        <v>7.7531948960000001</v>
      </c>
      <c r="F30" s="7" t="s">
        <v>83</v>
      </c>
      <c r="G30" s="1">
        <v>5</v>
      </c>
      <c r="H30" s="9">
        <f t="shared" si="0"/>
        <v>10.5467167530333</v>
      </c>
      <c r="I30" s="9">
        <f t="shared" si="1"/>
        <v>283.69671675303329</v>
      </c>
      <c r="J30" s="9">
        <f t="shared" si="2"/>
        <v>6.5573586152446406E-2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142.3678544712885</v>
      </c>
      <c r="O30" s="9">
        <f t="shared" si="19"/>
        <v>48.025139138839734</v>
      </c>
      <c r="P30" s="9">
        <f t="shared" si="5"/>
        <v>3.149180598803933</v>
      </c>
      <c r="Q30" s="12">
        <f t="shared" si="6"/>
        <v>0.31491805988039334</v>
      </c>
      <c r="R30" s="9">
        <f t="shared" si="7"/>
        <v>4.0532094166666672</v>
      </c>
      <c r="S30" s="13">
        <f t="shared" si="8"/>
        <v>7.7695975585534857E-2</v>
      </c>
      <c r="T30" s="2">
        <f t="shared" si="9"/>
        <v>0.34</v>
      </c>
      <c r="U30" s="14">
        <f t="shared" si="10"/>
        <v>2.6416631699081854E-2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3.9316631699081853E-2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14.6965523832581</v>
      </c>
      <c r="E31" s="10">
        <f t="shared" si="18"/>
        <v>10.5467167530333</v>
      </c>
      <c r="F31" s="7" t="s">
        <v>85</v>
      </c>
      <c r="G31" s="1">
        <v>6</v>
      </c>
      <c r="H31" s="9">
        <f t="shared" si="0"/>
        <v>14.6965523832581</v>
      </c>
      <c r="I31" s="9">
        <f t="shared" si="1"/>
        <v>287.84655238325809</v>
      </c>
      <c r="J31" s="9">
        <f t="shared" si="2"/>
        <v>0.10755203945020157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85.408052706702463</v>
      </c>
      <c r="P31" s="9">
        <f t="shared" si="5"/>
        <v>9.1858102540761593</v>
      </c>
      <c r="Q31" s="12">
        <f t="shared" si="6"/>
        <v>0.91858102540761599</v>
      </c>
      <c r="R31" s="9">
        <f t="shared" si="7"/>
        <v>4.0532094166666672</v>
      </c>
      <c r="S31" s="13">
        <f t="shared" si="8"/>
        <v>0.22663053668789979</v>
      </c>
      <c r="T31" s="2">
        <f t="shared" si="9"/>
        <v>0.34</v>
      </c>
      <c r="U31" s="14">
        <f t="shared" si="10"/>
        <v>7.7054382473885935E-2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8.995438247388593E-2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17.954307958000001</v>
      </c>
      <c r="E32" s="10">
        <f t="shared" si="18"/>
        <v>14.6965523832581</v>
      </c>
      <c r="F32" s="7" t="s">
        <v>83</v>
      </c>
      <c r="G32" s="1">
        <v>7</v>
      </c>
      <c r="H32" s="9">
        <f t="shared" si="0"/>
        <v>17.954307958000001</v>
      </c>
      <c r="I32" s="9">
        <f t="shared" si="1"/>
        <v>291.10430795799999</v>
      </c>
      <c r="J32" s="9">
        <f t="shared" si="2"/>
        <v>0.15704399540547001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116.75433661929297</v>
      </c>
      <c r="P32" s="9">
        <f t="shared" si="5"/>
        <v>18.335567503608946</v>
      </c>
      <c r="Q32" s="12">
        <f t="shared" si="6"/>
        <v>1.8335567503608947</v>
      </c>
      <c r="R32" s="9">
        <f t="shared" si="7"/>
        <v>4.0532094166666672</v>
      </c>
      <c r="S32" s="13">
        <f t="shared" si="8"/>
        <v>0.45237158061001442</v>
      </c>
      <c r="T32" s="2">
        <f t="shared" si="9"/>
        <v>0.34</v>
      </c>
      <c r="U32" s="14">
        <f t="shared" si="10"/>
        <v>0.1538063374074049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0.17945633740740491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20.504319506774198</v>
      </c>
      <c r="E33" s="10">
        <f t="shared" si="18"/>
        <v>17.954307958000001</v>
      </c>
      <c r="F33" s="7" t="s">
        <v>83</v>
      </c>
      <c r="G33" s="1">
        <v>8</v>
      </c>
      <c r="H33" s="9">
        <f t="shared" si="0"/>
        <v>20.504319506774198</v>
      </c>
      <c r="I33" s="9">
        <f t="shared" si="1"/>
        <v>293.65431950677419</v>
      </c>
      <c r="J33" s="9">
        <f t="shared" si="2"/>
        <v>0.2099725899604645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138.95086328235067</v>
      </c>
      <c r="P33" s="9">
        <f t="shared" si="5"/>
        <v>29.175872640637579</v>
      </c>
      <c r="Q33" s="12">
        <f t="shared" si="6"/>
        <v>2.9175872640637581</v>
      </c>
      <c r="R33" s="9">
        <f t="shared" si="7"/>
        <v>4.0532094166666672</v>
      </c>
      <c r="S33" s="13">
        <f t="shared" si="8"/>
        <v>0.71982149554541464</v>
      </c>
      <c r="T33" s="2">
        <f t="shared" si="9"/>
        <v>0.34</v>
      </c>
      <c r="U33" s="14">
        <f t="shared" si="10"/>
        <v>0.24473930848544098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0.27038930848544096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20.421085036774201</v>
      </c>
      <c r="E34" s="10">
        <f t="shared" si="18"/>
        <v>20.504319506774198</v>
      </c>
      <c r="F34" s="7" t="s">
        <v>83</v>
      </c>
      <c r="G34" s="1">
        <v>9</v>
      </c>
      <c r="H34" s="9">
        <f t="shared" si="0"/>
        <v>20.421085036774201</v>
      </c>
      <c r="I34" s="9">
        <f t="shared" si="1"/>
        <v>293.57108503677421</v>
      </c>
      <c r="J34" s="9">
        <f t="shared" si="2"/>
        <v>0.20800790854495471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150.30708480837976</v>
      </c>
      <c r="P34" s="9">
        <f t="shared" si="5"/>
        <v>31.265062350480207</v>
      </c>
      <c r="Q34" s="12">
        <f t="shared" si="6"/>
        <v>3.1265062350480211</v>
      </c>
      <c r="R34" s="9">
        <f t="shared" si="7"/>
        <v>4.0532094166666672</v>
      </c>
      <c r="S34" s="13">
        <f t="shared" si="8"/>
        <v>0.77136558061666582</v>
      </c>
      <c r="T34" s="2">
        <f t="shared" si="9"/>
        <v>0.34</v>
      </c>
      <c r="U34" s="14">
        <f t="shared" si="10"/>
        <v>0.26226429740966639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0.2879142974096664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16.182674606666701</v>
      </c>
      <c r="E35" s="10">
        <f t="shared" si="18"/>
        <v>20.421085036774201</v>
      </c>
      <c r="F35" s="7" t="s">
        <v>83</v>
      </c>
      <c r="G35" s="1">
        <v>10</v>
      </c>
      <c r="H35" s="9">
        <f t="shared" si="0"/>
        <v>16.182674606666701</v>
      </c>
      <c r="I35" s="9">
        <f t="shared" si="1"/>
        <v>289.33267460666667</v>
      </c>
      <c r="J35" s="9">
        <f t="shared" si="2"/>
        <v>0.12796024169191994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159.57411662456622</v>
      </c>
      <c r="P35" s="9">
        <f t="shared" si="5"/>
        <v>20.419142531054113</v>
      </c>
      <c r="Q35" s="12">
        <f t="shared" si="6"/>
        <v>2.0419142531054115</v>
      </c>
      <c r="R35" s="9">
        <f t="shared" si="7"/>
        <v>4.0532094166666672</v>
      </c>
      <c r="S35" s="13">
        <f t="shared" si="8"/>
        <v>0.50377714132142437</v>
      </c>
      <c r="T35" s="2">
        <f t="shared" si="9"/>
        <v>0.34</v>
      </c>
      <c r="U35" s="14">
        <f t="shared" si="10"/>
        <v>0.17128422804928431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0.19693422804928432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10.446982133774201</v>
      </c>
      <c r="E36" s="10">
        <f t="shared" si="18"/>
        <v>16.182674606666701</v>
      </c>
      <c r="F36" s="7" t="s">
        <v>83</v>
      </c>
      <c r="G36" s="1">
        <v>11</v>
      </c>
      <c r="H36" s="9">
        <f t="shared" si="0"/>
        <v>10.446982133774201</v>
      </c>
      <c r="I36" s="9">
        <f t="shared" si="1"/>
        <v>283.59698213377419</v>
      </c>
      <c r="J36" s="9">
        <f t="shared" si="2"/>
        <v>6.4786873024514732E-2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132.1972253888365</v>
      </c>
      <c r="O36" s="9">
        <f t="shared" si="19"/>
        <v>47.489842871342262</v>
      </c>
      <c r="P36" s="9">
        <f t="shared" si="5"/>
        <v>3.0767184200598074</v>
      </c>
      <c r="Q36" s="12">
        <f t="shared" si="6"/>
        <v>0.30767184200598074</v>
      </c>
      <c r="R36" s="9">
        <f t="shared" si="7"/>
        <v>4.0532094166666672</v>
      </c>
      <c r="S36" s="13">
        <f t="shared" si="8"/>
        <v>7.5908202704958697E-2</v>
      </c>
      <c r="T36" s="2">
        <f t="shared" si="9"/>
        <v>0.34</v>
      </c>
      <c r="U36" s="14">
        <f t="shared" si="10"/>
        <v>2.5808788919685959E-2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3.870878891968596E-2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5.0353223135</v>
      </c>
      <c r="E37" s="10">
        <f t="shared" si="18"/>
        <v>10.446982133774201</v>
      </c>
      <c r="F37" s="7" t="s">
        <v>85</v>
      </c>
      <c r="G37" s="1">
        <v>12</v>
      </c>
      <c r="H37" s="9">
        <f t="shared" si="0"/>
        <v>5.0353223135</v>
      </c>
      <c r="I37" s="9">
        <f t="shared" si="1"/>
        <v>278.18532231349997</v>
      </c>
      <c r="J37" s="9">
        <f t="shared" si="2"/>
        <v>3.3221742454801764E-2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84.945218617949124</v>
      </c>
      <c r="P37" s="9">
        <f t="shared" si="5"/>
        <v>2.8220281756923375</v>
      </c>
      <c r="Q37" s="12">
        <f t="shared" si="6"/>
        <v>0.28220281756923377</v>
      </c>
      <c r="R37" s="9">
        <f t="shared" si="7"/>
        <v>4.0532094166666672</v>
      </c>
      <c r="S37" s="13">
        <f t="shared" si="8"/>
        <v>6.9624534179957454E-2</v>
      </c>
      <c r="T37" s="2">
        <f t="shared" si="9"/>
        <v>0.34</v>
      </c>
      <c r="U37" s="14">
        <f t="shared" si="10"/>
        <v>2.3672341621185537E-2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3.6572341621185535E-2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0.92320774509677395</v>
      </c>
      <c r="E38" s="10">
        <f t="shared" si="18"/>
        <v>5.0353223135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168534</v>
      </c>
      <c r="AU42" s="1">
        <f t="shared" ref="AU42:AU53" si="38">AT42*10000*AS42*0.67*AR42*AQ42</f>
        <v>659448077.76035833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1.1996601387096699E-2</v>
      </c>
      <c r="E43" s="10">
        <f t="shared" ref="E43:E54" si="39">D42</f>
        <v>1.7134814118387101</v>
      </c>
      <c r="F43" s="7" t="s">
        <v>83</v>
      </c>
      <c r="G43" s="1">
        <v>2</v>
      </c>
      <c r="H43" s="9">
        <f t="shared" si="20"/>
        <v>1.1996601387096699E-2</v>
      </c>
      <c r="I43" s="9">
        <f t="shared" si="21"/>
        <v>273.1619966013871</v>
      </c>
      <c r="J43" s="9">
        <f t="shared" si="22"/>
        <v>1.7453677068409564E-2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116.43162375161468</v>
      </c>
      <c r="P43" s="9">
        <f t="shared" si="25"/>
        <v>2.0321599615112476</v>
      </c>
      <c r="Q43" s="12">
        <f t="shared" si="26"/>
        <v>0.48771839076269941</v>
      </c>
      <c r="R43" s="9">
        <f t="shared" si="27"/>
        <v>14.125500000000001</v>
      </c>
      <c r="S43" s="13">
        <f t="shared" si="28"/>
        <v>3.4527513416353357E-2</v>
      </c>
      <c r="T43" s="2">
        <f t="shared" si="29"/>
        <v>0.43</v>
      </c>
      <c r="U43" s="14">
        <f t="shared" si="30"/>
        <v>1.4846830769031944E-2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2.3266830769031945E-2</v>
      </c>
      <c r="AR43" s="9">
        <f t="shared" si="35"/>
        <v>136.875</v>
      </c>
      <c r="AS43" s="1">
        <f t="shared" si="36"/>
        <v>0.24</v>
      </c>
      <c r="AT43" s="1">
        <f t="shared" si="37"/>
        <v>168534</v>
      </c>
      <c r="AU43" s="1">
        <f t="shared" si="38"/>
        <v>863047971.4475652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1.8980584929642901</v>
      </c>
      <c r="E44" s="10">
        <f t="shared" si="39"/>
        <v>1.1996601387096699E-2</v>
      </c>
      <c r="F44" s="7" t="s">
        <v>83</v>
      </c>
      <c r="G44" s="1">
        <v>3</v>
      </c>
      <c r="H44" s="9">
        <f t="shared" si="20"/>
        <v>1.8980584929642901</v>
      </c>
      <c r="I44" s="9">
        <f t="shared" si="21"/>
        <v>275.04805849296429</v>
      </c>
      <c r="J44" s="9">
        <f t="shared" si="22"/>
        <v>2.2286336582100441E-2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173.25571379010344</v>
      </c>
      <c r="P44" s="9">
        <f t="shared" si="25"/>
        <v>3.8612351522983062</v>
      </c>
      <c r="Q44" s="12">
        <f t="shared" si="26"/>
        <v>0.92669643655159339</v>
      </c>
      <c r="R44" s="9">
        <f t="shared" si="27"/>
        <v>14.125500000000001</v>
      </c>
      <c r="S44" s="13">
        <f t="shared" si="28"/>
        <v>6.5604505083118714E-2</v>
      </c>
      <c r="T44" s="2">
        <f t="shared" si="29"/>
        <v>0.43</v>
      </c>
      <c r="U44" s="14">
        <f t="shared" si="30"/>
        <v>2.8209937185741045E-2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3.6629937185741042E-2</v>
      </c>
      <c r="AR44" s="9">
        <f t="shared" si="35"/>
        <v>136.875</v>
      </c>
      <c r="AS44" s="1">
        <f t="shared" si="36"/>
        <v>0.24</v>
      </c>
      <c r="AT44" s="1">
        <f t="shared" si="37"/>
        <v>168534</v>
      </c>
      <c r="AU44" s="1">
        <f t="shared" si="38"/>
        <v>1358732235.4397676</v>
      </c>
    </row>
    <row r="45" spans="1:48" x14ac:dyDescent="0.15">
      <c r="C45" s="7">
        <v>3</v>
      </c>
      <c r="D45" s="8">
        <v>7.7531948960000001</v>
      </c>
      <c r="E45" s="10">
        <f t="shared" si="39"/>
        <v>1.8980584929642901</v>
      </c>
      <c r="F45" s="7" t="s">
        <v>83</v>
      </c>
      <c r="G45" s="1">
        <v>4</v>
      </c>
      <c r="H45" s="9">
        <f t="shared" si="20"/>
        <v>7.7531948960000001</v>
      </c>
      <c r="I45" s="9">
        <f t="shared" si="21"/>
        <v>280.903194896</v>
      </c>
      <c r="J45" s="9">
        <f t="shared" si="22"/>
        <v>4.6611943455677415E-2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228.25072863780514</v>
      </c>
      <c r="P45" s="9">
        <f t="shared" si="25"/>
        <v>10.639210056982543</v>
      </c>
      <c r="Q45" s="12">
        <f t="shared" si="26"/>
        <v>2.5534104136758105</v>
      </c>
      <c r="R45" s="9">
        <f t="shared" si="27"/>
        <v>14.125500000000001</v>
      </c>
      <c r="S45" s="13">
        <f t="shared" si="28"/>
        <v>0.18076601987015045</v>
      </c>
      <c r="T45" s="2">
        <f t="shared" si="29"/>
        <v>0.43</v>
      </c>
      <c r="U45" s="14">
        <f t="shared" si="30"/>
        <v>7.7729388544164696E-2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8.6149388544164707E-2</v>
      </c>
      <c r="AR45" s="9">
        <f t="shared" si="35"/>
        <v>136.875</v>
      </c>
      <c r="AS45" s="1">
        <f t="shared" si="36"/>
        <v>0.24</v>
      </c>
      <c r="AT45" s="1">
        <f t="shared" si="37"/>
        <v>168534</v>
      </c>
      <c r="AU45" s="1">
        <f t="shared" si="38"/>
        <v>3195581545.3581419</v>
      </c>
    </row>
    <row r="46" spans="1:48" x14ac:dyDescent="0.15">
      <c r="C46" s="7">
        <v>4</v>
      </c>
      <c r="D46" s="8">
        <v>10.5467167530333</v>
      </c>
      <c r="E46" s="10">
        <f t="shared" si="39"/>
        <v>7.7531948960000001</v>
      </c>
      <c r="F46" s="7" t="s">
        <v>83</v>
      </c>
      <c r="G46" s="1">
        <v>5</v>
      </c>
      <c r="H46" s="9">
        <f t="shared" si="20"/>
        <v>10.5467167530333</v>
      </c>
      <c r="I46" s="9">
        <f t="shared" si="21"/>
        <v>283.69671675303329</v>
      </c>
      <c r="J46" s="9">
        <f t="shared" si="22"/>
        <v>6.5573586152446406E-2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206.73094265178148</v>
      </c>
      <c r="O46" s="9">
        <f t="shared" si="40"/>
        <v>69.736825929041089</v>
      </c>
      <c r="P46" s="9">
        <f t="shared" si="25"/>
        <v>4.5728937630561344</v>
      </c>
      <c r="Q46" s="12">
        <f t="shared" si="26"/>
        <v>1.0974945031334722</v>
      </c>
      <c r="R46" s="9">
        <f t="shared" si="27"/>
        <v>14.125500000000001</v>
      </c>
      <c r="S46" s="13">
        <f t="shared" si="28"/>
        <v>7.7695975585534829E-2</v>
      </c>
      <c r="T46" s="2">
        <f t="shared" si="29"/>
        <v>0.43</v>
      </c>
      <c r="U46" s="14">
        <f t="shared" si="30"/>
        <v>3.3409269501779977E-2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4.1829269501779974E-2</v>
      </c>
      <c r="AR46" s="9">
        <f t="shared" si="35"/>
        <v>136.875</v>
      </c>
      <c r="AS46" s="1">
        <f t="shared" si="36"/>
        <v>0.24</v>
      </c>
      <c r="AT46" s="1">
        <f t="shared" si="37"/>
        <v>168534</v>
      </c>
      <c r="AU46" s="1">
        <f t="shared" si="38"/>
        <v>1551593620.5069473</v>
      </c>
    </row>
    <row r="47" spans="1:48" x14ac:dyDescent="0.15">
      <c r="C47" s="7">
        <v>5</v>
      </c>
      <c r="D47" s="8">
        <v>14.6965523832581</v>
      </c>
      <c r="E47" s="10">
        <f t="shared" si="39"/>
        <v>10.5467167530333</v>
      </c>
      <c r="F47" s="7" t="s">
        <v>85</v>
      </c>
      <c r="G47" s="1">
        <v>6</v>
      </c>
      <c r="H47" s="9">
        <f t="shared" si="20"/>
        <v>14.6965523832581</v>
      </c>
      <c r="I47" s="9">
        <f t="shared" si="21"/>
        <v>287.84655238325809</v>
      </c>
      <c r="J47" s="9">
        <f t="shared" si="22"/>
        <v>0.10755203945020157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124.02018216598498</v>
      </c>
      <c r="P47" s="9">
        <f t="shared" si="25"/>
        <v>13.338623524937201</v>
      </c>
      <c r="Q47" s="12">
        <f t="shared" si="26"/>
        <v>3.2012696459849281</v>
      </c>
      <c r="R47" s="9">
        <f t="shared" si="27"/>
        <v>14.125500000000001</v>
      </c>
      <c r="S47" s="13">
        <f t="shared" si="28"/>
        <v>0.22663053668789976</v>
      </c>
      <c r="T47" s="2">
        <f t="shared" si="29"/>
        <v>0.43</v>
      </c>
      <c r="U47" s="14">
        <f t="shared" si="30"/>
        <v>9.7451130775796896E-2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0.10587113077579691</v>
      </c>
      <c r="AR47" s="9">
        <f t="shared" si="35"/>
        <v>136.875</v>
      </c>
      <c r="AS47" s="1">
        <f t="shared" si="36"/>
        <v>0.24</v>
      </c>
      <c r="AT47" s="1">
        <f t="shared" si="37"/>
        <v>168534</v>
      </c>
      <c r="AU47" s="1">
        <f t="shared" si="38"/>
        <v>3927129808.0066404</v>
      </c>
    </row>
    <row r="48" spans="1:48" x14ac:dyDescent="0.15">
      <c r="C48" s="7">
        <v>6</v>
      </c>
      <c r="D48" s="8">
        <v>17.954307958000001</v>
      </c>
      <c r="E48" s="10">
        <f t="shared" si="39"/>
        <v>14.6965523832581</v>
      </c>
      <c r="F48" s="7" t="s">
        <v>83</v>
      </c>
      <c r="G48" s="1">
        <v>7</v>
      </c>
      <c r="H48" s="9">
        <f t="shared" si="20"/>
        <v>17.954307958000001</v>
      </c>
      <c r="I48" s="9">
        <f t="shared" si="21"/>
        <v>291.10430795799999</v>
      </c>
      <c r="J48" s="9">
        <f t="shared" si="22"/>
        <v>0.15704399540547001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169.53780864104777</v>
      </c>
      <c r="P48" s="9">
        <f t="shared" si="25"/>
        <v>26.624894841278159</v>
      </c>
      <c r="Q48" s="12">
        <f t="shared" si="26"/>
        <v>6.3899747619067577</v>
      </c>
      <c r="R48" s="9">
        <f t="shared" si="27"/>
        <v>14.125500000000001</v>
      </c>
      <c r="S48" s="13">
        <f t="shared" si="28"/>
        <v>0.45237158061001431</v>
      </c>
      <c r="T48" s="2">
        <f t="shared" si="29"/>
        <v>0.43</v>
      </c>
      <c r="U48" s="14">
        <f t="shared" si="30"/>
        <v>0.19451977966230616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0.21011977966230616</v>
      </c>
      <c r="AR48" s="9">
        <f t="shared" si="35"/>
        <v>136.875</v>
      </c>
      <c r="AS48" s="1">
        <f t="shared" si="36"/>
        <v>0.24</v>
      </c>
      <c r="AT48" s="1">
        <f t="shared" si="37"/>
        <v>168534</v>
      </c>
      <c r="AU48" s="1">
        <f t="shared" si="38"/>
        <v>7794076099.0933962</v>
      </c>
    </row>
    <row r="49" spans="1:48" x14ac:dyDescent="0.15">
      <c r="C49" s="7">
        <v>7</v>
      </c>
      <c r="D49" s="8">
        <v>20.504319506774198</v>
      </c>
      <c r="E49" s="10">
        <f t="shared" si="39"/>
        <v>17.954307958000001</v>
      </c>
      <c r="F49" s="7" t="s">
        <v>83</v>
      </c>
      <c r="G49" s="1">
        <v>8</v>
      </c>
      <c r="H49" s="9">
        <f t="shared" si="20"/>
        <v>20.504319506774198</v>
      </c>
      <c r="I49" s="9">
        <f t="shared" si="21"/>
        <v>293.65431950677419</v>
      </c>
      <c r="J49" s="9">
        <f t="shared" si="22"/>
        <v>0.2099725899604645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201.76916379976961</v>
      </c>
      <c r="P49" s="9">
        <f t="shared" si="25"/>
        <v>42.365993897194819</v>
      </c>
      <c r="Q49" s="12">
        <f t="shared" si="26"/>
        <v>10.167838535326757</v>
      </c>
      <c r="R49" s="9">
        <f t="shared" si="27"/>
        <v>14.125500000000001</v>
      </c>
      <c r="S49" s="13">
        <f t="shared" si="28"/>
        <v>0.71982149554541475</v>
      </c>
      <c r="T49" s="2">
        <f t="shared" si="29"/>
        <v>0.43</v>
      </c>
      <c r="U49" s="14">
        <f t="shared" si="30"/>
        <v>0.30952324308452833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0.32512324308452833</v>
      </c>
      <c r="AR49" s="9">
        <f t="shared" si="35"/>
        <v>136.875</v>
      </c>
      <c r="AS49" s="1">
        <f t="shared" si="36"/>
        <v>0.24</v>
      </c>
      <c r="AT49" s="1">
        <f t="shared" si="37"/>
        <v>168534</v>
      </c>
      <c r="AU49" s="1">
        <f t="shared" si="38"/>
        <v>12059956003.463488</v>
      </c>
    </row>
    <row r="50" spans="1:48" x14ac:dyDescent="0.15">
      <c r="C50" s="7">
        <v>8</v>
      </c>
      <c r="D50" s="8">
        <v>20.421085036774201</v>
      </c>
      <c r="E50" s="10">
        <f t="shared" si="39"/>
        <v>20.504319506774198</v>
      </c>
      <c r="F50" s="7" t="s">
        <v>83</v>
      </c>
      <c r="G50" s="1">
        <v>9</v>
      </c>
      <c r="H50" s="9">
        <f t="shared" si="20"/>
        <v>20.421085036774201</v>
      </c>
      <c r="I50" s="9">
        <f t="shared" si="21"/>
        <v>293.57108503677421</v>
      </c>
      <c r="J50" s="9">
        <f t="shared" si="22"/>
        <v>0.20800790854495471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218.25941990257479</v>
      </c>
      <c r="P50" s="9">
        <f t="shared" si="25"/>
        <v>45.399685454169642</v>
      </c>
      <c r="Q50" s="12">
        <f t="shared" si="26"/>
        <v>10.895924509000714</v>
      </c>
      <c r="R50" s="9">
        <f t="shared" si="27"/>
        <v>14.125500000000001</v>
      </c>
      <c r="S50" s="13">
        <f t="shared" si="28"/>
        <v>0.77136558061666594</v>
      </c>
      <c r="T50" s="2">
        <f t="shared" si="29"/>
        <v>0.43</v>
      </c>
      <c r="U50" s="14">
        <f t="shared" si="30"/>
        <v>0.33168719966516635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0.34728719966516636</v>
      </c>
      <c r="AR50" s="9">
        <f t="shared" si="35"/>
        <v>136.875</v>
      </c>
      <c r="AS50" s="1">
        <f t="shared" si="36"/>
        <v>0.24</v>
      </c>
      <c r="AT50" s="1">
        <f t="shared" si="37"/>
        <v>168534</v>
      </c>
      <c r="AU50" s="1">
        <f t="shared" si="38"/>
        <v>12882094521.427507</v>
      </c>
    </row>
    <row r="51" spans="1:48" x14ac:dyDescent="0.15">
      <c r="C51" s="7">
        <v>9</v>
      </c>
      <c r="D51" s="8">
        <v>16.182674606666701</v>
      </c>
      <c r="E51" s="10">
        <f t="shared" si="39"/>
        <v>20.421085036774201</v>
      </c>
      <c r="F51" s="7" t="s">
        <v>83</v>
      </c>
      <c r="G51" s="1">
        <v>10</v>
      </c>
      <c r="H51" s="9">
        <f t="shared" si="20"/>
        <v>16.182674606666701</v>
      </c>
      <c r="I51" s="9">
        <f t="shared" si="21"/>
        <v>289.33267460666667</v>
      </c>
      <c r="J51" s="9">
        <f t="shared" si="22"/>
        <v>0.12796024169191994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231.71598444840515</v>
      </c>
      <c r="P51" s="9">
        <f t="shared" si="25"/>
        <v>29.650433373899084</v>
      </c>
      <c r="Q51" s="12">
        <f t="shared" si="26"/>
        <v>7.1161040097357802</v>
      </c>
      <c r="R51" s="9">
        <f t="shared" si="27"/>
        <v>14.125500000000001</v>
      </c>
      <c r="S51" s="13">
        <f t="shared" si="28"/>
        <v>0.50377714132142437</v>
      </c>
      <c r="T51" s="2">
        <f t="shared" si="29"/>
        <v>0.43</v>
      </c>
      <c r="U51" s="14">
        <f t="shared" si="30"/>
        <v>0.21662417076821247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0.23222417076821245</v>
      </c>
      <c r="AR51" s="9">
        <f t="shared" si="35"/>
        <v>136.875</v>
      </c>
      <c r="AS51" s="1">
        <f t="shared" si="36"/>
        <v>0.24</v>
      </c>
      <c r="AT51" s="1">
        <f t="shared" si="37"/>
        <v>168534</v>
      </c>
      <c r="AU51" s="1">
        <f t="shared" si="38"/>
        <v>8614005125.6726246</v>
      </c>
    </row>
    <row r="52" spans="1:48" x14ac:dyDescent="0.15">
      <c r="C52" s="7">
        <v>10</v>
      </c>
      <c r="D52" s="8">
        <v>10.446982133774201</v>
      </c>
      <c r="E52" s="10">
        <f t="shared" si="39"/>
        <v>16.182674606666701</v>
      </c>
      <c r="F52" s="7" t="s">
        <v>83</v>
      </c>
      <c r="G52" s="1">
        <v>11</v>
      </c>
      <c r="H52" s="9">
        <f t="shared" si="20"/>
        <v>10.446982133774201</v>
      </c>
      <c r="I52" s="9">
        <f t="shared" si="21"/>
        <v>283.59698213377419</v>
      </c>
      <c r="J52" s="9">
        <f t="shared" si="22"/>
        <v>6.4786873024514732E-2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191.96227352078077</v>
      </c>
      <c r="O52" s="9">
        <f t="shared" si="40"/>
        <v>68.95952755372528</v>
      </c>
      <c r="P52" s="9">
        <f t="shared" si="25"/>
        <v>4.4676721554537249</v>
      </c>
      <c r="Q52" s="12">
        <f t="shared" si="26"/>
        <v>1.0722413173088938</v>
      </c>
      <c r="R52" s="9">
        <f t="shared" si="27"/>
        <v>14.125500000000001</v>
      </c>
      <c r="S52" s="13">
        <f t="shared" si="28"/>
        <v>7.5908202704958683E-2</v>
      </c>
      <c r="T52" s="2">
        <f t="shared" si="29"/>
        <v>0.43</v>
      </c>
      <c r="U52" s="14">
        <f t="shared" si="30"/>
        <v>3.2640527163132232E-2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4.1060527163132229E-2</v>
      </c>
      <c r="AR52" s="9">
        <f t="shared" si="35"/>
        <v>136.875</v>
      </c>
      <c r="AS52" s="1">
        <f t="shared" si="36"/>
        <v>0.24</v>
      </c>
      <c r="AT52" s="1">
        <f t="shared" si="37"/>
        <v>168534</v>
      </c>
      <c r="AU52" s="1">
        <f t="shared" si="38"/>
        <v>1523078283.6945586</v>
      </c>
    </row>
    <row r="53" spans="1:48" x14ac:dyDescent="0.15">
      <c r="C53" s="7">
        <v>11</v>
      </c>
      <c r="D53" s="8">
        <v>5.0353223135</v>
      </c>
      <c r="E53" s="10">
        <f t="shared" si="39"/>
        <v>10.446982133774201</v>
      </c>
      <c r="F53" s="7" t="s">
        <v>85</v>
      </c>
      <c r="G53" s="1">
        <v>12</v>
      </c>
      <c r="H53" s="9">
        <f t="shared" si="20"/>
        <v>5.0353223135</v>
      </c>
      <c r="I53" s="9">
        <f t="shared" si="21"/>
        <v>278.18532231349997</v>
      </c>
      <c r="J53" s="9">
        <f t="shared" si="22"/>
        <v>3.3221742454801764E-2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123.34810539827156</v>
      </c>
      <c r="P53" s="9">
        <f t="shared" si="25"/>
        <v>4.0978389898291212</v>
      </c>
      <c r="Q53" s="12">
        <f t="shared" si="26"/>
        <v>0.98348135755898902</v>
      </c>
      <c r="R53" s="9">
        <f t="shared" si="27"/>
        <v>14.125500000000001</v>
      </c>
      <c r="S53" s="13">
        <f t="shared" si="28"/>
        <v>6.9624534179957454E-2</v>
      </c>
      <c r="T53" s="2">
        <f t="shared" si="29"/>
        <v>0.43</v>
      </c>
      <c r="U53" s="14">
        <f t="shared" si="30"/>
        <v>2.9938549697381706E-2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3.8358549697381707E-2</v>
      </c>
      <c r="AR53" s="9">
        <f t="shared" si="35"/>
        <v>136.875</v>
      </c>
      <c r="AS53" s="1">
        <f t="shared" si="36"/>
        <v>0.24</v>
      </c>
      <c r="AT53" s="1">
        <f t="shared" si="37"/>
        <v>168534</v>
      </c>
      <c r="AU53" s="1">
        <f t="shared" si="38"/>
        <v>1422852507.6160727</v>
      </c>
      <c r="AV53" s="1">
        <f>SUM(AU42:AU53)</f>
        <v>55851595799.487061</v>
      </c>
    </row>
    <row r="54" spans="1:48" x14ac:dyDescent="0.15">
      <c r="C54" s="7">
        <v>12</v>
      </c>
      <c r="D54" s="8">
        <v>0.92320774509677395</v>
      </c>
      <c r="E54" s="10">
        <f t="shared" si="39"/>
        <v>5.0353223135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1.7134814118387101</v>
      </c>
      <c r="E58" s="7"/>
      <c r="F58" s="7"/>
      <c r="G58" s="1">
        <v>1</v>
      </c>
      <c r="H58" s="9">
        <f t="shared" ref="H58:H69" si="41">E59</f>
        <v>1.7134814118387101</v>
      </c>
      <c r="I58" s="9">
        <f t="shared" ref="I58:I69" si="42">H58+273.15</f>
        <v>274.86348141183868</v>
      </c>
      <c r="J58" s="9">
        <f t="shared" ref="J58:J69" si="43">EXP(($C$15*(I58-$C$13))/($C$16*I58*$C$13))</f>
        <v>2.1762790670240183E-2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2.1712010825342956E-3</v>
      </c>
      <c r="Q58" s="12">
        <f t="shared" ref="Q58:Q69" si="47">P58*$B$60</f>
        <v>4.1252820568151615E-4</v>
      </c>
      <c r="R58" s="9">
        <f t="shared" ref="R58:R69" si="48">L58*$B$60</f>
        <v>1.8955666666666669E-2</v>
      </c>
      <c r="S58" s="13">
        <f t="shared" ref="S58:S69" si="49">Q58/R58</f>
        <v>2.176279067024018E-2</v>
      </c>
      <c r="T58" s="2">
        <f t="shared" ref="T58:T69" si="50">$B$59/100</f>
        <v>0.01</v>
      </c>
      <c r="U58" s="14">
        <f t="shared" ref="U58:U69" si="51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1.2217627906702402E-2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761306.5</v>
      </c>
      <c r="AU58" s="1">
        <f t="shared" ref="AU58:AU69" si="58">AT58*10000*AS58*0.67*AR58*AQ58</f>
        <v>118130025.56074513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1.1996601387096699E-2</v>
      </c>
      <c r="E59" s="10">
        <f t="shared" ref="E59:E70" si="59">D58</f>
        <v>1.7134814118387101</v>
      </c>
      <c r="F59" s="7" t="s">
        <v>83</v>
      </c>
      <c r="G59" s="1">
        <v>2</v>
      </c>
      <c r="H59" s="9">
        <f t="shared" si="41"/>
        <v>1.1996601387096699E-2</v>
      </c>
      <c r="I59" s="9">
        <f t="shared" si="42"/>
        <v>273.1619966013871</v>
      </c>
      <c r="J59" s="9">
        <f t="shared" si="43"/>
        <v>1.7453677068409564E-2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0.19736213225079904</v>
      </c>
      <c r="P59" s="9">
        <f t="shared" si="46"/>
        <v>3.4446949218381868E-3</v>
      </c>
      <c r="Q59" s="12">
        <f t="shared" si="47"/>
        <v>6.5449203514925548E-4</v>
      </c>
      <c r="R59" s="9">
        <f t="shared" si="48"/>
        <v>1.8955666666666669E-2</v>
      </c>
      <c r="S59" s="13">
        <f t="shared" si="49"/>
        <v>3.452751341635335E-2</v>
      </c>
      <c r="T59" s="2">
        <f t="shared" si="50"/>
        <v>0.01</v>
      </c>
      <c r="U59" s="14">
        <f t="shared" si="51"/>
        <v>3.452751341635335E-4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1.2345275134163534E-2</v>
      </c>
      <c r="AR59" s="9">
        <f t="shared" si="55"/>
        <v>9.9766666666666666</v>
      </c>
      <c r="AS59" s="1">
        <f t="shared" si="56"/>
        <v>0.19</v>
      </c>
      <c r="AT59" s="1">
        <f t="shared" si="57"/>
        <v>761306.5</v>
      </c>
      <c r="AU59" s="1">
        <f t="shared" si="58"/>
        <v>119364223.4228743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1.8980584929642901</v>
      </c>
      <c r="E60" s="10">
        <f t="shared" si="59"/>
        <v>1.1996601387096699E-2</v>
      </c>
      <c r="F60" s="7" t="s">
        <v>83</v>
      </c>
      <c r="G60" s="1">
        <v>3</v>
      </c>
      <c r="H60" s="9">
        <f t="shared" si="41"/>
        <v>1.8980584929642901</v>
      </c>
      <c r="I60" s="9">
        <f t="shared" si="42"/>
        <v>275.04805849296429</v>
      </c>
      <c r="J60" s="9">
        <f t="shared" si="43"/>
        <v>2.2286336582100441E-2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0.2936841039956275</v>
      </c>
      <c r="P60" s="9">
        <f t="shared" si="46"/>
        <v>6.5451427904591438E-3</v>
      </c>
      <c r="Q60" s="12">
        <f t="shared" si="47"/>
        <v>1.2435771301872373E-3</v>
      </c>
      <c r="R60" s="9">
        <f t="shared" si="48"/>
        <v>1.8955666666666669E-2</v>
      </c>
      <c r="S60" s="13">
        <f t="shared" si="49"/>
        <v>6.5604505083118714E-2</v>
      </c>
      <c r="T60" s="2">
        <f t="shared" si="50"/>
        <v>0.01</v>
      </c>
      <c r="U60" s="14">
        <f t="shared" si="51"/>
        <v>6.560450508311872E-4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1.2656045050831188E-2</v>
      </c>
      <c r="AR60" s="9">
        <f t="shared" si="55"/>
        <v>9.9766666666666666</v>
      </c>
      <c r="AS60" s="1">
        <f t="shared" si="56"/>
        <v>0.19</v>
      </c>
      <c r="AT60" s="1">
        <f t="shared" si="57"/>
        <v>761306.5</v>
      </c>
      <c r="AU60" s="1">
        <f t="shared" si="58"/>
        <v>122369001.31264138</v>
      </c>
    </row>
    <row r="61" spans="1:48" x14ac:dyDescent="0.15">
      <c r="C61" s="7">
        <v>3</v>
      </c>
      <c r="D61" s="8">
        <v>7.7531948960000001</v>
      </c>
      <c r="E61" s="10">
        <f t="shared" si="59"/>
        <v>1.8980584929642901</v>
      </c>
      <c r="F61" s="7" t="s">
        <v>83</v>
      </c>
      <c r="G61" s="1">
        <v>4</v>
      </c>
      <c r="H61" s="9">
        <f t="shared" si="41"/>
        <v>7.7531948960000001</v>
      </c>
      <c r="I61" s="9">
        <f t="shared" si="42"/>
        <v>280.903194896</v>
      </c>
      <c r="J61" s="9">
        <f t="shared" si="43"/>
        <v>4.6611943455677415E-2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0.38690562787183502</v>
      </c>
      <c r="P61" s="9">
        <f t="shared" si="46"/>
        <v>1.8034423249045341E-2</v>
      </c>
      <c r="Q61" s="12">
        <f t="shared" si="47"/>
        <v>3.4265404173186146E-3</v>
      </c>
      <c r="R61" s="9">
        <f t="shared" si="48"/>
        <v>1.8955666666666669E-2</v>
      </c>
      <c r="S61" s="13">
        <f t="shared" si="49"/>
        <v>0.1807660198701504</v>
      </c>
      <c r="T61" s="2">
        <f t="shared" si="50"/>
        <v>0.01</v>
      </c>
      <c r="U61" s="14">
        <f t="shared" si="51"/>
        <v>1.807660198701504E-3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1.3807660198701504E-2</v>
      </c>
      <c r="AR61" s="9">
        <f t="shared" si="55"/>
        <v>9.9766666666666666</v>
      </c>
      <c r="AS61" s="1">
        <f t="shared" si="56"/>
        <v>0.19</v>
      </c>
      <c r="AT61" s="1">
        <f t="shared" si="57"/>
        <v>761306.5</v>
      </c>
      <c r="AU61" s="1">
        <f t="shared" si="58"/>
        <v>133503759.04899642</v>
      </c>
    </row>
    <row r="62" spans="1:48" x14ac:dyDescent="0.15">
      <c r="C62" s="7">
        <v>4</v>
      </c>
      <c r="D62" s="8">
        <v>10.5467167530333</v>
      </c>
      <c r="E62" s="10">
        <f t="shared" si="59"/>
        <v>7.7531948960000001</v>
      </c>
      <c r="F62" s="7" t="s">
        <v>83</v>
      </c>
      <c r="G62" s="1">
        <v>5</v>
      </c>
      <c r="H62" s="9">
        <f t="shared" si="41"/>
        <v>10.5467167530333</v>
      </c>
      <c r="I62" s="9">
        <f t="shared" si="42"/>
        <v>283.69671675303329</v>
      </c>
      <c r="J62" s="9">
        <f t="shared" si="43"/>
        <v>6.5573586152446406E-2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0.35042764439165019</v>
      </c>
      <c r="O62" s="9">
        <f t="shared" si="60"/>
        <v>0.11821022689780614</v>
      </c>
      <c r="P62" s="9">
        <f t="shared" si="46"/>
        <v>7.7514684975835283E-3</v>
      </c>
      <c r="Q62" s="12">
        <f t="shared" si="47"/>
        <v>1.4727790145408705E-3</v>
      </c>
      <c r="R62" s="9">
        <f t="shared" si="48"/>
        <v>1.8955666666666669E-2</v>
      </c>
      <c r="S62" s="13">
        <f t="shared" si="49"/>
        <v>7.7695975585534857E-2</v>
      </c>
      <c r="T62" s="2">
        <f t="shared" si="50"/>
        <v>0.01</v>
      </c>
      <c r="U62" s="14">
        <f t="shared" si="51"/>
        <v>7.7695975585534861E-4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1.2776959755855348E-2</v>
      </c>
      <c r="AR62" s="9">
        <f t="shared" si="55"/>
        <v>9.9766666666666666</v>
      </c>
      <c r="AS62" s="1">
        <f t="shared" si="56"/>
        <v>0.19</v>
      </c>
      <c r="AT62" s="1">
        <f t="shared" si="57"/>
        <v>761306.5</v>
      </c>
      <c r="AU62" s="1">
        <f t="shared" si="58"/>
        <v>123538103.63792485</v>
      </c>
    </row>
    <row r="63" spans="1:48" x14ac:dyDescent="0.15">
      <c r="C63" s="7">
        <v>5</v>
      </c>
      <c r="D63" s="8">
        <v>14.6965523832581</v>
      </c>
      <c r="E63" s="10">
        <f t="shared" si="59"/>
        <v>10.5467167530333</v>
      </c>
      <c r="F63" s="7" t="s">
        <v>85</v>
      </c>
      <c r="G63" s="1">
        <v>6</v>
      </c>
      <c r="H63" s="9">
        <f t="shared" si="41"/>
        <v>14.6965523832581</v>
      </c>
      <c r="I63" s="9">
        <f t="shared" si="42"/>
        <v>287.84655238325809</v>
      </c>
      <c r="J63" s="9">
        <f t="shared" si="43"/>
        <v>0.10755203945020157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0.21022542506688927</v>
      </c>
      <c r="P63" s="9">
        <f t="shared" si="46"/>
        <v>2.261017321022947E-2</v>
      </c>
      <c r="Q63" s="12">
        <f t="shared" si="47"/>
        <v>4.2959329099435993E-3</v>
      </c>
      <c r="R63" s="9">
        <f t="shared" si="48"/>
        <v>1.8955666666666669E-2</v>
      </c>
      <c r="S63" s="13">
        <f t="shared" si="49"/>
        <v>0.22663053668789976</v>
      </c>
      <c r="T63" s="2">
        <f t="shared" si="50"/>
        <v>0.01</v>
      </c>
      <c r="U63" s="14">
        <f t="shared" si="51"/>
        <v>2.2663053668789978E-3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1.4266305366878998E-2</v>
      </c>
      <c r="AR63" s="9">
        <f t="shared" si="55"/>
        <v>9.9766666666666666</v>
      </c>
      <c r="AS63" s="1">
        <f t="shared" si="56"/>
        <v>0.19</v>
      </c>
      <c r="AT63" s="1">
        <f t="shared" si="57"/>
        <v>761306.5</v>
      </c>
      <c r="AU63" s="1">
        <f t="shared" si="58"/>
        <v>137938315.89209664</v>
      </c>
    </row>
    <row r="64" spans="1:48" x14ac:dyDescent="0.15">
      <c r="C64" s="7">
        <v>6</v>
      </c>
      <c r="D64" s="8">
        <v>17.954307958000001</v>
      </c>
      <c r="E64" s="10">
        <f t="shared" si="59"/>
        <v>14.6965523832581</v>
      </c>
      <c r="F64" s="7" t="s">
        <v>83</v>
      </c>
      <c r="G64" s="1">
        <v>7</v>
      </c>
      <c r="H64" s="9">
        <f t="shared" si="41"/>
        <v>17.954307958000001</v>
      </c>
      <c r="I64" s="9">
        <f t="shared" si="42"/>
        <v>291.10430795799999</v>
      </c>
      <c r="J64" s="9">
        <f t="shared" si="43"/>
        <v>0.15704399540547001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0.28738191852332645</v>
      </c>
      <c r="P64" s="9">
        <f t="shared" si="46"/>
        <v>4.5131604692192434E-2</v>
      </c>
      <c r="Q64" s="12">
        <f t="shared" si="47"/>
        <v>8.5750048915165626E-3</v>
      </c>
      <c r="R64" s="9">
        <f t="shared" si="48"/>
        <v>1.8955666666666669E-2</v>
      </c>
      <c r="S64" s="13">
        <f t="shared" si="49"/>
        <v>0.45237158061001431</v>
      </c>
      <c r="T64" s="2">
        <f t="shared" si="50"/>
        <v>0.01</v>
      </c>
      <c r="U64" s="14">
        <f t="shared" si="51"/>
        <v>4.5237158061001434E-3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2.4623715806100142E-2</v>
      </c>
      <c r="AR64" s="9">
        <f t="shared" si="55"/>
        <v>9.9766666666666666</v>
      </c>
      <c r="AS64" s="1">
        <f t="shared" si="56"/>
        <v>0.19</v>
      </c>
      <c r="AT64" s="1">
        <f t="shared" si="57"/>
        <v>761306.5</v>
      </c>
      <c r="AU64" s="1">
        <f t="shared" si="58"/>
        <v>238082236.56732997</v>
      </c>
    </row>
    <row r="65" spans="1:48" x14ac:dyDescent="0.15">
      <c r="C65" s="7">
        <v>7</v>
      </c>
      <c r="D65" s="8">
        <v>20.504319506774198</v>
      </c>
      <c r="E65" s="10">
        <f t="shared" si="59"/>
        <v>17.954307958000001</v>
      </c>
      <c r="F65" s="7" t="s">
        <v>83</v>
      </c>
      <c r="G65" s="1">
        <v>8</v>
      </c>
      <c r="H65" s="9">
        <f t="shared" si="41"/>
        <v>20.504319506774198</v>
      </c>
      <c r="I65" s="9">
        <f t="shared" si="42"/>
        <v>293.65431950677419</v>
      </c>
      <c r="J65" s="9">
        <f t="shared" si="43"/>
        <v>0.2099725899604645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0.34201698049780072</v>
      </c>
      <c r="P65" s="9">
        <f t="shared" si="46"/>
        <v>7.1814191205580899E-2</v>
      </c>
      <c r="Q65" s="12">
        <f t="shared" si="47"/>
        <v>1.3644696329060371E-2</v>
      </c>
      <c r="R65" s="9">
        <f t="shared" si="48"/>
        <v>1.8955666666666669E-2</v>
      </c>
      <c r="S65" s="13">
        <f t="shared" si="49"/>
        <v>0.71982149554541486</v>
      </c>
      <c r="T65" s="2">
        <f t="shared" si="50"/>
        <v>0.01</v>
      </c>
      <c r="U65" s="14">
        <f t="shared" si="51"/>
        <v>7.1982149554541486E-3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2.7298214955454148E-2</v>
      </c>
      <c r="AR65" s="9">
        <f t="shared" si="55"/>
        <v>9.9766666666666666</v>
      </c>
      <c r="AS65" s="1">
        <f t="shared" si="56"/>
        <v>0.19</v>
      </c>
      <c r="AT65" s="1">
        <f t="shared" si="57"/>
        <v>761306.5</v>
      </c>
      <c r="AU65" s="1">
        <f t="shared" si="58"/>
        <v>263941483.16478616</v>
      </c>
    </row>
    <row r="66" spans="1:48" x14ac:dyDescent="0.15">
      <c r="C66" s="7">
        <v>8</v>
      </c>
      <c r="D66" s="8">
        <v>20.421085036774201</v>
      </c>
      <c r="E66" s="10">
        <f t="shared" si="59"/>
        <v>20.504319506774198</v>
      </c>
      <c r="F66" s="7" t="s">
        <v>83</v>
      </c>
      <c r="G66" s="1">
        <v>9</v>
      </c>
      <c r="H66" s="9">
        <f t="shared" si="41"/>
        <v>20.421085036774201</v>
      </c>
      <c r="I66" s="9">
        <f t="shared" si="42"/>
        <v>293.57108503677421</v>
      </c>
      <c r="J66" s="9">
        <f t="shared" si="43"/>
        <v>0.20800790854495471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0.36996945595888647</v>
      </c>
      <c r="P66" s="9">
        <f t="shared" si="46"/>
        <v>7.6956572759522709E-2</v>
      </c>
      <c r="Q66" s="12">
        <f t="shared" si="47"/>
        <v>1.4621748824309316E-2</v>
      </c>
      <c r="R66" s="9">
        <f t="shared" si="48"/>
        <v>1.8955666666666669E-2</v>
      </c>
      <c r="S66" s="13">
        <f t="shared" si="49"/>
        <v>0.77136558061666594</v>
      </c>
      <c r="T66" s="2">
        <f t="shared" si="50"/>
        <v>0.01</v>
      </c>
      <c r="U66" s="14">
        <f t="shared" si="51"/>
        <v>7.7136558061666593E-3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2.7813655806166661E-2</v>
      </c>
      <c r="AR66" s="9">
        <f t="shared" si="55"/>
        <v>9.9766666666666666</v>
      </c>
      <c r="AS66" s="1">
        <f t="shared" si="56"/>
        <v>0.19</v>
      </c>
      <c r="AT66" s="1">
        <f t="shared" si="57"/>
        <v>761306.5</v>
      </c>
      <c r="AU66" s="1">
        <f t="shared" si="58"/>
        <v>268925187.14846361</v>
      </c>
    </row>
    <row r="67" spans="1:48" x14ac:dyDescent="0.15">
      <c r="C67" s="7">
        <v>9</v>
      </c>
      <c r="D67" s="8">
        <v>16.182674606666701</v>
      </c>
      <c r="E67" s="10">
        <f t="shared" si="59"/>
        <v>20.421085036774201</v>
      </c>
      <c r="F67" s="7" t="s">
        <v>83</v>
      </c>
      <c r="G67" s="1">
        <v>10</v>
      </c>
      <c r="H67" s="9">
        <f t="shared" si="41"/>
        <v>16.182674606666701</v>
      </c>
      <c r="I67" s="9">
        <f t="shared" si="42"/>
        <v>289.33267460666667</v>
      </c>
      <c r="J67" s="9">
        <f t="shared" si="43"/>
        <v>0.12796024169191994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0.39277954986603042</v>
      </c>
      <c r="P67" s="9">
        <f t="shared" si="46"/>
        <v>5.0260166132500776E-2</v>
      </c>
      <c r="Q67" s="12">
        <f t="shared" si="47"/>
        <v>9.5494315651751469E-3</v>
      </c>
      <c r="R67" s="9">
        <f t="shared" si="48"/>
        <v>1.8955666666666669E-2</v>
      </c>
      <c r="S67" s="13">
        <f t="shared" si="49"/>
        <v>0.50377714132142437</v>
      </c>
      <c r="T67" s="2">
        <f t="shared" si="50"/>
        <v>0.01</v>
      </c>
      <c r="U67" s="14">
        <f t="shared" si="51"/>
        <v>5.037771413214244E-3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2.5137771413214244E-2</v>
      </c>
      <c r="AR67" s="9">
        <f t="shared" si="55"/>
        <v>9.9766666666666666</v>
      </c>
      <c r="AS67" s="1">
        <f t="shared" si="56"/>
        <v>0.19</v>
      </c>
      <c r="AT67" s="1">
        <f t="shared" si="57"/>
        <v>761306.5</v>
      </c>
      <c r="AU67" s="1">
        <f t="shared" si="58"/>
        <v>243052546.8822087</v>
      </c>
    </row>
    <row r="68" spans="1:48" x14ac:dyDescent="0.15">
      <c r="C68" s="7">
        <v>10</v>
      </c>
      <c r="D68" s="8">
        <v>10.446982133774201</v>
      </c>
      <c r="E68" s="10">
        <f t="shared" si="59"/>
        <v>16.182674606666701</v>
      </c>
      <c r="F68" s="7" t="s">
        <v>83</v>
      </c>
      <c r="G68" s="1">
        <v>11</v>
      </c>
      <c r="H68" s="9">
        <f t="shared" si="41"/>
        <v>10.446982133774201</v>
      </c>
      <c r="I68" s="9">
        <f t="shared" si="42"/>
        <v>283.59698213377419</v>
      </c>
      <c r="J68" s="9">
        <f t="shared" si="43"/>
        <v>6.4786873024514732E-2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0.32539341454685311</v>
      </c>
      <c r="O68" s="9">
        <f t="shared" si="60"/>
        <v>0.1168926358533432</v>
      </c>
      <c r="P68" s="9">
        <f t="shared" si="46"/>
        <v>7.5731083565313837E-3</v>
      </c>
      <c r="Q68" s="12">
        <f t="shared" si="47"/>
        <v>1.4388905877409628E-3</v>
      </c>
      <c r="R68" s="9">
        <f t="shared" si="48"/>
        <v>1.8955666666666669E-2</v>
      </c>
      <c r="S68" s="13">
        <f t="shared" si="49"/>
        <v>7.5908202704958724E-2</v>
      </c>
      <c r="T68" s="2">
        <f t="shared" si="50"/>
        <v>0.01</v>
      </c>
      <c r="U68" s="14">
        <f t="shared" si="51"/>
        <v>7.590820270495873E-4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1.2759082027049588E-2</v>
      </c>
      <c r="AR68" s="9">
        <f t="shared" si="55"/>
        <v>9.9766666666666666</v>
      </c>
      <c r="AS68" s="1">
        <f t="shared" si="56"/>
        <v>0.19</v>
      </c>
      <c r="AT68" s="1">
        <f t="shared" si="57"/>
        <v>761306.5</v>
      </c>
      <c r="AU68" s="1">
        <f t="shared" si="58"/>
        <v>123365247.12462132</v>
      </c>
    </row>
    <row r="69" spans="1:48" x14ac:dyDescent="0.15">
      <c r="C69" s="7">
        <v>11</v>
      </c>
      <c r="D69" s="8">
        <v>5.0353223135</v>
      </c>
      <c r="E69" s="10">
        <f t="shared" si="59"/>
        <v>10.446982133774201</v>
      </c>
      <c r="F69" s="7" t="s">
        <v>85</v>
      </c>
      <c r="G69" s="1">
        <v>12</v>
      </c>
      <c r="H69" s="9">
        <f t="shared" si="41"/>
        <v>5.0353223135</v>
      </c>
      <c r="I69" s="9">
        <f t="shared" si="42"/>
        <v>278.18532231349997</v>
      </c>
      <c r="J69" s="9">
        <f t="shared" si="43"/>
        <v>3.3221742454801764E-2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0.20908619416347848</v>
      </c>
      <c r="P69" s="9">
        <f t="shared" si="46"/>
        <v>6.9462076933537583E-3</v>
      </c>
      <c r="Q69" s="12">
        <f t="shared" si="47"/>
        <v>1.3197794617372141E-3</v>
      </c>
      <c r="R69" s="9">
        <f t="shared" si="48"/>
        <v>1.8955666666666669E-2</v>
      </c>
      <c r="S69" s="13">
        <f t="shared" si="49"/>
        <v>6.9624534179957481E-2</v>
      </c>
      <c r="T69" s="2">
        <f t="shared" si="50"/>
        <v>0.01</v>
      </c>
      <c r="U69" s="14">
        <f t="shared" si="51"/>
        <v>6.9624534179957482E-4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1.2696245341799575E-2</v>
      </c>
      <c r="AR69" s="9">
        <f t="shared" si="55"/>
        <v>9.9766666666666666</v>
      </c>
      <c r="AS69" s="1">
        <f t="shared" si="56"/>
        <v>0.19</v>
      </c>
      <c r="AT69" s="1">
        <f t="shared" si="57"/>
        <v>761306.5</v>
      </c>
      <c r="AU69" s="1">
        <f t="shared" si="58"/>
        <v>122757690.62581319</v>
      </c>
      <c r="AV69" s="1">
        <f>SUM(AU58:AU69)</f>
        <v>2014967820.3885019</v>
      </c>
    </row>
    <row r="70" spans="1:48" x14ac:dyDescent="0.15">
      <c r="C70" s="7">
        <v>12</v>
      </c>
      <c r="D70" s="8">
        <v>0.92320774509677395</v>
      </c>
      <c r="E70" s="10">
        <f t="shared" si="59"/>
        <v>5.0353223135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1.7134814118387101</v>
      </c>
      <c r="E73" s="7"/>
      <c r="F73" s="7"/>
      <c r="G73" s="1">
        <v>1</v>
      </c>
      <c r="H73" s="9">
        <f t="shared" ref="H73:H84" si="61">E74</f>
        <v>1.7134814118387101</v>
      </c>
      <c r="I73" s="9">
        <f t="shared" ref="I73:I84" si="62">H73+273.15</f>
        <v>274.86348141183868</v>
      </c>
      <c r="J73" s="9">
        <f t="shared" ref="J73:J84" si="63">EXP(($C$15*(I73-$C$13))/($C$16*I73*$C$13))</f>
        <v>2.1762790670240183E-2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2.3830255783913006E-3</v>
      </c>
      <c r="Q73" s="12">
        <f t="shared" ref="Q73:Q84" si="67">P73*$B$75</f>
        <v>4.289446041104341E-4</v>
      </c>
      <c r="R73" s="9">
        <f t="shared" ref="R73:R84" si="68">L73*$B$75</f>
        <v>1.9710000000000002E-2</v>
      </c>
      <c r="S73" s="13">
        <f t="shared" ref="S73:S84" si="69">Q73/R73</f>
        <v>2.1762790670240187E-2</v>
      </c>
      <c r="T73" s="2">
        <f t="shared" ref="T73:T84" si="70">$B$74/100</f>
        <v>0.01</v>
      </c>
      <c r="U73" s="14">
        <f t="shared" ref="U73:U84" si="71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1.2817627906702402E-2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109413.91666666667</v>
      </c>
      <c r="AU73" s="1">
        <f t="shared" ref="AU73:AU84" si="78">AT73*10000*AS73*0.67*AR73*AQ73</f>
        <v>18520028.538925666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1.1996601387096699E-2</v>
      </c>
      <c r="E74" s="10">
        <f t="shared" ref="E74:E85" si="79">D73</f>
        <v>1.7134814118387101</v>
      </c>
      <c r="F74" s="7" t="s">
        <v>83</v>
      </c>
      <c r="G74" s="1">
        <v>2</v>
      </c>
      <c r="H74" s="9">
        <f t="shared" si="61"/>
        <v>1.1996601387096699E-2</v>
      </c>
      <c r="I74" s="9">
        <f t="shared" si="62"/>
        <v>273.1619966013871</v>
      </c>
      <c r="J74" s="9">
        <f t="shared" si="63"/>
        <v>1.7453677068409564E-2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0.21661697442160874</v>
      </c>
      <c r="P74" s="9">
        <f t="shared" si="66"/>
        <v>3.7807627190906933E-3</v>
      </c>
      <c r="Q74" s="12">
        <f t="shared" si="67"/>
        <v>6.8053728943632478E-4</v>
      </c>
      <c r="R74" s="9">
        <f t="shared" si="68"/>
        <v>1.9710000000000002E-2</v>
      </c>
      <c r="S74" s="13">
        <f t="shared" si="69"/>
        <v>3.4527513416353357E-2</v>
      </c>
      <c r="T74" s="2">
        <f t="shared" si="70"/>
        <v>0.01</v>
      </c>
      <c r="U74" s="14">
        <f t="shared" si="71"/>
        <v>3.4527513416353356E-4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1.2945275134163534E-2</v>
      </c>
      <c r="AR74" s="9">
        <f t="shared" si="75"/>
        <v>10.950000000000001</v>
      </c>
      <c r="AS74" s="1">
        <f t="shared" si="76"/>
        <v>0.18</v>
      </c>
      <c r="AT74" s="1">
        <f t="shared" si="77"/>
        <v>109413.91666666667</v>
      </c>
      <c r="AU74" s="1">
        <f t="shared" si="78"/>
        <v>18704464.404337138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1.8980584929642901</v>
      </c>
      <c r="E75" s="10">
        <f t="shared" si="79"/>
        <v>1.1996601387096699E-2</v>
      </c>
      <c r="F75" s="7" t="s">
        <v>83</v>
      </c>
      <c r="G75" s="1">
        <v>3</v>
      </c>
      <c r="H75" s="9">
        <f t="shared" si="61"/>
        <v>1.8980584929642901</v>
      </c>
      <c r="I75" s="9">
        <f t="shared" si="62"/>
        <v>275.04805849296429</v>
      </c>
      <c r="J75" s="9">
        <f t="shared" si="63"/>
        <v>2.2286336582100441E-2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0.32233621170251808</v>
      </c>
      <c r="P75" s="9">
        <f t="shared" si="66"/>
        <v>7.1836933066015008E-3</v>
      </c>
      <c r="Q75" s="12">
        <f t="shared" si="67"/>
        <v>1.2930647951882701E-3</v>
      </c>
      <c r="R75" s="9">
        <f t="shared" si="68"/>
        <v>1.9710000000000002E-2</v>
      </c>
      <c r="S75" s="13">
        <f t="shared" si="69"/>
        <v>6.5604505083118714E-2</v>
      </c>
      <c r="T75" s="2">
        <f t="shared" si="70"/>
        <v>0.01</v>
      </c>
      <c r="U75" s="14">
        <f t="shared" si="71"/>
        <v>6.560450508311872E-4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1.3256045050831188E-2</v>
      </c>
      <c r="AR75" s="9">
        <f t="shared" si="75"/>
        <v>10.950000000000001</v>
      </c>
      <c r="AS75" s="1">
        <f t="shared" si="76"/>
        <v>0.18</v>
      </c>
      <c r="AT75" s="1">
        <f t="shared" si="77"/>
        <v>109413.91666666667</v>
      </c>
      <c r="AU75" s="1">
        <f t="shared" si="78"/>
        <v>19153491.928588714</v>
      </c>
    </row>
    <row r="76" spans="1:48" x14ac:dyDescent="0.15">
      <c r="C76" s="7">
        <v>3</v>
      </c>
      <c r="D76" s="8">
        <v>7.7531948960000001</v>
      </c>
      <c r="E76" s="10">
        <f t="shared" si="79"/>
        <v>1.8980584929642901</v>
      </c>
      <c r="F76" s="7" t="s">
        <v>83</v>
      </c>
      <c r="G76" s="1">
        <v>4</v>
      </c>
      <c r="H76" s="9">
        <f t="shared" si="61"/>
        <v>7.7531948960000001</v>
      </c>
      <c r="I76" s="9">
        <f t="shared" si="62"/>
        <v>280.903194896</v>
      </c>
      <c r="J76" s="9">
        <f t="shared" si="63"/>
        <v>4.6611943455677415E-2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0.42465251839591656</v>
      </c>
      <c r="P76" s="9">
        <f t="shared" si="66"/>
        <v>1.9793879175781477E-2</v>
      </c>
      <c r="Q76" s="12">
        <f t="shared" si="67"/>
        <v>3.5628982516406654E-3</v>
      </c>
      <c r="R76" s="9">
        <f t="shared" si="68"/>
        <v>1.9710000000000002E-2</v>
      </c>
      <c r="S76" s="13">
        <f t="shared" si="69"/>
        <v>0.18076601987015042</v>
      </c>
      <c r="T76" s="2">
        <f t="shared" si="70"/>
        <v>0.01</v>
      </c>
      <c r="U76" s="14">
        <f t="shared" si="71"/>
        <v>1.8076601987015042E-3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1.4407660198701504E-2</v>
      </c>
      <c r="AR76" s="9">
        <f t="shared" si="75"/>
        <v>10.950000000000001</v>
      </c>
      <c r="AS76" s="1">
        <f t="shared" si="76"/>
        <v>0.18</v>
      </c>
      <c r="AT76" s="1">
        <f t="shared" si="77"/>
        <v>109413.91666666667</v>
      </c>
      <c r="AU76" s="1">
        <f t="shared" si="78"/>
        <v>20817446.098553725</v>
      </c>
    </row>
    <row r="77" spans="1:48" x14ac:dyDescent="0.15">
      <c r="C77" s="7">
        <v>4</v>
      </c>
      <c r="D77" s="8">
        <v>10.5467167530333</v>
      </c>
      <c r="E77" s="10">
        <f t="shared" si="79"/>
        <v>7.7531948960000001</v>
      </c>
      <c r="F77" s="7" t="s">
        <v>83</v>
      </c>
      <c r="G77" s="1">
        <v>5</v>
      </c>
      <c r="H77" s="9">
        <f t="shared" si="61"/>
        <v>10.5467167530333</v>
      </c>
      <c r="I77" s="9">
        <f t="shared" si="62"/>
        <v>283.69671675303329</v>
      </c>
      <c r="J77" s="9">
        <f t="shared" si="63"/>
        <v>6.5573586152446406E-2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0.38461570725912836</v>
      </c>
      <c r="O77" s="9">
        <f t="shared" si="80"/>
        <v>0.12974293196100678</v>
      </c>
      <c r="P77" s="9">
        <f t="shared" si="66"/>
        <v>8.5077093266160697E-3</v>
      </c>
      <c r="Q77" s="12">
        <f t="shared" si="67"/>
        <v>1.5313876787908926E-3</v>
      </c>
      <c r="R77" s="9">
        <f t="shared" si="68"/>
        <v>1.9710000000000002E-2</v>
      </c>
      <c r="S77" s="13">
        <f t="shared" si="69"/>
        <v>7.7695975585534871E-2</v>
      </c>
      <c r="T77" s="2">
        <f t="shared" si="70"/>
        <v>0.01</v>
      </c>
      <c r="U77" s="14">
        <f t="shared" si="71"/>
        <v>7.7695975585534871E-4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1.337695975585535E-2</v>
      </c>
      <c r="AR77" s="9">
        <f t="shared" si="75"/>
        <v>10.950000000000001</v>
      </c>
      <c r="AS77" s="1">
        <f t="shared" si="76"/>
        <v>0.18</v>
      </c>
      <c r="AT77" s="1">
        <f t="shared" si="77"/>
        <v>109413.91666666667</v>
      </c>
      <c r="AU77" s="1">
        <f t="shared" si="78"/>
        <v>19328200.057434637</v>
      </c>
    </row>
    <row r="78" spans="1:48" x14ac:dyDescent="0.15">
      <c r="C78" s="7">
        <v>5</v>
      </c>
      <c r="D78" s="8">
        <v>14.6965523832581</v>
      </c>
      <c r="E78" s="10">
        <f t="shared" si="79"/>
        <v>10.5467167530333</v>
      </c>
      <c r="F78" s="7" t="s">
        <v>85</v>
      </c>
      <c r="G78" s="1">
        <v>6</v>
      </c>
      <c r="H78" s="9">
        <f t="shared" si="61"/>
        <v>14.6965523832581</v>
      </c>
      <c r="I78" s="9">
        <f t="shared" si="62"/>
        <v>287.84655238325809</v>
      </c>
      <c r="J78" s="9">
        <f t="shared" si="63"/>
        <v>0.10755203945020157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0.23073522263439072</v>
      </c>
      <c r="P78" s="9">
        <f t="shared" si="66"/>
        <v>2.4816043767325033E-2</v>
      </c>
      <c r="Q78" s="12">
        <f t="shared" si="67"/>
        <v>4.466887878118506E-3</v>
      </c>
      <c r="R78" s="9">
        <f t="shared" si="68"/>
        <v>1.9710000000000002E-2</v>
      </c>
      <c r="S78" s="13">
        <f t="shared" si="69"/>
        <v>0.22663053668789981</v>
      </c>
      <c r="T78" s="2">
        <f t="shared" si="70"/>
        <v>0.01</v>
      </c>
      <c r="U78" s="14">
        <f t="shared" si="71"/>
        <v>2.2663053668789982E-3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1.4866305366878999E-2</v>
      </c>
      <c r="AR78" s="9">
        <f t="shared" si="75"/>
        <v>10.950000000000001</v>
      </c>
      <c r="AS78" s="1">
        <f t="shared" si="76"/>
        <v>0.18</v>
      </c>
      <c r="AT78" s="1">
        <f t="shared" si="77"/>
        <v>109413.91666666667</v>
      </c>
      <c r="AU78" s="1">
        <f t="shared" si="78"/>
        <v>21480136.704468876</v>
      </c>
    </row>
    <row r="79" spans="1:48" x14ac:dyDescent="0.15">
      <c r="C79" s="7">
        <v>6</v>
      </c>
      <c r="D79" s="8">
        <v>17.954307958000001</v>
      </c>
      <c r="E79" s="10">
        <f t="shared" si="79"/>
        <v>14.6965523832581</v>
      </c>
      <c r="F79" s="7" t="s">
        <v>83</v>
      </c>
      <c r="G79" s="1">
        <v>7</v>
      </c>
      <c r="H79" s="9">
        <f t="shared" si="61"/>
        <v>17.954307958000001</v>
      </c>
      <c r="I79" s="9">
        <f t="shared" si="62"/>
        <v>291.10430795799999</v>
      </c>
      <c r="J79" s="9">
        <f t="shared" si="63"/>
        <v>0.15704399540547001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0.31541917886706572</v>
      </c>
      <c r="P79" s="9">
        <f t="shared" si="66"/>
        <v>4.953468807679659E-2</v>
      </c>
      <c r="Q79" s="12">
        <f t="shared" si="67"/>
        <v>8.916243853823386E-3</v>
      </c>
      <c r="R79" s="9">
        <f t="shared" si="68"/>
        <v>1.9710000000000002E-2</v>
      </c>
      <c r="S79" s="13">
        <f t="shared" si="69"/>
        <v>0.45237158061001448</v>
      </c>
      <c r="T79" s="2">
        <f t="shared" si="70"/>
        <v>0.01</v>
      </c>
      <c r="U79" s="14">
        <f t="shared" si="71"/>
        <v>4.5237158061001452E-3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2.6123715806100147E-2</v>
      </c>
      <c r="AR79" s="9">
        <f t="shared" si="75"/>
        <v>10.950000000000001</v>
      </c>
      <c r="AS79" s="1">
        <f t="shared" si="76"/>
        <v>0.18</v>
      </c>
      <c r="AT79" s="1">
        <f t="shared" si="77"/>
        <v>109413.91666666667</v>
      </c>
      <c r="AU79" s="1">
        <f t="shared" si="78"/>
        <v>37745826.74683281</v>
      </c>
    </row>
    <row r="80" spans="1:48" x14ac:dyDescent="0.15">
      <c r="C80" s="7">
        <v>7</v>
      </c>
      <c r="D80" s="8">
        <v>20.504319506774198</v>
      </c>
      <c r="E80" s="10">
        <f t="shared" si="79"/>
        <v>17.954307958000001</v>
      </c>
      <c r="F80" s="7" t="s">
        <v>83</v>
      </c>
      <c r="G80" s="1">
        <v>8</v>
      </c>
      <c r="H80" s="9">
        <f t="shared" si="61"/>
        <v>20.504319506774198</v>
      </c>
      <c r="I80" s="9">
        <f t="shared" si="62"/>
        <v>293.65431950677419</v>
      </c>
      <c r="J80" s="9">
        <f t="shared" si="63"/>
        <v>0.2099725899604645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0.37538449079026914</v>
      </c>
      <c r="P80" s="9">
        <f t="shared" si="66"/>
        <v>7.882045376222295E-2</v>
      </c>
      <c r="Q80" s="12">
        <f t="shared" si="67"/>
        <v>1.418768167720013E-2</v>
      </c>
      <c r="R80" s="9">
        <f t="shared" si="68"/>
        <v>1.9710000000000002E-2</v>
      </c>
      <c r="S80" s="13">
        <f t="shared" si="69"/>
        <v>0.71982149554541497</v>
      </c>
      <c r="T80" s="2">
        <f t="shared" si="70"/>
        <v>0.01</v>
      </c>
      <c r="U80" s="14">
        <f t="shared" si="71"/>
        <v>7.1982149554541495E-3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2.8798214955454149E-2</v>
      </c>
      <c r="AR80" s="9">
        <f t="shared" si="75"/>
        <v>10.950000000000001</v>
      </c>
      <c r="AS80" s="1">
        <f t="shared" si="76"/>
        <v>0.18</v>
      </c>
      <c r="AT80" s="1">
        <f t="shared" si="77"/>
        <v>109413.91666666667</v>
      </c>
      <c r="AU80" s="1">
        <f t="shared" si="78"/>
        <v>41610176.760259874</v>
      </c>
    </row>
    <row r="81" spans="1:48" x14ac:dyDescent="0.15">
      <c r="C81" s="7">
        <v>8</v>
      </c>
      <c r="D81" s="8">
        <v>20.421085036774201</v>
      </c>
      <c r="E81" s="10">
        <f t="shared" si="79"/>
        <v>20.504319506774198</v>
      </c>
      <c r="F81" s="7" t="s">
        <v>83</v>
      </c>
      <c r="G81" s="1">
        <v>9</v>
      </c>
      <c r="H81" s="9">
        <f t="shared" si="61"/>
        <v>20.421085036774201</v>
      </c>
      <c r="I81" s="9">
        <f t="shared" si="62"/>
        <v>293.57108503677421</v>
      </c>
      <c r="J81" s="9">
        <f t="shared" si="63"/>
        <v>0.20800790854495471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0.40606403702804622</v>
      </c>
      <c r="P81" s="9">
        <f t="shared" si="66"/>
        <v>8.446453107752494E-2</v>
      </c>
      <c r="Q81" s="12">
        <f t="shared" si="67"/>
        <v>1.5203615593954488E-2</v>
      </c>
      <c r="R81" s="9">
        <f t="shared" si="68"/>
        <v>1.9710000000000002E-2</v>
      </c>
      <c r="S81" s="13">
        <f t="shared" si="69"/>
        <v>0.77136558061666605</v>
      </c>
      <c r="T81" s="2">
        <f t="shared" si="70"/>
        <v>0.01</v>
      </c>
      <c r="U81" s="14">
        <f t="shared" si="71"/>
        <v>7.713655806166661E-3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2.9313655806166662E-2</v>
      </c>
      <c r="AR81" s="9">
        <f t="shared" si="75"/>
        <v>10.950000000000001</v>
      </c>
      <c r="AS81" s="1">
        <f t="shared" si="76"/>
        <v>0.18</v>
      </c>
      <c r="AT81" s="1">
        <f t="shared" si="77"/>
        <v>109413.91666666667</v>
      </c>
      <c r="AU81" s="1">
        <f t="shared" si="78"/>
        <v>42354930.729934111</v>
      </c>
    </row>
    <row r="82" spans="1:48" x14ac:dyDescent="0.15">
      <c r="C82" s="7">
        <v>9</v>
      </c>
      <c r="D82" s="8">
        <v>16.182674606666701</v>
      </c>
      <c r="E82" s="10">
        <f t="shared" si="79"/>
        <v>20.421085036774201</v>
      </c>
      <c r="F82" s="7" t="s">
        <v>83</v>
      </c>
      <c r="G82" s="1">
        <v>10</v>
      </c>
      <c r="H82" s="9">
        <f t="shared" si="61"/>
        <v>16.182674606666701</v>
      </c>
      <c r="I82" s="9">
        <f t="shared" si="62"/>
        <v>289.33267460666667</v>
      </c>
      <c r="J82" s="9">
        <f t="shared" si="63"/>
        <v>0.12796024169191994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0.43109950595052127</v>
      </c>
      <c r="P82" s="9">
        <f t="shared" si="66"/>
        <v>5.5163596974695979E-2</v>
      </c>
      <c r="Q82" s="12">
        <f t="shared" si="67"/>
        <v>9.9294474554452762E-3</v>
      </c>
      <c r="R82" s="9">
        <f t="shared" si="68"/>
        <v>1.9710000000000002E-2</v>
      </c>
      <c r="S82" s="13">
        <f t="shared" si="69"/>
        <v>0.50377714132142437</v>
      </c>
      <c r="T82" s="2">
        <f t="shared" si="70"/>
        <v>0.01</v>
      </c>
      <c r="U82" s="14">
        <f t="shared" si="71"/>
        <v>5.037771413214244E-3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2.6637771413214245E-2</v>
      </c>
      <c r="AR82" s="9">
        <f t="shared" si="75"/>
        <v>10.950000000000001</v>
      </c>
      <c r="AS82" s="1">
        <f t="shared" si="76"/>
        <v>0.18</v>
      </c>
      <c r="AT82" s="1">
        <f t="shared" si="77"/>
        <v>109413.91666666667</v>
      </c>
      <c r="AU82" s="1">
        <f t="shared" si="78"/>
        <v>38488579.195542112</v>
      </c>
    </row>
    <row r="83" spans="1:48" x14ac:dyDescent="0.15">
      <c r="C83" s="7">
        <v>10</v>
      </c>
      <c r="D83" s="8">
        <v>10.446982133774201</v>
      </c>
      <c r="E83" s="10">
        <f t="shared" si="79"/>
        <v>16.182674606666701</v>
      </c>
      <c r="F83" s="7" t="s">
        <v>83</v>
      </c>
      <c r="G83" s="1">
        <v>11</v>
      </c>
      <c r="H83" s="9">
        <f t="shared" si="61"/>
        <v>10.446982133774201</v>
      </c>
      <c r="I83" s="9">
        <f t="shared" si="62"/>
        <v>283.59698213377419</v>
      </c>
      <c r="J83" s="9">
        <f t="shared" si="63"/>
        <v>6.4786873024514732E-2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0.35713911352703404</v>
      </c>
      <c r="O83" s="9">
        <f t="shared" si="80"/>
        <v>0.1282967954487913</v>
      </c>
      <c r="P83" s="9">
        <f t="shared" si="66"/>
        <v>8.3119481961929816E-3</v>
      </c>
      <c r="Q83" s="12">
        <f t="shared" si="67"/>
        <v>1.4961506753147366E-3</v>
      </c>
      <c r="R83" s="9">
        <f t="shared" si="68"/>
        <v>1.9710000000000002E-2</v>
      </c>
      <c r="S83" s="13">
        <f t="shared" si="69"/>
        <v>7.5908202704958724E-2</v>
      </c>
      <c r="T83" s="2">
        <f t="shared" si="70"/>
        <v>0.01</v>
      </c>
      <c r="U83" s="14">
        <f t="shared" si="71"/>
        <v>7.590820270495873E-4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1.3359082027049588E-2</v>
      </c>
      <c r="AR83" s="9">
        <f t="shared" si="75"/>
        <v>10.950000000000001</v>
      </c>
      <c r="AS83" s="1">
        <f t="shared" si="76"/>
        <v>0.18</v>
      </c>
      <c r="AT83" s="1">
        <f t="shared" si="77"/>
        <v>109413.91666666667</v>
      </c>
      <c r="AU83" s="1">
        <f t="shared" si="78"/>
        <v>19302368.753069751</v>
      </c>
    </row>
    <row r="84" spans="1:48" x14ac:dyDescent="0.15">
      <c r="C84" s="7">
        <v>11</v>
      </c>
      <c r="D84" s="8">
        <v>5.0353223135</v>
      </c>
      <c r="E84" s="10">
        <f t="shared" si="79"/>
        <v>10.446982133774201</v>
      </c>
      <c r="F84" s="7" t="s">
        <v>85</v>
      </c>
      <c r="G84" s="1">
        <v>12</v>
      </c>
      <c r="H84" s="9">
        <f t="shared" si="61"/>
        <v>5.0353223135</v>
      </c>
      <c r="I84" s="9">
        <f t="shared" si="62"/>
        <v>278.18532231349997</v>
      </c>
      <c r="J84" s="9">
        <f t="shared" si="63"/>
        <v>3.3221742454801764E-2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0.22948484725259832</v>
      </c>
      <c r="P84" s="9">
        <f t="shared" si="66"/>
        <v>7.6238864927053434E-3</v>
      </c>
      <c r="Q84" s="12">
        <f t="shared" si="67"/>
        <v>1.3722995686869617E-3</v>
      </c>
      <c r="R84" s="9">
        <f t="shared" si="68"/>
        <v>1.9710000000000002E-2</v>
      </c>
      <c r="S84" s="13">
        <f t="shared" si="69"/>
        <v>6.9624534179957454E-2</v>
      </c>
      <c r="T84" s="2">
        <f t="shared" si="70"/>
        <v>0.01</v>
      </c>
      <c r="U84" s="14">
        <f t="shared" si="71"/>
        <v>6.962453417995745E-4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1.3296245341799575E-2</v>
      </c>
      <c r="AR84" s="9">
        <f t="shared" si="75"/>
        <v>10.950000000000001</v>
      </c>
      <c r="AS84" s="1">
        <f t="shared" si="76"/>
        <v>0.18</v>
      </c>
      <c r="AT84" s="1">
        <f t="shared" si="77"/>
        <v>109413.91666666667</v>
      </c>
      <c r="AU84" s="1">
        <f t="shared" si="78"/>
        <v>19211576.820850123</v>
      </c>
      <c r="AV84" s="1">
        <f>SUM(AU73:AU84)</f>
        <v>316717226.73879755</v>
      </c>
    </row>
    <row r="85" spans="1:48" x14ac:dyDescent="0.15">
      <c r="C85" s="7">
        <v>12</v>
      </c>
      <c r="D85" s="8">
        <v>0.92320774509677395</v>
      </c>
      <c r="E85" s="10">
        <f t="shared" si="79"/>
        <v>5.0353223135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1.7134814118387101</v>
      </c>
      <c r="E89" s="7"/>
      <c r="F89" s="7"/>
      <c r="G89" s="1">
        <v>1</v>
      </c>
      <c r="H89" s="9">
        <f t="shared" ref="H89:H100" si="81">E90</f>
        <v>1.7134814118387101</v>
      </c>
      <c r="I89" s="9">
        <f t="shared" ref="I89:I100" si="82">H89+273.15</f>
        <v>274.86348141183868</v>
      </c>
      <c r="J89" s="9">
        <f t="shared" ref="J89:J100" si="83">EXP(($C$15*(I89-$C$13))/($C$16*I89*$C$13))</f>
        <v>2.1762790670240183E-2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0.11545758927305849</v>
      </c>
      <c r="Q89" s="12">
        <f t="shared" ref="Q89:Q100" si="87">P89*$B$91</f>
        <v>5.1955915172876323E-2</v>
      </c>
      <c r="R89" s="9">
        <f t="shared" ref="R89:R100" si="88">L89*$B$91</f>
        <v>2.3873737500000001</v>
      </c>
      <c r="S89" s="13">
        <f t="shared" ref="S89:S100" si="89">Q89/R89</f>
        <v>2.1762790670240183E-2</v>
      </c>
      <c r="T89" s="2">
        <f t="shared" ref="T89:T100" si="90">$B$90/100</f>
        <v>0.51</v>
      </c>
      <c r="U89" s="14">
        <f t="shared" ref="U89:U100" si="91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3.3683355507409481E-2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431681.08333333331</v>
      </c>
      <c r="AN89" s="1">
        <f t="shared" ref="AN89:AN100" si="96">AM89*10000*AK89*AJ89</f>
        <v>1512572120.841887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1.1996601387096699E-2</v>
      </c>
      <c r="E90" s="10">
        <f t="shared" ref="E90:E101" si="97">D89</f>
        <v>1.7134814118387101</v>
      </c>
      <c r="F90" s="7" t="s">
        <v>83</v>
      </c>
      <c r="G90" s="1">
        <v>2</v>
      </c>
      <c r="H90" s="9">
        <f t="shared" si="81"/>
        <v>1.1996601387096699E-2</v>
      </c>
      <c r="I90" s="9">
        <f t="shared" si="82"/>
        <v>273.1619966013871</v>
      </c>
      <c r="J90" s="9">
        <f t="shared" si="83"/>
        <v>1.7453677068409564E-2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10.495092410726942</v>
      </c>
      <c r="P90" s="9">
        <f t="shared" si="86"/>
        <v>0.18317795373994408</v>
      </c>
      <c r="Q90" s="12">
        <f t="shared" si="87"/>
        <v>8.2430079182974833E-2</v>
      </c>
      <c r="R90" s="9">
        <f t="shared" si="88"/>
        <v>2.3873737500000001</v>
      </c>
      <c r="S90" s="13">
        <f t="shared" si="89"/>
        <v>3.4527513416353357E-2</v>
      </c>
      <c r="T90" s="2">
        <f t="shared" si="90"/>
        <v>0.51</v>
      </c>
      <c r="U90" s="14">
        <f t="shared" si="91"/>
        <v>1.7609031842340212E-2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3.5646123100465575E-2</v>
      </c>
      <c r="AK90" s="9">
        <f t="shared" si="93"/>
        <v>10.4025</v>
      </c>
      <c r="AL90" s="1">
        <f t="shared" si="94"/>
        <v>0.45</v>
      </c>
      <c r="AM90" s="17">
        <f t="shared" si="95"/>
        <v>431681.08333333331</v>
      </c>
      <c r="AN90" s="1">
        <f t="shared" si="96"/>
        <v>1600711425.7367189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1.8980584929642901</v>
      </c>
      <c r="E91" s="10">
        <f t="shared" si="97"/>
        <v>1.1996601387096699E-2</v>
      </c>
      <c r="F91" s="7" t="s">
        <v>83</v>
      </c>
      <c r="G91" s="1">
        <v>3</v>
      </c>
      <c r="H91" s="9">
        <f t="shared" si="81"/>
        <v>1.8980584929642901</v>
      </c>
      <c r="I91" s="9">
        <f t="shared" si="82"/>
        <v>275.04805849296429</v>
      </c>
      <c r="J91" s="9">
        <f t="shared" si="83"/>
        <v>2.2286336582100441E-2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15.617189456986997</v>
      </c>
      <c r="P91" s="9">
        <f t="shared" si="86"/>
        <v>0.34804994070484263</v>
      </c>
      <c r="Q91" s="12">
        <f t="shared" si="87"/>
        <v>0.15662247331717918</v>
      </c>
      <c r="R91" s="9">
        <f t="shared" si="88"/>
        <v>2.3873737500000001</v>
      </c>
      <c r="S91" s="13">
        <f t="shared" si="89"/>
        <v>6.5604505083118714E-2</v>
      </c>
      <c r="T91" s="2">
        <f t="shared" si="90"/>
        <v>0.51</v>
      </c>
      <c r="U91" s="14">
        <f t="shared" si="91"/>
        <v>3.3458297592390544E-2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4.0424676724105747E-2</v>
      </c>
      <c r="AK91" s="9">
        <f t="shared" si="93"/>
        <v>10.4025</v>
      </c>
      <c r="AL91" s="1">
        <f t="shared" si="94"/>
        <v>0.45</v>
      </c>
      <c r="AM91" s="17">
        <f t="shared" si="95"/>
        <v>431681.08333333331</v>
      </c>
      <c r="AN91" s="1">
        <f t="shared" si="96"/>
        <v>1815295361.3388636</v>
      </c>
    </row>
    <row r="92" spans="1:48" x14ac:dyDescent="0.15">
      <c r="C92" s="7">
        <v>3</v>
      </c>
      <c r="D92" s="8">
        <v>7.7531948960000001</v>
      </c>
      <c r="E92" s="10">
        <f t="shared" si="97"/>
        <v>1.8980584929642901</v>
      </c>
      <c r="F92" s="7" t="s">
        <v>83</v>
      </c>
      <c r="G92" s="1">
        <v>4</v>
      </c>
      <c r="H92" s="9">
        <f t="shared" si="81"/>
        <v>7.7531948960000001</v>
      </c>
      <c r="I92" s="9">
        <f t="shared" si="82"/>
        <v>280.903194896</v>
      </c>
      <c r="J92" s="9">
        <f t="shared" si="83"/>
        <v>4.6611943455677415E-2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20.574414516282154</v>
      </c>
      <c r="P92" s="9">
        <f t="shared" si="86"/>
        <v>0.95901344606661232</v>
      </c>
      <c r="Q92" s="12">
        <f t="shared" si="87"/>
        <v>0.43155605072997555</v>
      </c>
      <c r="R92" s="9">
        <f t="shared" si="88"/>
        <v>2.3873737500000001</v>
      </c>
      <c r="S92" s="13">
        <f t="shared" si="89"/>
        <v>0.18076601987015042</v>
      </c>
      <c r="T92" s="2">
        <f t="shared" si="90"/>
        <v>0.51</v>
      </c>
      <c r="U92" s="14">
        <f t="shared" si="91"/>
        <v>9.2190670133776714E-2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5.8132487045333678E-2</v>
      </c>
      <c r="AK92" s="9">
        <f t="shared" si="93"/>
        <v>10.4025</v>
      </c>
      <c r="AL92" s="1">
        <f t="shared" si="94"/>
        <v>0.45</v>
      </c>
      <c r="AM92" s="17">
        <f t="shared" si="95"/>
        <v>431681.08333333331</v>
      </c>
      <c r="AN92" s="1">
        <f t="shared" si="96"/>
        <v>2610475645.7720375</v>
      </c>
    </row>
    <row r="93" spans="1:48" x14ac:dyDescent="0.15">
      <c r="C93" s="7">
        <v>4</v>
      </c>
      <c r="D93" s="8">
        <v>10.5467167530333</v>
      </c>
      <c r="E93" s="10">
        <f t="shared" si="97"/>
        <v>7.7531948960000001</v>
      </c>
      <c r="F93" s="7" t="s">
        <v>83</v>
      </c>
      <c r="G93" s="1">
        <v>5</v>
      </c>
      <c r="H93" s="9">
        <f t="shared" si="81"/>
        <v>10.5467167530333</v>
      </c>
      <c r="I93" s="9">
        <f t="shared" si="82"/>
        <v>283.69671675303329</v>
      </c>
      <c r="J93" s="9">
        <f t="shared" si="83"/>
        <v>6.5573586152446406E-2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18.634631016704763</v>
      </c>
      <c r="O93" s="9">
        <f t="shared" si="98"/>
        <v>6.2860450535107795</v>
      </c>
      <c r="P93" s="9">
        <f t="shared" si="86"/>
        <v>0.41219851687454867</v>
      </c>
      <c r="Q93" s="12">
        <f t="shared" si="87"/>
        <v>0.18548933259354691</v>
      </c>
      <c r="R93" s="9">
        <f t="shared" si="88"/>
        <v>2.3873737500000001</v>
      </c>
      <c r="S93" s="13">
        <f t="shared" si="89"/>
        <v>7.7695975585534899E-2</v>
      </c>
      <c r="T93" s="2">
        <f t="shared" si="90"/>
        <v>0.51</v>
      </c>
      <c r="U93" s="14">
        <f t="shared" si="91"/>
        <v>3.9624947548622801E-2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3.4857921685909773E-2</v>
      </c>
      <c r="AK93" s="9">
        <f t="shared" si="93"/>
        <v>10.4025</v>
      </c>
      <c r="AL93" s="1">
        <f t="shared" si="94"/>
        <v>0.45</v>
      </c>
      <c r="AM93" s="17">
        <f t="shared" si="95"/>
        <v>431681.08333333331</v>
      </c>
      <c r="AN93" s="1">
        <f t="shared" si="96"/>
        <v>1565316748.8315933</v>
      </c>
    </row>
    <row r="94" spans="1:48" x14ac:dyDescent="0.15">
      <c r="C94" s="7">
        <v>5</v>
      </c>
      <c r="D94" s="8">
        <v>14.6965523832581</v>
      </c>
      <c r="E94" s="10">
        <f t="shared" si="97"/>
        <v>10.5467167530333</v>
      </c>
      <c r="F94" s="7" t="s">
        <v>85</v>
      </c>
      <c r="G94" s="1">
        <v>6</v>
      </c>
      <c r="H94" s="9">
        <f t="shared" si="81"/>
        <v>14.6965523832581</v>
      </c>
      <c r="I94" s="9">
        <f t="shared" si="82"/>
        <v>287.84655238325809</v>
      </c>
      <c r="J94" s="9">
        <f t="shared" si="83"/>
        <v>0.10755203945020157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11.179121536636231</v>
      </c>
      <c r="P94" s="9">
        <f t="shared" si="86"/>
        <v>1.2023373205268979</v>
      </c>
      <c r="Q94" s="12">
        <f t="shared" si="87"/>
        <v>0.54105179423710403</v>
      </c>
      <c r="R94" s="9">
        <f t="shared" si="88"/>
        <v>2.3873737500000001</v>
      </c>
      <c r="S94" s="13">
        <f t="shared" si="89"/>
        <v>0.22663053668789984</v>
      </c>
      <c r="T94" s="2">
        <f t="shared" si="90"/>
        <v>0.51</v>
      </c>
      <c r="U94" s="14">
        <f t="shared" si="91"/>
        <v>0.11558157371082892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6.0976844473814934E-2</v>
      </c>
      <c r="AK94" s="9">
        <f t="shared" si="93"/>
        <v>10.4025</v>
      </c>
      <c r="AL94" s="1">
        <f t="shared" si="94"/>
        <v>0.45</v>
      </c>
      <c r="AM94" s="17">
        <f t="shared" si="95"/>
        <v>431681.08333333331</v>
      </c>
      <c r="AN94" s="1">
        <f t="shared" si="96"/>
        <v>2738203292.9502969</v>
      </c>
    </row>
    <row r="95" spans="1:48" x14ac:dyDescent="0.15">
      <c r="C95" s="7">
        <v>6</v>
      </c>
      <c r="D95" s="8">
        <v>17.954307958000001</v>
      </c>
      <c r="E95" s="10">
        <f t="shared" si="97"/>
        <v>14.6965523832581</v>
      </c>
      <c r="F95" s="7" t="s">
        <v>83</v>
      </c>
      <c r="G95" s="1">
        <v>7</v>
      </c>
      <c r="H95" s="9">
        <f t="shared" si="81"/>
        <v>17.954307958000001</v>
      </c>
      <c r="I95" s="9">
        <f t="shared" si="82"/>
        <v>291.10430795799999</v>
      </c>
      <c r="J95" s="9">
        <f t="shared" si="83"/>
        <v>0.15704399540547001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15.282059216109335</v>
      </c>
      <c r="P95" s="9">
        <f t="shared" si="86"/>
        <v>2.3999556373207951</v>
      </c>
      <c r="Q95" s="12">
        <f t="shared" si="87"/>
        <v>1.0799800367943577</v>
      </c>
      <c r="R95" s="9">
        <f t="shared" si="88"/>
        <v>2.3873737500000001</v>
      </c>
      <c r="S95" s="13">
        <f t="shared" si="89"/>
        <v>0.45237158061001453</v>
      </c>
      <c r="T95" s="2">
        <f t="shared" si="90"/>
        <v>0.51</v>
      </c>
      <c r="U95" s="14">
        <f t="shared" si="91"/>
        <v>0.23070950611110741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0.11601391609249889</v>
      </c>
      <c r="AK95" s="9">
        <f t="shared" si="93"/>
        <v>10.4025</v>
      </c>
      <c r="AL95" s="1">
        <f t="shared" si="94"/>
        <v>0.45</v>
      </c>
      <c r="AM95" s="17">
        <f t="shared" si="95"/>
        <v>431681.08333333331</v>
      </c>
      <c r="AN95" s="1">
        <f t="shared" si="96"/>
        <v>5209677375.3019581</v>
      </c>
    </row>
    <row r="96" spans="1:48" x14ac:dyDescent="0.15">
      <c r="C96" s="7">
        <v>7</v>
      </c>
      <c r="D96" s="8">
        <v>20.504319506774198</v>
      </c>
      <c r="E96" s="10">
        <f t="shared" si="97"/>
        <v>17.954307958000001</v>
      </c>
      <c r="F96" s="7" t="s">
        <v>83</v>
      </c>
      <c r="G96" s="1">
        <v>8</v>
      </c>
      <c r="H96" s="9">
        <f t="shared" si="81"/>
        <v>20.504319506774198</v>
      </c>
      <c r="I96" s="9">
        <f t="shared" si="82"/>
        <v>293.65431950677419</v>
      </c>
      <c r="J96" s="9">
        <f t="shared" si="83"/>
        <v>0.2099725899604645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18.18737857878854</v>
      </c>
      <c r="P96" s="9">
        <f t="shared" si="86"/>
        <v>3.8188509847797016</v>
      </c>
      <c r="Q96" s="12">
        <f t="shared" si="87"/>
        <v>1.7184829431508657</v>
      </c>
      <c r="R96" s="9">
        <f t="shared" si="88"/>
        <v>2.3873737500000001</v>
      </c>
      <c r="S96" s="13">
        <f t="shared" si="89"/>
        <v>0.71982149554541497</v>
      </c>
      <c r="T96" s="2">
        <f t="shared" si="90"/>
        <v>0.51</v>
      </c>
      <c r="U96" s="14">
        <f t="shared" si="91"/>
        <v>0.36710896272816163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0.15713835226254075</v>
      </c>
      <c r="AK96" s="9">
        <f t="shared" si="93"/>
        <v>10.4025</v>
      </c>
      <c r="AL96" s="1">
        <f t="shared" si="94"/>
        <v>0.45</v>
      </c>
      <c r="AM96" s="17">
        <f t="shared" si="95"/>
        <v>431681.08333333331</v>
      </c>
      <c r="AN96" s="1">
        <f t="shared" si="96"/>
        <v>7056395871.6959352</v>
      </c>
    </row>
    <row r="97" spans="1:50" x14ac:dyDescent="0.15">
      <c r="C97" s="7">
        <v>8</v>
      </c>
      <c r="D97" s="8">
        <v>20.421085036774201</v>
      </c>
      <c r="E97" s="10">
        <f t="shared" si="97"/>
        <v>20.504319506774198</v>
      </c>
      <c r="F97" s="7" t="s">
        <v>83</v>
      </c>
      <c r="G97" s="1">
        <v>9</v>
      </c>
      <c r="H97" s="9">
        <f t="shared" si="81"/>
        <v>20.421085036774201</v>
      </c>
      <c r="I97" s="9">
        <f t="shared" si="82"/>
        <v>293.57108503677421</v>
      </c>
      <c r="J97" s="9">
        <f t="shared" si="83"/>
        <v>0.20800790854495471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19.673802594008841</v>
      </c>
      <c r="P97" s="9">
        <f t="shared" si="86"/>
        <v>4.0923065307060833</v>
      </c>
      <c r="Q97" s="12">
        <f t="shared" si="87"/>
        <v>1.8415379388177375</v>
      </c>
      <c r="R97" s="9">
        <f t="shared" si="88"/>
        <v>2.3873737500000001</v>
      </c>
      <c r="S97" s="13">
        <f t="shared" si="89"/>
        <v>0.77136558061666616</v>
      </c>
      <c r="T97" s="2">
        <f t="shared" si="90"/>
        <v>0.51</v>
      </c>
      <c r="U97" s="14">
        <f t="shared" si="91"/>
        <v>0.39339644611449975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0.16506402850352167</v>
      </c>
      <c r="AK97" s="9">
        <f t="shared" si="93"/>
        <v>10.4025</v>
      </c>
      <c r="AL97" s="1">
        <f t="shared" si="94"/>
        <v>0.45</v>
      </c>
      <c r="AM97" s="17">
        <f t="shared" si="95"/>
        <v>431681.08333333331</v>
      </c>
      <c r="AN97" s="1">
        <f t="shared" si="96"/>
        <v>7412303314.4175949</v>
      </c>
    </row>
    <row r="98" spans="1:50" x14ac:dyDescent="0.15">
      <c r="C98" s="7">
        <v>9</v>
      </c>
      <c r="D98" s="8">
        <v>16.182674606666701</v>
      </c>
      <c r="E98" s="10">
        <f t="shared" si="97"/>
        <v>20.421085036774201</v>
      </c>
      <c r="F98" s="7" t="s">
        <v>83</v>
      </c>
      <c r="G98" s="1">
        <v>10</v>
      </c>
      <c r="H98" s="9">
        <f t="shared" si="81"/>
        <v>16.182674606666701</v>
      </c>
      <c r="I98" s="9">
        <f t="shared" si="82"/>
        <v>289.33267460666667</v>
      </c>
      <c r="J98" s="9">
        <f t="shared" si="83"/>
        <v>0.12796024169191994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20.88677106330276</v>
      </c>
      <c r="P98" s="9">
        <f t="shared" si="86"/>
        <v>2.6726762734240208</v>
      </c>
      <c r="Q98" s="12">
        <f t="shared" si="87"/>
        <v>1.2027043230408094</v>
      </c>
      <c r="R98" s="9">
        <f t="shared" si="88"/>
        <v>2.3873737500000001</v>
      </c>
      <c r="S98" s="13">
        <f t="shared" si="89"/>
        <v>0.50377714132142459</v>
      </c>
      <c r="T98" s="2">
        <f t="shared" si="90"/>
        <v>0.51</v>
      </c>
      <c r="U98" s="14">
        <f t="shared" si="91"/>
        <v>0.25692634207392656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0.12071229213528886</v>
      </c>
      <c r="AK98" s="9">
        <f t="shared" si="93"/>
        <v>10.4025</v>
      </c>
      <c r="AL98" s="1">
        <f t="shared" si="94"/>
        <v>0.45</v>
      </c>
      <c r="AM98" s="17">
        <f t="shared" si="95"/>
        <v>431681.08333333331</v>
      </c>
      <c r="AN98" s="1">
        <f t="shared" si="96"/>
        <v>5420660886.5495901</v>
      </c>
    </row>
    <row r="99" spans="1:50" x14ac:dyDescent="0.15">
      <c r="C99" s="7">
        <v>10</v>
      </c>
      <c r="D99" s="8">
        <v>10.446982133774201</v>
      </c>
      <c r="E99" s="10">
        <f t="shared" si="97"/>
        <v>16.182674606666701</v>
      </c>
      <c r="F99" s="7" t="s">
        <v>83</v>
      </c>
      <c r="G99" s="1">
        <v>11</v>
      </c>
      <c r="H99" s="9">
        <f t="shared" si="81"/>
        <v>10.446982133774201</v>
      </c>
      <c r="I99" s="9">
        <f t="shared" si="82"/>
        <v>283.59698213377419</v>
      </c>
      <c r="J99" s="9">
        <f t="shared" si="83"/>
        <v>6.4786873024514732E-2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17.303390050384802</v>
      </c>
      <c r="O99" s="9">
        <f t="shared" si="98"/>
        <v>6.2159797394939389</v>
      </c>
      <c r="P99" s="9">
        <f t="shared" si="86"/>
        <v>0.40271389010554998</v>
      </c>
      <c r="Q99" s="12">
        <f t="shared" si="87"/>
        <v>0.18122125054749749</v>
      </c>
      <c r="R99" s="9">
        <f t="shared" si="88"/>
        <v>2.3873737500000001</v>
      </c>
      <c r="S99" s="13">
        <f t="shared" si="89"/>
        <v>7.5908202704958738E-2</v>
      </c>
      <c r="T99" s="2">
        <f t="shared" si="90"/>
        <v>0.51</v>
      </c>
      <c r="U99" s="14">
        <f t="shared" si="91"/>
        <v>3.8713183379528955E-2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4.2009024788927984E-2</v>
      </c>
      <c r="AK99" s="9">
        <f t="shared" si="93"/>
        <v>10.4025</v>
      </c>
      <c r="AL99" s="1">
        <f t="shared" si="94"/>
        <v>0.45</v>
      </c>
      <c r="AM99" s="17">
        <f t="shared" si="95"/>
        <v>431681.08333333331</v>
      </c>
      <c r="AN99" s="1">
        <f t="shared" si="96"/>
        <v>1886441500.92204</v>
      </c>
    </row>
    <row r="100" spans="1:50" x14ac:dyDescent="0.15">
      <c r="C100" s="7">
        <v>11</v>
      </c>
      <c r="D100" s="8">
        <v>5.0353223135</v>
      </c>
      <c r="E100" s="10">
        <f t="shared" si="97"/>
        <v>10.446982133774201</v>
      </c>
      <c r="F100" s="7" t="s">
        <v>85</v>
      </c>
      <c r="G100" s="1">
        <v>12</v>
      </c>
      <c r="H100" s="9">
        <f t="shared" si="81"/>
        <v>5.0353223135</v>
      </c>
      <c r="I100" s="9">
        <f t="shared" si="82"/>
        <v>278.18532231349997</v>
      </c>
      <c r="J100" s="9">
        <f t="shared" si="83"/>
        <v>3.3221742454801764E-2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11.118540849388388</v>
      </c>
      <c r="P100" s="9">
        <f t="shared" si="86"/>
        <v>0.36937730057157386</v>
      </c>
      <c r="Q100" s="12">
        <f t="shared" si="87"/>
        <v>0.16621978525720824</v>
      </c>
      <c r="R100" s="9">
        <f t="shared" si="88"/>
        <v>2.3873737500000001</v>
      </c>
      <c r="S100" s="13">
        <f t="shared" si="89"/>
        <v>6.9624534179957467E-2</v>
      </c>
      <c r="T100" s="2">
        <f t="shared" si="90"/>
        <v>0.51</v>
      </c>
      <c r="U100" s="14">
        <f t="shared" si="91"/>
        <v>3.5508512431778307E-2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4.1042816498181159E-2</v>
      </c>
      <c r="AK100" s="9">
        <f t="shared" si="93"/>
        <v>10.4025</v>
      </c>
      <c r="AL100" s="1">
        <f t="shared" si="94"/>
        <v>0.45</v>
      </c>
      <c r="AM100" s="17">
        <f t="shared" si="95"/>
        <v>431681.08333333331</v>
      </c>
      <c r="AN100" s="1">
        <f t="shared" si="96"/>
        <v>1843053314.0417733</v>
      </c>
      <c r="AO100" s="1">
        <f>SUM(AN89:AN100)</f>
        <v>40671106858.400284</v>
      </c>
    </row>
    <row r="101" spans="1:50" x14ac:dyDescent="0.15">
      <c r="C101" s="7">
        <v>12</v>
      </c>
      <c r="D101" s="8">
        <v>0.92320774509677395</v>
      </c>
      <c r="E101" s="10">
        <f t="shared" si="97"/>
        <v>5.0353223135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1.7134814118387101</v>
      </c>
      <c r="E105" s="7"/>
      <c r="F105" s="7"/>
      <c r="G105" s="1">
        <v>1</v>
      </c>
      <c r="H105" s="9">
        <f t="shared" ref="H105:H116" si="99">E106</f>
        <v>1.7134814118387101</v>
      </c>
      <c r="I105" s="9">
        <f t="shared" ref="I105:I116" si="100">H105+273.15</f>
        <v>274.86348141183868</v>
      </c>
      <c r="J105" s="9">
        <f t="shared" ref="J105:J116" si="101">EXP(($C$15*(I105-$C$13))/($C$16*I105*$C$13))</f>
        <v>2.1762790670240183E-2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1.4099898981256638E-2</v>
      </c>
      <c r="Q105" s="12">
        <f t="shared" ref="Q105:Q116" si="105">P105*$B$107</f>
        <v>4.2299696943769909E-3</v>
      </c>
      <c r="R105" s="9">
        <f t="shared" ref="R105:R116" si="106">L105*$B$107</f>
        <v>0.19436706250000002</v>
      </c>
      <c r="S105" s="13">
        <f t="shared" ref="S105:S116" si="107">Q105/R105</f>
        <v>2.1762790670240183E-2</v>
      </c>
      <c r="T105" s="2">
        <f t="shared" ref="T105:T116" si="108">$B$106/100</f>
        <v>0.01</v>
      </c>
      <c r="U105" s="14">
        <f t="shared" ref="U105:U116" si="109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5.7076279067024022E-3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45687.083333333336</v>
      </c>
      <c r="AX105" s="1">
        <f t="shared" ref="AX105:AX116" si="116">AW105*10000*AV105*0.67*AU105*AT105</f>
        <v>33958348.43161428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1.1996601387096699E-2</v>
      </c>
      <c r="E106" s="10">
        <f t="shared" ref="E106:E117" si="117">D105</f>
        <v>1.7134814118387101</v>
      </c>
      <c r="F106" s="7" t="s">
        <v>83</v>
      </c>
      <c r="G106" s="1">
        <v>2</v>
      </c>
      <c r="H106" s="9">
        <f t="shared" si="99"/>
        <v>1.1996601387096699E-2</v>
      </c>
      <c r="I106" s="9">
        <f t="shared" si="100"/>
        <v>273.1619966013871</v>
      </c>
      <c r="J106" s="9">
        <f t="shared" si="101"/>
        <v>1.7453677068409564E-2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1.2816805176854102</v>
      </c>
      <c r="P106" s="9">
        <f t="shared" si="104"/>
        <v>2.2370037860553142E-2</v>
      </c>
      <c r="Q106" s="12">
        <f t="shared" si="105"/>
        <v>6.7110113581659425E-3</v>
      </c>
      <c r="R106" s="9">
        <f t="shared" si="106"/>
        <v>0.19436706250000002</v>
      </c>
      <c r="S106" s="13">
        <f t="shared" si="107"/>
        <v>3.4527513416353357E-2</v>
      </c>
      <c r="T106" s="2">
        <f t="shared" si="108"/>
        <v>0.01</v>
      </c>
      <c r="U106" s="14">
        <f t="shared" si="109"/>
        <v>3.4527513416353356E-4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5.8352751341635336E-3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45687.083333333336</v>
      </c>
      <c r="AX106" s="1">
        <f t="shared" si="116"/>
        <v>34717803.865169168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1.8980584929642901</v>
      </c>
      <c r="E107" s="10">
        <f t="shared" si="117"/>
        <v>1.1996601387096699E-2</v>
      </c>
      <c r="F107" s="7" t="s">
        <v>83</v>
      </c>
      <c r="G107" s="1">
        <v>3</v>
      </c>
      <c r="H107" s="9">
        <f t="shared" si="99"/>
        <v>1.8980584929642901</v>
      </c>
      <c r="I107" s="9">
        <f t="shared" si="100"/>
        <v>275.04805849296429</v>
      </c>
      <c r="J107" s="9">
        <f t="shared" si="101"/>
        <v>2.2286336582100441E-2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1.9072006881581907</v>
      </c>
      <c r="P107" s="9">
        <f t="shared" si="104"/>
        <v>4.250451646590702E-2</v>
      </c>
      <c r="Q107" s="12">
        <f t="shared" si="105"/>
        <v>1.2751354939772105E-2</v>
      </c>
      <c r="R107" s="9">
        <f t="shared" si="106"/>
        <v>0.19436706250000002</v>
      </c>
      <c r="S107" s="13">
        <f t="shared" si="107"/>
        <v>6.5604505083118714E-2</v>
      </c>
      <c r="T107" s="2">
        <f t="shared" si="108"/>
        <v>0.01</v>
      </c>
      <c r="U107" s="14">
        <f t="shared" si="109"/>
        <v>6.560450508311872E-4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6.1460450508311875E-3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45687.083333333336</v>
      </c>
      <c r="AX107" s="1">
        <f t="shared" si="116"/>
        <v>36566773.925020367</v>
      </c>
    </row>
    <row r="108" spans="1:50" x14ac:dyDescent="0.15">
      <c r="C108" s="7">
        <v>3</v>
      </c>
      <c r="D108" s="8">
        <v>7.7531948960000001</v>
      </c>
      <c r="E108" s="10">
        <f t="shared" si="117"/>
        <v>1.8980584929642901</v>
      </c>
      <c r="F108" s="7" t="s">
        <v>83</v>
      </c>
      <c r="G108" s="1">
        <v>4</v>
      </c>
      <c r="H108" s="9">
        <f t="shared" si="99"/>
        <v>7.7531948960000001</v>
      </c>
      <c r="I108" s="9">
        <f t="shared" si="100"/>
        <v>280.903194896</v>
      </c>
      <c r="J108" s="9">
        <f t="shared" si="101"/>
        <v>4.6611943455677415E-2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2.512586380025617</v>
      </c>
      <c r="P108" s="9">
        <f t="shared" si="104"/>
        <v>0.11711653427325927</v>
      </c>
      <c r="Q108" s="12">
        <f t="shared" si="105"/>
        <v>3.5134960281977781E-2</v>
      </c>
      <c r="R108" s="9">
        <f t="shared" si="106"/>
        <v>0.19436706250000002</v>
      </c>
      <c r="S108" s="13">
        <f t="shared" si="107"/>
        <v>0.18076601987015048</v>
      </c>
      <c r="T108" s="2">
        <f t="shared" si="108"/>
        <v>0.01</v>
      </c>
      <c r="U108" s="14">
        <f t="shared" si="109"/>
        <v>1.8076601987015049E-3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7.297660198701505E-3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45687.083333333336</v>
      </c>
      <c r="AX108" s="1">
        <f t="shared" si="116"/>
        <v>43418472.930238001</v>
      </c>
    </row>
    <row r="109" spans="1:50" x14ac:dyDescent="0.15">
      <c r="C109" s="7">
        <v>4</v>
      </c>
      <c r="D109" s="8">
        <v>10.5467167530333</v>
      </c>
      <c r="E109" s="10">
        <f t="shared" si="117"/>
        <v>7.7531948960000001</v>
      </c>
      <c r="F109" s="7" t="s">
        <v>83</v>
      </c>
      <c r="G109" s="1">
        <v>5</v>
      </c>
      <c r="H109" s="9">
        <f t="shared" si="99"/>
        <v>10.5467167530333</v>
      </c>
      <c r="I109" s="9">
        <f t="shared" si="100"/>
        <v>283.69671675303329</v>
      </c>
      <c r="J109" s="9">
        <f t="shared" si="101"/>
        <v>6.5573586152446406E-2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2.2756963534647401</v>
      </c>
      <c r="O109" s="9">
        <f t="shared" si="118"/>
        <v>0.76766370062095124</v>
      </c>
      <c r="P109" s="9">
        <f t="shared" si="104"/>
        <v>5.0338461808773771E-2</v>
      </c>
      <c r="Q109" s="12">
        <f t="shared" si="105"/>
        <v>1.5101538542632131E-2</v>
      </c>
      <c r="R109" s="9">
        <f t="shared" si="106"/>
        <v>0.19436706250000002</v>
      </c>
      <c r="S109" s="13">
        <f t="shared" si="107"/>
        <v>7.7695975585534871E-2</v>
      </c>
      <c r="T109" s="2">
        <f t="shared" si="108"/>
        <v>0.01</v>
      </c>
      <c r="U109" s="14">
        <f t="shared" si="109"/>
        <v>7.7695975585534871E-4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6.2669597558553487E-3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45687.083333333336</v>
      </c>
      <c r="AX109" s="1">
        <f t="shared" si="116"/>
        <v>37286173.253574111</v>
      </c>
    </row>
    <row r="110" spans="1:50" x14ac:dyDescent="0.15">
      <c r="C110" s="7">
        <v>5</v>
      </c>
      <c r="D110" s="8">
        <v>14.6965523832581</v>
      </c>
      <c r="E110" s="10">
        <f t="shared" si="117"/>
        <v>10.5467167530333</v>
      </c>
      <c r="F110" s="7" t="s">
        <v>85</v>
      </c>
      <c r="G110" s="1">
        <v>6</v>
      </c>
      <c r="H110" s="9">
        <f t="shared" si="99"/>
        <v>14.6965523832581</v>
      </c>
      <c r="I110" s="9">
        <f t="shared" si="100"/>
        <v>287.84655238325809</v>
      </c>
      <c r="J110" s="9">
        <f t="shared" si="101"/>
        <v>0.10755203945020157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1.3652154471455109</v>
      </c>
      <c r="P110" s="9">
        <f t="shared" si="104"/>
        <v>0.14683170562941858</v>
      </c>
      <c r="Q110" s="12">
        <f t="shared" si="105"/>
        <v>4.4049511688825572E-2</v>
      </c>
      <c r="R110" s="9">
        <f t="shared" si="106"/>
        <v>0.19436706250000002</v>
      </c>
      <c r="S110" s="13">
        <f t="shared" si="107"/>
        <v>0.22663053668789981</v>
      </c>
      <c r="T110" s="2">
        <f t="shared" si="108"/>
        <v>0.01</v>
      </c>
      <c r="U110" s="14">
        <f t="shared" si="109"/>
        <v>2.2663053668789982E-3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7.7563053668789983E-3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45687.083333333336</v>
      </c>
      <c r="AX110" s="1">
        <f t="shared" si="116"/>
        <v>46147247.945364386</v>
      </c>
    </row>
    <row r="111" spans="1:50" x14ac:dyDescent="0.15">
      <c r="C111" s="7">
        <v>6</v>
      </c>
      <c r="D111" s="8">
        <v>17.954307958000001</v>
      </c>
      <c r="E111" s="10">
        <f t="shared" si="117"/>
        <v>14.6965523832581</v>
      </c>
      <c r="F111" s="7" t="s">
        <v>83</v>
      </c>
      <c r="G111" s="1">
        <v>7</v>
      </c>
      <c r="H111" s="9">
        <f t="shared" si="99"/>
        <v>17.954307958000001</v>
      </c>
      <c r="I111" s="9">
        <f t="shared" si="100"/>
        <v>291.10430795799999</v>
      </c>
      <c r="J111" s="9">
        <f t="shared" si="101"/>
        <v>0.15704399540547001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1.8662739498494259</v>
      </c>
      <c r="P111" s="9">
        <f t="shared" si="104"/>
        <v>0.2930871176055016</v>
      </c>
      <c r="Q111" s="12">
        <f t="shared" si="105"/>
        <v>8.7926135281650483E-2</v>
      </c>
      <c r="R111" s="9">
        <f t="shared" si="106"/>
        <v>0.19436706250000002</v>
      </c>
      <c r="S111" s="13">
        <f t="shared" si="107"/>
        <v>0.45237158061001448</v>
      </c>
      <c r="T111" s="2">
        <f t="shared" si="108"/>
        <v>0.01</v>
      </c>
      <c r="U111" s="14">
        <f t="shared" si="109"/>
        <v>4.5237158061001452E-3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1.4473715806100147E-2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45687.083333333336</v>
      </c>
      <c r="AX111" s="1">
        <f t="shared" si="116"/>
        <v>86113441.954852179</v>
      </c>
    </row>
    <row r="112" spans="1:50" x14ac:dyDescent="0.15">
      <c r="C112" s="7">
        <v>7</v>
      </c>
      <c r="D112" s="8">
        <v>20.504319506774198</v>
      </c>
      <c r="E112" s="10">
        <f t="shared" si="117"/>
        <v>17.954307958000001</v>
      </c>
      <c r="F112" s="7" t="s">
        <v>83</v>
      </c>
      <c r="G112" s="1">
        <v>8</v>
      </c>
      <c r="H112" s="9">
        <f t="shared" si="99"/>
        <v>20.504319506774198</v>
      </c>
      <c r="I112" s="9">
        <f t="shared" si="100"/>
        <v>293.65431950677419</v>
      </c>
      <c r="J112" s="9">
        <f t="shared" si="101"/>
        <v>0.2099725899604645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2.2210770405772577</v>
      </c>
      <c r="P112" s="9">
        <f t="shared" si="104"/>
        <v>0.46636529871173049</v>
      </c>
      <c r="Q112" s="12">
        <f t="shared" si="105"/>
        <v>0.13990958961351915</v>
      </c>
      <c r="R112" s="9">
        <f t="shared" si="106"/>
        <v>0.19436706250000002</v>
      </c>
      <c r="S112" s="13">
        <f t="shared" si="107"/>
        <v>0.71982149554541497</v>
      </c>
      <c r="T112" s="2">
        <f t="shared" si="108"/>
        <v>0.01</v>
      </c>
      <c r="U112" s="14">
        <f t="shared" si="109"/>
        <v>7.1982149554541495E-3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1.7148214955454148E-2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45687.083333333336</v>
      </c>
      <c r="AX112" s="1">
        <f t="shared" si="116"/>
        <v>102025757.10195005</v>
      </c>
    </row>
    <row r="113" spans="1:53" x14ac:dyDescent="0.15">
      <c r="C113" s="7">
        <v>8</v>
      </c>
      <c r="D113" s="8">
        <v>20.421085036774201</v>
      </c>
      <c r="E113" s="10">
        <f t="shared" si="117"/>
        <v>20.504319506774198</v>
      </c>
      <c r="F113" s="7" t="s">
        <v>83</v>
      </c>
      <c r="G113" s="1">
        <v>9</v>
      </c>
      <c r="H113" s="9">
        <f t="shared" si="99"/>
        <v>20.421085036774201</v>
      </c>
      <c r="I113" s="9">
        <f t="shared" si="100"/>
        <v>293.57108503677421</v>
      </c>
      <c r="J113" s="9">
        <f t="shared" si="101"/>
        <v>0.20800790854495471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2.4026019501988607</v>
      </c>
      <c r="P113" s="9">
        <f t="shared" si="104"/>
        <v>0.49976020672689447</v>
      </c>
      <c r="Q113" s="12">
        <f t="shared" si="105"/>
        <v>0.14992806201806833</v>
      </c>
      <c r="R113" s="9">
        <f t="shared" si="106"/>
        <v>0.19436706250000002</v>
      </c>
      <c r="S113" s="13">
        <f t="shared" si="107"/>
        <v>0.77136558061666605</v>
      </c>
      <c r="T113" s="2">
        <f t="shared" si="108"/>
        <v>0.01</v>
      </c>
      <c r="U113" s="14">
        <f t="shared" si="109"/>
        <v>7.713655806166661E-3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1.7663655806166662E-2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45687.083333333336</v>
      </c>
      <c r="AX113" s="1">
        <f t="shared" si="116"/>
        <v>105092446.15219964</v>
      </c>
    </row>
    <row r="114" spans="1:53" x14ac:dyDescent="0.15">
      <c r="C114" s="7">
        <v>9</v>
      </c>
      <c r="D114" s="8">
        <v>16.182674606666701</v>
      </c>
      <c r="E114" s="10">
        <f t="shared" si="117"/>
        <v>20.421085036774201</v>
      </c>
      <c r="F114" s="7" t="s">
        <v>83</v>
      </c>
      <c r="G114" s="1">
        <v>10</v>
      </c>
      <c r="H114" s="9">
        <f t="shared" si="99"/>
        <v>16.182674606666701</v>
      </c>
      <c r="I114" s="9">
        <f t="shared" si="100"/>
        <v>289.33267460666667</v>
      </c>
      <c r="J114" s="9">
        <f t="shared" si="101"/>
        <v>0.12796024169191994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2.5507319518052998</v>
      </c>
      <c r="P114" s="9">
        <f t="shared" si="104"/>
        <v>0.32639227704430884</v>
      </c>
      <c r="Q114" s="12">
        <f t="shared" si="105"/>
        <v>9.7917683113292645E-2</v>
      </c>
      <c r="R114" s="9">
        <f t="shared" si="106"/>
        <v>0.19436706250000002</v>
      </c>
      <c r="S114" s="13">
        <f t="shared" si="107"/>
        <v>0.50377714132142437</v>
      </c>
      <c r="T114" s="2">
        <f t="shared" si="108"/>
        <v>0.01</v>
      </c>
      <c r="U114" s="14">
        <f t="shared" si="109"/>
        <v>5.037771413214244E-3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1.4987771413214244E-2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45687.083333333336</v>
      </c>
      <c r="AX114" s="1">
        <f t="shared" si="116"/>
        <v>89171889.300220758</v>
      </c>
    </row>
    <row r="115" spans="1:53" x14ac:dyDescent="0.15">
      <c r="C115" s="7">
        <v>10</v>
      </c>
      <c r="D115" s="8">
        <v>10.446982133774201</v>
      </c>
      <c r="E115" s="10">
        <f t="shared" si="117"/>
        <v>16.182674606666701</v>
      </c>
      <c r="F115" s="7" t="s">
        <v>83</v>
      </c>
      <c r="G115" s="1">
        <v>11</v>
      </c>
      <c r="H115" s="9">
        <f t="shared" si="99"/>
        <v>10.446982133774201</v>
      </c>
      <c r="I115" s="9">
        <f t="shared" si="100"/>
        <v>283.59698213377419</v>
      </c>
      <c r="J115" s="9">
        <f t="shared" si="101"/>
        <v>6.4786873024514732E-2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2.1131226910229413</v>
      </c>
      <c r="O115" s="9">
        <f t="shared" si="118"/>
        <v>0.75910719207138344</v>
      </c>
      <c r="P115" s="9">
        <f t="shared" si="104"/>
        <v>4.9180181264724634E-2</v>
      </c>
      <c r="Q115" s="12">
        <f t="shared" si="105"/>
        <v>1.4754054379417389E-2</v>
      </c>
      <c r="R115" s="9">
        <f t="shared" si="106"/>
        <v>0.19436706250000002</v>
      </c>
      <c r="S115" s="13">
        <f t="shared" si="107"/>
        <v>7.5908202704958752E-2</v>
      </c>
      <c r="T115" s="2">
        <f t="shared" si="108"/>
        <v>0.01</v>
      </c>
      <c r="U115" s="14">
        <f t="shared" si="109"/>
        <v>7.5908202704958751E-4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6.2490820270495878E-3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45687.083333333336</v>
      </c>
      <c r="AX115" s="1">
        <f t="shared" si="116"/>
        <v>37179807.149498016</v>
      </c>
    </row>
    <row r="116" spans="1:53" x14ac:dyDescent="0.15">
      <c r="C116" s="7">
        <v>11</v>
      </c>
      <c r="D116" s="8">
        <v>5.0353223135</v>
      </c>
      <c r="E116" s="10">
        <f t="shared" si="117"/>
        <v>10.446982133774201</v>
      </c>
      <c r="F116" s="7" t="s">
        <v>85</v>
      </c>
      <c r="G116" s="1">
        <v>12</v>
      </c>
      <c r="H116" s="9">
        <f t="shared" si="99"/>
        <v>5.0353223135</v>
      </c>
      <c r="I116" s="9">
        <f t="shared" si="100"/>
        <v>278.18532231349997</v>
      </c>
      <c r="J116" s="9">
        <f t="shared" si="101"/>
        <v>3.3221742454801764E-2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1.3578172191399924</v>
      </c>
      <c r="P116" s="9">
        <f t="shared" si="104"/>
        <v>4.5109053954963958E-2</v>
      </c>
      <c r="Q116" s="12">
        <f t="shared" si="105"/>
        <v>1.3532716186489187E-2</v>
      </c>
      <c r="R116" s="9">
        <f t="shared" si="106"/>
        <v>0.19436706250000002</v>
      </c>
      <c r="S116" s="13">
        <f t="shared" si="107"/>
        <v>6.9624534179957495E-2</v>
      </c>
      <c r="T116" s="2">
        <f t="shared" si="108"/>
        <v>0.01</v>
      </c>
      <c r="U116" s="14">
        <f t="shared" si="109"/>
        <v>6.9624534179957493E-4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6.1862453417995747E-3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45687.083333333336</v>
      </c>
      <c r="AX116" s="1">
        <f t="shared" si="116"/>
        <v>36805951.304848105</v>
      </c>
      <c r="AY116" s="1">
        <f>SUM(AX105:AX116)</f>
        <v>688484113.31454897</v>
      </c>
    </row>
    <row r="117" spans="1:53" x14ac:dyDescent="0.15">
      <c r="C117" s="7">
        <v>12</v>
      </c>
      <c r="D117" s="8">
        <v>0.92320774509677395</v>
      </c>
      <c r="E117" s="10">
        <f t="shared" si="117"/>
        <v>5.0353223135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1.7134814118387101</v>
      </c>
      <c r="E121" s="7"/>
      <c r="F121" s="7"/>
      <c r="G121" s="1">
        <v>1</v>
      </c>
      <c r="H121" s="9">
        <f t="shared" ref="H121:H132" si="119">E122</f>
        <v>1.7134814118387101</v>
      </c>
      <c r="I121" s="9">
        <f t="shared" ref="I121:I132" si="120">H121+273.15</f>
        <v>274.86348141183868</v>
      </c>
      <c r="J121" s="9">
        <f t="shared" ref="J121:J132" si="121">EXP(($C$15*(I121-$C$13))/($C$16*I121*$C$13))</f>
        <v>2.1762790670240183E-2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6.1958665038173806E-3</v>
      </c>
      <c r="Q121" s="12">
        <f t="shared" ref="Q121:Q132" si="125">P121*$B$123</f>
        <v>2.0446359462597359E-3</v>
      </c>
      <c r="R121" s="9">
        <f t="shared" ref="R121:R132" si="126">L121*$B$123</f>
        <v>9.3951000000000007E-2</v>
      </c>
      <c r="S121" s="13">
        <f t="shared" ref="S121:S132" si="127">Q121/R121</f>
        <v>2.1762790670240187E-2</v>
      </c>
      <c r="T121" s="2">
        <f t="shared" ref="T121:T132" si="128">$B$122/100</f>
        <v>0.01</v>
      </c>
      <c r="U121" s="14">
        <f t="shared" ref="U121:U132" si="129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5.7076279067024022E-3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2500</v>
      </c>
      <c r="AX121" s="1">
        <f t="shared" ref="AX121:AX132" si="136">AW121*10000*AV121*0.67*AU121*AT121</f>
        <v>898197.56034985068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1.1996601387096699E-2</v>
      </c>
      <c r="E122" s="10">
        <f t="shared" ref="E122:E133" si="139">D121</f>
        <v>1.7134814118387101</v>
      </c>
      <c r="F122" s="7" t="s">
        <v>83</v>
      </c>
      <c r="G122" s="1">
        <v>2</v>
      </c>
      <c r="H122" s="9">
        <f t="shared" si="119"/>
        <v>1.1996601387096699E-2</v>
      </c>
      <c r="I122" s="9">
        <f t="shared" si="120"/>
        <v>273.1619966013871</v>
      </c>
      <c r="J122" s="9">
        <f t="shared" si="121"/>
        <v>1.7453677068409564E-2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0.56320413349618259</v>
      </c>
      <c r="P122" s="9">
        <f t="shared" si="124"/>
        <v>9.8299830696358011E-3</v>
      </c>
      <c r="Q122" s="12">
        <f t="shared" si="125"/>
        <v>3.2438944129798146E-3</v>
      </c>
      <c r="R122" s="9">
        <f t="shared" si="126"/>
        <v>9.3951000000000007E-2</v>
      </c>
      <c r="S122" s="13">
        <f t="shared" si="127"/>
        <v>3.4527513416353357E-2</v>
      </c>
      <c r="T122" s="2">
        <f t="shared" si="128"/>
        <v>0.01</v>
      </c>
      <c r="U122" s="14">
        <f t="shared" si="129"/>
        <v>3.4527513416353356E-4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5.8352751341635336E-3</v>
      </c>
      <c r="AU122" s="9">
        <f t="shared" si="133"/>
        <v>28.47</v>
      </c>
      <c r="AV122" s="1">
        <f t="shared" si="134"/>
        <v>0.33</v>
      </c>
      <c r="AW122" s="1">
        <f t="shared" si="135"/>
        <v>2500</v>
      </c>
      <c r="AX122" s="1">
        <f t="shared" si="136"/>
        <v>918285.13966741192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1.8980584929642901</v>
      </c>
      <c r="E123" s="10">
        <f t="shared" si="139"/>
        <v>1.1996601387096699E-2</v>
      </c>
      <c r="F123" s="7" t="s">
        <v>83</v>
      </c>
      <c r="G123" s="1">
        <v>3</v>
      </c>
      <c r="H123" s="9">
        <f t="shared" si="119"/>
        <v>1.8980584929642901</v>
      </c>
      <c r="I123" s="9">
        <f t="shared" si="120"/>
        <v>275.04805849296429</v>
      </c>
      <c r="J123" s="9">
        <f t="shared" si="121"/>
        <v>2.2286336582100441E-2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0.83807415042654676</v>
      </c>
      <c r="P123" s="9">
        <f t="shared" si="124"/>
        <v>1.8677602597163896E-2</v>
      </c>
      <c r="Q123" s="12">
        <f t="shared" si="125"/>
        <v>6.1636088570640856E-3</v>
      </c>
      <c r="R123" s="9">
        <f t="shared" si="126"/>
        <v>9.3951000000000007E-2</v>
      </c>
      <c r="S123" s="13">
        <f t="shared" si="127"/>
        <v>6.56045050831187E-2</v>
      </c>
      <c r="T123" s="2">
        <f t="shared" si="128"/>
        <v>0.01</v>
      </c>
      <c r="U123" s="14">
        <f t="shared" si="129"/>
        <v>6.5604505083118698E-4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6.1460450508311866E-3</v>
      </c>
      <c r="AU123" s="9">
        <f t="shared" si="133"/>
        <v>28.47</v>
      </c>
      <c r="AV123" s="1">
        <f t="shared" si="134"/>
        <v>0.33</v>
      </c>
      <c r="AW123" s="1">
        <f t="shared" si="135"/>
        <v>2500</v>
      </c>
      <c r="AX123" s="1">
        <f t="shared" si="136"/>
        <v>967190.35660582338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7.7531948960000001</v>
      </c>
      <c r="E124" s="10">
        <f t="shared" si="139"/>
        <v>1.8980584929642901</v>
      </c>
      <c r="F124" s="7" t="s">
        <v>83</v>
      </c>
      <c r="G124" s="1">
        <v>4</v>
      </c>
      <c r="H124" s="9">
        <f t="shared" si="119"/>
        <v>7.7531948960000001</v>
      </c>
      <c r="I124" s="9">
        <f t="shared" si="120"/>
        <v>280.903194896</v>
      </c>
      <c r="J124" s="9">
        <f t="shared" si="121"/>
        <v>4.6611943455677415E-2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1.1040965478293827</v>
      </c>
      <c r="P124" s="9">
        <f t="shared" si="124"/>
        <v>5.146408585703182E-2</v>
      </c>
      <c r="Q124" s="12">
        <f t="shared" si="125"/>
        <v>1.69831483328205E-2</v>
      </c>
      <c r="R124" s="9">
        <f t="shared" si="126"/>
        <v>9.3951000000000007E-2</v>
      </c>
      <c r="S124" s="13">
        <f t="shared" si="127"/>
        <v>0.1807660198701504</v>
      </c>
      <c r="T124" s="2">
        <f t="shared" si="128"/>
        <v>0.01</v>
      </c>
      <c r="U124" s="14">
        <f t="shared" si="129"/>
        <v>1.807660198701504E-3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7.2976601987015041E-3</v>
      </c>
      <c r="AU124" s="9">
        <f t="shared" si="133"/>
        <v>28.47</v>
      </c>
      <c r="AV124" s="1">
        <f t="shared" si="134"/>
        <v>0.33</v>
      </c>
      <c r="AW124" s="1">
        <f t="shared" si="135"/>
        <v>2500</v>
      </c>
      <c r="AX124" s="1">
        <f t="shared" si="136"/>
        <v>1148417.6428247434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10.5467167530333</v>
      </c>
      <c r="E125" s="10">
        <f t="shared" si="139"/>
        <v>7.7531948960000001</v>
      </c>
      <c r="F125" s="7" t="s">
        <v>83</v>
      </c>
      <c r="G125" s="1">
        <v>5</v>
      </c>
      <c r="H125" s="9">
        <f t="shared" si="119"/>
        <v>10.5467167530333</v>
      </c>
      <c r="I125" s="9">
        <f t="shared" si="120"/>
        <v>283.69671675303329</v>
      </c>
      <c r="J125" s="9">
        <f t="shared" si="121"/>
        <v>6.5573586152446406E-2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1.0000008388737334</v>
      </c>
      <c r="O125" s="9">
        <f t="shared" si="140"/>
        <v>0.33733162309861742</v>
      </c>
      <c r="P125" s="9">
        <f t="shared" si="124"/>
        <v>2.2120044249201769E-2</v>
      </c>
      <c r="Q125" s="12">
        <f t="shared" si="125"/>
        <v>7.2996146022365838E-3</v>
      </c>
      <c r="R125" s="9">
        <f t="shared" si="126"/>
        <v>9.3951000000000007E-2</v>
      </c>
      <c r="S125" s="13">
        <f t="shared" si="127"/>
        <v>7.7695975585534829E-2</v>
      </c>
      <c r="T125" s="2">
        <f t="shared" si="128"/>
        <v>0.01</v>
      </c>
      <c r="U125" s="14">
        <f t="shared" si="129"/>
        <v>7.7695975585534828E-4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6.2669597558553487E-3</v>
      </c>
      <c r="AU125" s="9">
        <f t="shared" si="133"/>
        <v>28.47</v>
      </c>
      <c r="AV125" s="1">
        <f t="shared" si="134"/>
        <v>0.33</v>
      </c>
      <c r="AW125" s="1">
        <f t="shared" si="135"/>
        <v>2500</v>
      </c>
      <c r="AX125" s="1">
        <f t="shared" si="136"/>
        <v>986218.45283746277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14.6965523832581</v>
      </c>
      <c r="E126" s="10">
        <f t="shared" si="139"/>
        <v>10.5467167530333</v>
      </c>
      <c r="F126" s="7" t="s">
        <v>85</v>
      </c>
      <c r="G126" s="1">
        <v>6</v>
      </c>
      <c r="H126" s="9">
        <f t="shared" si="119"/>
        <v>14.6965523832581</v>
      </c>
      <c r="I126" s="9">
        <f t="shared" si="120"/>
        <v>287.84655238325809</v>
      </c>
      <c r="J126" s="9">
        <f t="shared" si="121"/>
        <v>0.10755203945020157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0.59991157884941559</v>
      </c>
      <c r="P126" s="9">
        <f t="shared" si="124"/>
        <v>6.4521713795045052E-2</v>
      </c>
      <c r="Q126" s="12">
        <f t="shared" si="125"/>
        <v>2.1292165552364867E-2</v>
      </c>
      <c r="R126" s="9">
        <f t="shared" si="126"/>
        <v>9.3951000000000007E-2</v>
      </c>
      <c r="S126" s="13">
        <f t="shared" si="127"/>
        <v>0.2266305366878997</v>
      </c>
      <c r="T126" s="2">
        <f t="shared" si="128"/>
        <v>0.01</v>
      </c>
      <c r="U126" s="14">
        <f t="shared" si="129"/>
        <v>2.2663053668789969E-3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7.7563053668789966E-3</v>
      </c>
      <c r="AU126" s="9">
        <f t="shared" si="133"/>
        <v>28.47</v>
      </c>
      <c r="AV126" s="1">
        <f t="shared" si="134"/>
        <v>0.33</v>
      </c>
      <c r="AW126" s="1">
        <f t="shared" si="135"/>
        <v>2500</v>
      </c>
      <c r="AX126" s="1">
        <f t="shared" si="136"/>
        <v>1220593.6812521114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17.954307958000001</v>
      </c>
      <c r="E127" s="10">
        <f t="shared" si="139"/>
        <v>14.6965523832581</v>
      </c>
      <c r="F127" s="7" t="s">
        <v>83</v>
      </c>
      <c r="G127" s="1">
        <v>7</v>
      </c>
      <c r="H127" s="9">
        <f t="shared" si="119"/>
        <v>17.954307958000001</v>
      </c>
      <c r="I127" s="9">
        <f t="shared" si="120"/>
        <v>291.10430795799999</v>
      </c>
      <c r="J127" s="9">
        <f t="shared" si="121"/>
        <v>0.15704399540547001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0.82008986505437054</v>
      </c>
      <c r="P127" s="9">
        <f t="shared" si="124"/>
        <v>0.1287901889996711</v>
      </c>
      <c r="Q127" s="12">
        <f t="shared" si="125"/>
        <v>4.2500762369891462E-2</v>
      </c>
      <c r="R127" s="9">
        <f t="shared" si="126"/>
        <v>9.3951000000000007E-2</v>
      </c>
      <c r="S127" s="13">
        <f t="shared" si="127"/>
        <v>0.45237158061001437</v>
      </c>
      <c r="T127" s="2">
        <f t="shared" si="128"/>
        <v>0.01</v>
      </c>
      <c r="U127" s="14">
        <f t="shared" si="129"/>
        <v>4.5237158061001434E-3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1.4473715806100143E-2</v>
      </c>
      <c r="AU127" s="9">
        <f t="shared" si="133"/>
        <v>28.47</v>
      </c>
      <c r="AV127" s="1">
        <f t="shared" si="134"/>
        <v>0.33</v>
      </c>
      <c r="AW127" s="1">
        <f t="shared" si="135"/>
        <v>2500</v>
      </c>
      <c r="AX127" s="1">
        <f t="shared" si="136"/>
        <v>2277698.6234456818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20.504319506774198</v>
      </c>
      <c r="E128" s="10">
        <f t="shared" si="139"/>
        <v>17.954307958000001</v>
      </c>
      <c r="F128" s="7" t="s">
        <v>83</v>
      </c>
      <c r="G128" s="1">
        <v>8</v>
      </c>
      <c r="H128" s="9">
        <f t="shared" si="119"/>
        <v>20.504319506774198</v>
      </c>
      <c r="I128" s="9">
        <f t="shared" si="120"/>
        <v>293.65431950677419</v>
      </c>
      <c r="J128" s="9">
        <f t="shared" si="121"/>
        <v>0.2099725899604645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0.97599967605469951</v>
      </c>
      <c r="P128" s="9">
        <f t="shared" si="124"/>
        <v>0.20493317978177961</v>
      </c>
      <c r="Q128" s="12">
        <f t="shared" si="125"/>
        <v>6.7627949327987269E-2</v>
      </c>
      <c r="R128" s="9">
        <f t="shared" si="126"/>
        <v>9.3951000000000007E-2</v>
      </c>
      <c r="S128" s="13">
        <f t="shared" si="127"/>
        <v>0.71982149554541475</v>
      </c>
      <c r="T128" s="2">
        <f t="shared" si="128"/>
        <v>0.01</v>
      </c>
      <c r="U128" s="14">
        <f t="shared" si="129"/>
        <v>7.1982149554541477E-3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1.7148214955454148E-2</v>
      </c>
      <c r="AU128" s="9">
        <f t="shared" si="133"/>
        <v>28.47</v>
      </c>
      <c r="AV128" s="1">
        <f t="shared" si="134"/>
        <v>0.33</v>
      </c>
      <c r="AW128" s="1">
        <f t="shared" si="135"/>
        <v>2500</v>
      </c>
      <c r="AX128" s="1">
        <f t="shared" si="136"/>
        <v>2698579.0049937866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20.421085036774201</v>
      </c>
      <c r="E129" s="10">
        <f t="shared" si="139"/>
        <v>20.504319506774198</v>
      </c>
      <c r="F129" s="7" t="s">
        <v>83</v>
      </c>
      <c r="G129" s="1">
        <v>9</v>
      </c>
      <c r="H129" s="9">
        <f t="shared" si="119"/>
        <v>20.421085036774201</v>
      </c>
      <c r="I129" s="9">
        <f t="shared" si="120"/>
        <v>293.57108503677421</v>
      </c>
      <c r="J129" s="9">
        <f t="shared" si="121"/>
        <v>0.20800790854495471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1.0557664962729199</v>
      </c>
      <c r="P129" s="9">
        <f t="shared" si="124"/>
        <v>0.21960778080156479</v>
      </c>
      <c r="Q129" s="12">
        <f t="shared" si="125"/>
        <v>7.2470567664516386E-2</v>
      </c>
      <c r="R129" s="9">
        <f t="shared" si="126"/>
        <v>9.3951000000000007E-2</v>
      </c>
      <c r="S129" s="13">
        <f t="shared" si="127"/>
        <v>0.77136558061666594</v>
      </c>
      <c r="T129" s="2">
        <f t="shared" si="128"/>
        <v>0.01</v>
      </c>
      <c r="U129" s="14">
        <f t="shared" si="129"/>
        <v>7.7136558061666593E-3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1.7663655806166658E-2</v>
      </c>
      <c r="AU129" s="9">
        <f t="shared" si="133"/>
        <v>28.47</v>
      </c>
      <c r="AV129" s="1">
        <f t="shared" si="134"/>
        <v>0.33</v>
      </c>
      <c r="AW129" s="1">
        <f t="shared" si="135"/>
        <v>2500</v>
      </c>
      <c r="AX129" s="1">
        <f t="shared" si="136"/>
        <v>2779692.8621306494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16.182674606666701</v>
      </c>
      <c r="E130" s="10">
        <f t="shared" si="139"/>
        <v>20.421085036774201</v>
      </c>
      <c r="F130" s="7" t="s">
        <v>83</v>
      </c>
      <c r="G130" s="1">
        <v>10</v>
      </c>
      <c r="H130" s="9">
        <f t="shared" si="119"/>
        <v>16.182674606666701</v>
      </c>
      <c r="I130" s="9">
        <f t="shared" si="120"/>
        <v>289.33267460666667</v>
      </c>
      <c r="J130" s="9">
        <f t="shared" si="121"/>
        <v>0.12796024169191994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1.120858715471355</v>
      </c>
      <c r="P130" s="9">
        <f t="shared" si="124"/>
        <v>0.14342535213420951</v>
      </c>
      <c r="Q130" s="12">
        <f t="shared" si="125"/>
        <v>4.733036620428914E-2</v>
      </c>
      <c r="R130" s="9">
        <f t="shared" si="126"/>
        <v>9.3951000000000007E-2</v>
      </c>
      <c r="S130" s="13">
        <f t="shared" si="127"/>
        <v>0.50377714132142437</v>
      </c>
      <c r="T130" s="2">
        <f t="shared" si="128"/>
        <v>0.01</v>
      </c>
      <c r="U130" s="14">
        <f t="shared" si="129"/>
        <v>5.037771413214244E-3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1.4987771413214244E-2</v>
      </c>
      <c r="AU130" s="9">
        <f t="shared" si="133"/>
        <v>28.47</v>
      </c>
      <c r="AV130" s="1">
        <f t="shared" si="134"/>
        <v>0.33</v>
      </c>
      <c r="AW130" s="1">
        <f t="shared" si="135"/>
        <v>2500</v>
      </c>
      <c r="AX130" s="1">
        <f t="shared" si="136"/>
        <v>2358594.4876718433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10.446982133774201</v>
      </c>
      <c r="E131" s="10">
        <f t="shared" si="139"/>
        <v>16.182674606666701</v>
      </c>
      <c r="F131" s="7" t="s">
        <v>83</v>
      </c>
      <c r="G131" s="1">
        <v>11</v>
      </c>
      <c r="H131" s="9">
        <f t="shared" si="119"/>
        <v>10.446982133774201</v>
      </c>
      <c r="I131" s="9">
        <f t="shared" si="120"/>
        <v>283.59698213377419</v>
      </c>
      <c r="J131" s="9">
        <f t="shared" si="121"/>
        <v>6.4786873024514732E-2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0.92856169517028819</v>
      </c>
      <c r="O131" s="9">
        <f t="shared" si="140"/>
        <v>0.33357166816685724</v>
      </c>
      <c r="P131" s="9">
        <f t="shared" si="124"/>
        <v>2.1611065310101742E-2</v>
      </c>
      <c r="Q131" s="12">
        <f t="shared" si="125"/>
        <v>7.1316515523335748E-3</v>
      </c>
      <c r="R131" s="9">
        <f t="shared" si="126"/>
        <v>9.3951000000000007E-2</v>
      </c>
      <c r="S131" s="13">
        <f t="shared" si="127"/>
        <v>7.5908202704958697E-2</v>
      </c>
      <c r="T131" s="2">
        <f t="shared" si="128"/>
        <v>0.01</v>
      </c>
      <c r="U131" s="14">
        <f t="shared" si="129"/>
        <v>7.5908202704958697E-4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6.249082027049587E-3</v>
      </c>
      <c r="AU131" s="9">
        <f t="shared" si="133"/>
        <v>28.47</v>
      </c>
      <c r="AV131" s="1">
        <f t="shared" si="134"/>
        <v>0.33</v>
      </c>
      <c r="AW131" s="1">
        <f t="shared" si="135"/>
        <v>2500</v>
      </c>
      <c r="AX131" s="1">
        <f t="shared" si="136"/>
        <v>983405.07175158733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5.0353223135</v>
      </c>
      <c r="E132" s="10">
        <f t="shared" si="139"/>
        <v>10.446982133774201</v>
      </c>
      <c r="F132" s="7" t="s">
        <v>85</v>
      </c>
      <c r="G132" s="1">
        <v>12</v>
      </c>
      <c r="H132" s="9">
        <f t="shared" si="119"/>
        <v>5.0353223135</v>
      </c>
      <c r="I132" s="9">
        <f t="shared" si="120"/>
        <v>278.18532231349997</v>
      </c>
      <c r="J132" s="9">
        <f t="shared" si="121"/>
        <v>3.3221742454801764E-2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0.59666060285675548</v>
      </c>
      <c r="P132" s="9">
        <f t="shared" si="124"/>
        <v>1.9822104881033888E-2</v>
      </c>
      <c r="Q132" s="12">
        <f t="shared" si="125"/>
        <v>6.5412946107411838E-3</v>
      </c>
      <c r="R132" s="9">
        <f t="shared" si="126"/>
        <v>9.3951000000000007E-2</v>
      </c>
      <c r="S132" s="13">
        <f t="shared" si="127"/>
        <v>6.9624534179957454E-2</v>
      </c>
      <c r="T132" s="2">
        <f t="shared" si="128"/>
        <v>0.01</v>
      </c>
      <c r="U132" s="14">
        <f t="shared" si="129"/>
        <v>6.962453417995745E-4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6.1862453417995747E-3</v>
      </c>
      <c r="AU132" s="9">
        <f t="shared" si="133"/>
        <v>28.47</v>
      </c>
      <c r="AV132" s="1">
        <f t="shared" si="134"/>
        <v>0.33</v>
      </c>
      <c r="AW132" s="1">
        <f t="shared" si="135"/>
        <v>2500</v>
      </c>
      <c r="AX132" s="1">
        <f t="shared" si="136"/>
        <v>973516.59297991486</v>
      </c>
      <c r="AY132" s="1">
        <f>SUM(AX121:AX132)</f>
        <v>18210389.476510867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0.92320774509677395</v>
      </c>
      <c r="E133" s="10">
        <f t="shared" si="139"/>
        <v>5.0353223135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1.7134814118387101</v>
      </c>
      <c r="E136" s="7"/>
      <c r="F136" s="7"/>
      <c r="G136" s="1">
        <v>1</v>
      </c>
      <c r="H136" s="9">
        <f t="shared" ref="H136:H147" si="141">E137</f>
        <v>1.7134814118387101</v>
      </c>
      <c r="I136" s="9">
        <f t="shared" ref="I136:I147" si="142">H136+273.15</f>
        <v>274.86348141183868</v>
      </c>
      <c r="J136" s="9">
        <f t="shared" ref="J136:J147" si="143">EXP(($C$15*(I136-$C$13))/($C$16*I136*$C$13))</f>
        <v>2.1762790670240183E-2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1.6519000919098581E-2</v>
      </c>
      <c r="Q136" s="12">
        <f t="shared" ref="Q136:Q147" si="147">P136*$B$138</f>
        <v>4.2949402389656308E-3</v>
      </c>
      <c r="R136" s="9">
        <f t="shared" ref="R136:R147" si="148">L136*$B$138</f>
        <v>0.19735245833333334</v>
      </c>
      <c r="S136" s="13">
        <f t="shared" ref="S136:S147" si="149">Q136/R136</f>
        <v>2.176279067024018E-2</v>
      </c>
      <c r="T136" s="2">
        <f t="shared" ref="T136:T147" si="150">$B$137/100</f>
        <v>0.01</v>
      </c>
      <c r="U136" s="14">
        <f t="shared" ref="U136:U147" si="151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5.7076279067024022E-3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1.1996601387096699E-2</v>
      </c>
      <c r="E137" s="10">
        <f t="shared" ref="E137:E148" si="159">D136</f>
        <v>1.7134814118387101</v>
      </c>
      <c r="F137" s="7" t="s">
        <v>83</v>
      </c>
      <c r="G137" s="1">
        <v>2</v>
      </c>
      <c r="H137" s="9">
        <f t="shared" si="141"/>
        <v>1.1996601387096699E-2</v>
      </c>
      <c r="I137" s="9">
        <f t="shared" si="142"/>
        <v>273.1619966013871</v>
      </c>
      <c r="J137" s="9">
        <f t="shared" si="143"/>
        <v>1.7453677068409564E-2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1.5015768324142349</v>
      </c>
      <c r="P137" s="9">
        <f t="shared" si="146"/>
        <v>2.6208037126363402E-2</v>
      </c>
      <c r="Q137" s="12">
        <f t="shared" si="147"/>
        <v>6.8140896528544846E-3</v>
      </c>
      <c r="R137" s="9">
        <f t="shared" si="148"/>
        <v>0.19735245833333334</v>
      </c>
      <c r="S137" s="13">
        <f t="shared" si="149"/>
        <v>3.4527513416353364E-2</v>
      </c>
      <c r="T137" s="2">
        <f t="shared" si="150"/>
        <v>0.01</v>
      </c>
      <c r="U137" s="14">
        <f t="shared" si="151"/>
        <v>3.4527513416353367E-4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5.8352751341635336E-3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1.8980584929642901</v>
      </c>
      <c r="E138" s="10">
        <f t="shared" si="159"/>
        <v>1.1996601387096699E-2</v>
      </c>
      <c r="F138" s="7" t="s">
        <v>83</v>
      </c>
      <c r="G138" s="1">
        <v>3</v>
      </c>
      <c r="H138" s="9">
        <f t="shared" si="141"/>
        <v>1.8980584929642901</v>
      </c>
      <c r="I138" s="9">
        <f t="shared" si="142"/>
        <v>275.04805849296429</v>
      </c>
      <c r="J138" s="9">
        <f t="shared" si="143"/>
        <v>2.2286336582100441E-2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2.2344167119545384</v>
      </c>
      <c r="P138" s="9">
        <f t="shared" si="146"/>
        <v>4.9796962907289015E-2</v>
      </c>
      <c r="Q138" s="12">
        <f t="shared" si="147"/>
        <v>1.2947210355895144E-2</v>
      </c>
      <c r="R138" s="9">
        <f t="shared" si="148"/>
        <v>0.19735245833333334</v>
      </c>
      <c r="S138" s="13">
        <f t="shared" si="149"/>
        <v>6.5604505083118728E-2</v>
      </c>
      <c r="T138" s="2">
        <f t="shared" si="150"/>
        <v>0.01</v>
      </c>
      <c r="U138" s="14">
        <f t="shared" si="151"/>
        <v>6.5604505083118731E-4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6.1460450508311875E-3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7.7531948960000001</v>
      </c>
      <c r="E139" s="10">
        <f t="shared" si="159"/>
        <v>1.8980584929642901</v>
      </c>
      <c r="F139" s="7" t="s">
        <v>83</v>
      </c>
      <c r="G139" s="1">
        <v>4</v>
      </c>
      <c r="H139" s="9">
        <f t="shared" si="141"/>
        <v>7.7531948960000001</v>
      </c>
      <c r="I139" s="9">
        <f t="shared" si="142"/>
        <v>280.903194896</v>
      </c>
      <c r="J139" s="9">
        <f t="shared" si="143"/>
        <v>4.6611943455677415E-2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2.943667665713916</v>
      </c>
      <c r="P139" s="9">
        <f t="shared" si="146"/>
        <v>0.13721007078656297</v>
      </c>
      <c r="Q139" s="12">
        <f t="shared" si="147"/>
        <v>3.5674618404506371E-2</v>
      </c>
      <c r="R139" s="9">
        <f t="shared" si="148"/>
        <v>0.19735245833333334</v>
      </c>
      <c r="S139" s="13">
        <f t="shared" si="149"/>
        <v>0.18076601987015042</v>
      </c>
      <c r="T139" s="2">
        <f t="shared" si="150"/>
        <v>0.01</v>
      </c>
      <c r="U139" s="14">
        <f t="shared" si="151"/>
        <v>1.8076601987015042E-3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7.2976601987015041E-3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10.5467167530333</v>
      </c>
      <c r="E140" s="10">
        <f t="shared" si="159"/>
        <v>7.7531948960000001</v>
      </c>
      <c r="F140" s="7" t="s">
        <v>83</v>
      </c>
      <c r="G140" s="1">
        <v>5</v>
      </c>
      <c r="H140" s="9">
        <f t="shared" si="141"/>
        <v>10.5467167530333</v>
      </c>
      <c r="I140" s="9">
        <f t="shared" si="142"/>
        <v>283.69671675303329</v>
      </c>
      <c r="J140" s="9">
        <f t="shared" si="143"/>
        <v>6.5573586152446406E-2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3.56550551159402</v>
      </c>
      <c r="P140" s="9">
        <f t="shared" si="146"/>
        <v>0.23380298284153297</v>
      </c>
      <c r="Q140" s="12">
        <f t="shared" si="147"/>
        <v>6.0788775538798578E-2</v>
      </c>
      <c r="R140" s="9">
        <f t="shared" si="148"/>
        <v>0.19735245833333334</v>
      </c>
      <c r="S140" s="13">
        <f t="shared" si="149"/>
        <v>0.30802137481421582</v>
      </c>
      <c r="T140" s="2">
        <f t="shared" si="150"/>
        <v>0.01</v>
      </c>
      <c r="U140" s="14">
        <f t="shared" si="151"/>
        <v>3.0802137481421581E-3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8.5702137481421595E-3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14.6965523832581</v>
      </c>
      <c r="E141" s="10">
        <f t="shared" si="159"/>
        <v>10.5467167530333</v>
      </c>
      <c r="F141" s="7" t="s">
        <v>85</v>
      </c>
      <c r="G141" s="1">
        <v>6</v>
      </c>
      <c r="H141" s="9">
        <f t="shared" si="141"/>
        <v>14.6965523832581</v>
      </c>
      <c r="I141" s="9">
        <f t="shared" si="142"/>
        <v>287.84655238325809</v>
      </c>
      <c r="J141" s="9">
        <f t="shared" si="143"/>
        <v>0.10755203945020157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4.090750445419153</v>
      </c>
      <c r="P141" s="9">
        <f t="shared" si="146"/>
        <v>0.43996855328665041</v>
      </c>
      <c r="Q141" s="12">
        <f t="shared" si="147"/>
        <v>0.1143918238545291</v>
      </c>
      <c r="R141" s="9">
        <f t="shared" si="148"/>
        <v>0.19735245833333334</v>
      </c>
      <c r="S141" s="13">
        <f t="shared" si="149"/>
        <v>0.57963212022075949</v>
      </c>
      <c r="T141" s="2">
        <f t="shared" si="150"/>
        <v>0.01</v>
      </c>
      <c r="U141" s="14">
        <f t="shared" si="151"/>
        <v>5.7963212022075954E-3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1.1286321202207596E-2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17.954307958000001</v>
      </c>
      <c r="E142" s="10">
        <f t="shared" si="159"/>
        <v>14.6965523832581</v>
      </c>
      <c r="F142" s="7" t="s">
        <v>83</v>
      </c>
      <c r="G142" s="1">
        <v>7</v>
      </c>
      <c r="H142" s="9">
        <f t="shared" si="141"/>
        <v>17.954307958000001</v>
      </c>
      <c r="I142" s="9">
        <f t="shared" si="142"/>
        <v>291.10430795799999</v>
      </c>
      <c r="J142" s="9">
        <f t="shared" si="143"/>
        <v>0.15704399540547001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4.4098298087991692</v>
      </c>
      <c r="P142" s="9">
        <f t="shared" si="146"/>
        <v>0.69253729223196148</v>
      </c>
      <c r="Q142" s="12">
        <f t="shared" si="147"/>
        <v>0.18005969598030999</v>
      </c>
      <c r="R142" s="9">
        <f t="shared" si="148"/>
        <v>0.19735245833333334</v>
      </c>
      <c r="S142" s="13">
        <f t="shared" si="149"/>
        <v>0.91237625059721617</v>
      </c>
      <c r="T142" s="2">
        <f t="shared" si="150"/>
        <v>0.01</v>
      </c>
      <c r="U142" s="14">
        <f t="shared" si="151"/>
        <v>9.1237625059721623E-3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1.9073762505972161E-2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20.504319506774198</v>
      </c>
      <c r="E143" s="10">
        <f t="shared" si="159"/>
        <v>17.954307958000001</v>
      </c>
      <c r="F143" s="7" t="s">
        <v>83</v>
      </c>
      <c r="G143" s="1">
        <v>8</v>
      </c>
      <c r="H143" s="9">
        <f t="shared" si="141"/>
        <v>20.504319506774198</v>
      </c>
      <c r="I143" s="9">
        <f t="shared" si="142"/>
        <v>293.65431950677419</v>
      </c>
      <c r="J143" s="9">
        <f t="shared" si="143"/>
        <v>0.2099725899604645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4.4763404332338741</v>
      </c>
      <c r="P143" s="9">
        <f t="shared" si="146"/>
        <v>0.93990879431086427</v>
      </c>
      <c r="Q143" s="12">
        <f t="shared" si="147"/>
        <v>0.24437628652082471</v>
      </c>
      <c r="R143" s="9">
        <f t="shared" si="148"/>
        <v>0.19735245833333334</v>
      </c>
      <c r="S143" s="13">
        <f t="shared" si="149"/>
        <v>1.2382733338343672</v>
      </c>
      <c r="T143" s="2">
        <f t="shared" si="150"/>
        <v>0.01</v>
      </c>
      <c r="U143" s="14">
        <f t="shared" si="151"/>
        <v>1.2382733338343672E-2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2.2332733338343673E-2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20.421085036774201</v>
      </c>
      <c r="E144" s="10">
        <f t="shared" si="159"/>
        <v>20.504319506774198</v>
      </c>
      <c r="F144" s="7" t="s">
        <v>83</v>
      </c>
      <c r="G144" s="1">
        <v>9</v>
      </c>
      <c r="H144" s="9">
        <f t="shared" si="141"/>
        <v>20.421085036774201</v>
      </c>
      <c r="I144" s="9">
        <f t="shared" si="142"/>
        <v>293.57108503677421</v>
      </c>
      <c r="J144" s="9">
        <f t="shared" si="143"/>
        <v>0.20800790854495471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4.2954795555896768</v>
      </c>
      <c r="P144" s="9">
        <f t="shared" si="146"/>
        <v>0.89349371855582016</v>
      </c>
      <c r="Q144" s="12">
        <f t="shared" si="147"/>
        <v>0.23230836682451325</v>
      </c>
      <c r="R144" s="9">
        <f t="shared" si="148"/>
        <v>0.19735245833333334</v>
      </c>
      <c r="S144" s="13">
        <f t="shared" si="149"/>
        <v>1.1771242617719941</v>
      </c>
      <c r="T144" s="2">
        <f t="shared" si="150"/>
        <v>0.01</v>
      </c>
      <c r="U144" s="14">
        <f t="shared" si="151"/>
        <v>1.1771242617719942E-2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2.1721242617719943E-2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16.182674606666701</v>
      </c>
      <c r="E145" s="10">
        <f t="shared" si="159"/>
        <v>20.421085036774201</v>
      </c>
      <c r="F145" s="7" t="s">
        <v>83</v>
      </c>
      <c r="G145" s="1">
        <v>10</v>
      </c>
      <c r="H145" s="9">
        <f t="shared" si="141"/>
        <v>16.182674606666701</v>
      </c>
      <c r="I145" s="9">
        <f t="shared" si="142"/>
        <v>289.33267460666667</v>
      </c>
      <c r="J145" s="9">
        <f t="shared" si="143"/>
        <v>0.12796024169191994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4.1610337537005231</v>
      </c>
      <c r="P145" s="9">
        <f t="shared" si="146"/>
        <v>0.53244688481175584</v>
      </c>
      <c r="Q145" s="12">
        <f t="shared" si="147"/>
        <v>0.13843619005105653</v>
      </c>
      <c r="R145" s="9">
        <f t="shared" si="148"/>
        <v>0.19735245833333334</v>
      </c>
      <c r="S145" s="13">
        <f t="shared" si="149"/>
        <v>0.7014667626649691</v>
      </c>
      <c r="T145" s="2">
        <f t="shared" si="150"/>
        <v>0.01</v>
      </c>
      <c r="U145" s="14">
        <f t="shared" si="151"/>
        <v>7.0146676266496909E-3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1.696466762664969E-2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10.446982133774201</v>
      </c>
      <c r="E146" s="10">
        <f t="shared" si="159"/>
        <v>16.182674606666701</v>
      </c>
      <c r="F146" s="7" t="s">
        <v>83</v>
      </c>
      <c r="G146" s="1">
        <v>11</v>
      </c>
      <c r="H146" s="9">
        <f t="shared" si="141"/>
        <v>10.446982133774201</v>
      </c>
      <c r="I146" s="9">
        <f t="shared" si="142"/>
        <v>283.59698213377419</v>
      </c>
      <c r="J146" s="9">
        <f t="shared" si="143"/>
        <v>6.4786873024514732E-2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4.3876347855554343</v>
      </c>
      <c r="P146" s="9">
        <f t="shared" si="146"/>
        <v>0.28426113772972383</v>
      </c>
      <c r="Q146" s="12">
        <f t="shared" si="147"/>
        <v>7.3907895809728202E-2</v>
      </c>
      <c r="R146" s="9">
        <f t="shared" si="148"/>
        <v>0.19735245833333334</v>
      </c>
      <c r="S146" s="13">
        <f t="shared" si="149"/>
        <v>0.37449696058457949</v>
      </c>
      <c r="T146" s="2">
        <f t="shared" si="150"/>
        <v>0.01</v>
      </c>
      <c r="U146" s="14">
        <f t="shared" si="151"/>
        <v>3.7449696058457949E-3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9.2349696058457963E-3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5.0353223135</v>
      </c>
      <c r="E147" s="10">
        <f t="shared" si="159"/>
        <v>10.446982133774201</v>
      </c>
      <c r="F147" s="7" t="s">
        <v>85</v>
      </c>
      <c r="G147" s="1">
        <v>12</v>
      </c>
      <c r="H147" s="9">
        <f t="shared" si="141"/>
        <v>5.0353223135</v>
      </c>
      <c r="I147" s="9">
        <f t="shared" si="142"/>
        <v>278.18532231349997</v>
      </c>
      <c r="J147" s="9">
        <f t="shared" si="143"/>
        <v>3.3221742454801764E-2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4.8624215644923776</v>
      </c>
      <c r="P147" s="9">
        <f t="shared" si="146"/>
        <v>0.16153811692224004</v>
      </c>
      <c r="Q147" s="12">
        <f t="shared" si="147"/>
        <v>4.199991039978241E-2</v>
      </c>
      <c r="R147" s="9">
        <f t="shared" si="148"/>
        <v>0.19735245833333334</v>
      </c>
      <c r="S147" s="13">
        <f t="shared" si="149"/>
        <v>0.21281675817203902</v>
      </c>
      <c r="T147" s="2">
        <f t="shared" si="150"/>
        <v>0.01</v>
      </c>
      <c r="U147" s="14">
        <f t="shared" si="151"/>
        <v>2.1281675817203904E-3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7.6181675817203901E-3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0.92320774509677395</v>
      </c>
      <c r="E148" s="10">
        <f t="shared" si="159"/>
        <v>5.0353223135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467820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35457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399908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637167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7161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1603583.966302057</v>
      </c>
      <c r="J13" s="6" t="s">
        <v>37</v>
      </c>
      <c r="K13" s="6">
        <f>I13/(10000*1000)</f>
        <v>0.16035839663020571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0.71983433635483796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0.71983433635483796</v>
      </c>
      <c r="I27" s="9">
        <f t="shared" si="1"/>
        <v>273.86983433635481</v>
      </c>
      <c r="J27" s="9">
        <f t="shared" si="2"/>
        <v>1.9138020090199132E-2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1.5366121305564224</v>
      </c>
      <c r="Q27" s="12">
        <f t="shared" si="6"/>
        <v>0.15366121305564226</v>
      </c>
      <c r="R27" s="9">
        <f t="shared" si="7"/>
        <v>4.0532094166666672</v>
      </c>
      <c r="S27" s="13">
        <f t="shared" si="8"/>
        <v>3.7910997745093621E-2</v>
      </c>
      <c r="T27" s="2">
        <f t="shared" si="9"/>
        <v>0.34</v>
      </c>
      <c r="U27" s="14">
        <f t="shared" si="10"/>
        <v>1.2889739233331832E-2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2.5789739233331832E-2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2.8513474406428601</v>
      </c>
      <c r="E28" s="10">
        <f t="shared" si="18"/>
        <v>0.71983433635483796</v>
      </c>
      <c r="F28" s="7" t="s">
        <v>83</v>
      </c>
      <c r="G28" s="1">
        <v>3</v>
      </c>
      <c r="H28" s="9">
        <f t="shared" si="0"/>
        <v>2.8513474406428601</v>
      </c>
      <c r="I28" s="9">
        <f t="shared" si="1"/>
        <v>276.00134744064286</v>
      </c>
      <c r="J28" s="9">
        <f t="shared" si="2"/>
        <v>2.5184883592851572E-2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119.28655307241586</v>
      </c>
      <c r="P28" s="9">
        <f t="shared" si="5"/>
        <v>3.0042179533213043</v>
      </c>
      <c r="Q28" s="12">
        <f t="shared" si="6"/>
        <v>0.30042179533213043</v>
      </c>
      <c r="R28" s="9">
        <f t="shared" si="7"/>
        <v>4.0532094166666672</v>
      </c>
      <c r="S28" s="13">
        <f t="shared" si="8"/>
        <v>7.411948519037917E-2</v>
      </c>
      <c r="T28" s="2">
        <f t="shared" si="9"/>
        <v>0.34</v>
      </c>
      <c r="U28" s="14">
        <f t="shared" si="10"/>
        <v>2.520062496472892E-2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3.8100624964728921E-2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7.0031902860645197</v>
      </c>
      <c r="E29" s="10">
        <f t="shared" si="18"/>
        <v>2.8513474406428601</v>
      </c>
      <c r="F29" s="7" t="s">
        <v>83</v>
      </c>
      <c r="G29" s="1">
        <v>4</v>
      </c>
      <c r="H29" s="9">
        <f t="shared" si="0"/>
        <v>7.0031902860645197</v>
      </c>
      <c r="I29" s="9">
        <f t="shared" si="1"/>
        <v>280.1531902860645</v>
      </c>
      <c r="J29" s="9">
        <f t="shared" si="2"/>
        <v>4.2481181616449197E-2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156.81442928576121</v>
      </c>
      <c r="P29" s="9">
        <f t="shared" si="5"/>
        <v>6.6616622505682512</v>
      </c>
      <c r="Q29" s="12">
        <f t="shared" si="6"/>
        <v>0.66616622505682521</v>
      </c>
      <c r="R29" s="9">
        <f t="shared" si="7"/>
        <v>4.0532094166666672</v>
      </c>
      <c r="S29" s="13">
        <f t="shared" si="8"/>
        <v>0.164355244591501</v>
      </c>
      <c r="T29" s="2">
        <f t="shared" si="9"/>
        <v>0.34</v>
      </c>
      <c r="U29" s="14">
        <f t="shared" si="10"/>
        <v>5.5880783161110344E-2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6.8780783161110345E-2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10.093864027066701</v>
      </c>
      <c r="E30" s="10">
        <f t="shared" si="18"/>
        <v>7.0031902860645197</v>
      </c>
      <c r="F30" s="7" t="s">
        <v>83</v>
      </c>
      <c r="G30" s="1">
        <v>5</v>
      </c>
      <c r="H30" s="9">
        <f t="shared" si="0"/>
        <v>10.093864027066701</v>
      </c>
      <c r="I30" s="9">
        <f t="shared" si="1"/>
        <v>283.24386402706671</v>
      </c>
      <c r="J30" s="9">
        <f t="shared" si="2"/>
        <v>6.2072314141826547E-2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142.64512868343331</v>
      </c>
      <c r="O30" s="9">
        <f t="shared" si="19"/>
        <v>48.03973251842632</v>
      </c>
      <c r="P30" s="9">
        <f t="shared" si="5"/>
        <v>2.9819373681730785</v>
      </c>
      <c r="Q30" s="12">
        <f t="shared" si="6"/>
        <v>0.29819373681730788</v>
      </c>
      <c r="R30" s="9">
        <f t="shared" si="7"/>
        <v>4.0532094166666672</v>
      </c>
      <c r="S30" s="13">
        <f t="shared" si="8"/>
        <v>7.3569782896275915E-2</v>
      </c>
      <c r="T30" s="2">
        <f t="shared" si="9"/>
        <v>0.34</v>
      </c>
      <c r="U30" s="14">
        <f t="shared" si="10"/>
        <v>2.5013726184733812E-2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3.7913726184733813E-2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13.124171415419401</v>
      </c>
      <c r="E31" s="10">
        <f t="shared" si="18"/>
        <v>10.093864027066701</v>
      </c>
      <c r="F31" s="7" t="s">
        <v>85</v>
      </c>
      <c r="G31" s="1">
        <v>6</v>
      </c>
      <c r="H31" s="9">
        <f t="shared" si="0"/>
        <v>13.124171415419401</v>
      </c>
      <c r="I31" s="9">
        <f t="shared" si="1"/>
        <v>286.2741714154194</v>
      </c>
      <c r="J31" s="9">
        <f t="shared" si="2"/>
        <v>8.9316066860211998E-2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85.589889316919908</v>
      </c>
      <c r="P31" s="9">
        <f t="shared" si="5"/>
        <v>7.6445522767881631</v>
      </c>
      <c r="Q31" s="12">
        <f t="shared" si="6"/>
        <v>0.76445522767881635</v>
      </c>
      <c r="R31" s="9">
        <f t="shared" si="7"/>
        <v>4.0532094166666672</v>
      </c>
      <c r="S31" s="13">
        <f t="shared" si="8"/>
        <v>0.18860491750941882</v>
      </c>
      <c r="T31" s="2">
        <f t="shared" si="9"/>
        <v>0.34</v>
      </c>
      <c r="U31" s="14">
        <f t="shared" si="10"/>
        <v>6.4125671953202401E-2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7.7025671953202396E-2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16.578282459666699</v>
      </c>
      <c r="E32" s="10">
        <f t="shared" si="18"/>
        <v>13.124171415419401</v>
      </c>
      <c r="F32" s="7" t="s">
        <v>83</v>
      </c>
      <c r="G32" s="1">
        <v>7</v>
      </c>
      <c r="H32" s="9">
        <f t="shared" si="0"/>
        <v>16.578282459666699</v>
      </c>
      <c r="I32" s="9">
        <f t="shared" si="1"/>
        <v>289.72828245966667</v>
      </c>
      <c r="J32" s="9">
        <f t="shared" si="2"/>
        <v>0.13397729176629489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118.47743120679841</v>
      </c>
      <c r="P32" s="9">
        <f t="shared" si="5"/>
        <v>15.873285368514361</v>
      </c>
      <c r="Q32" s="12">
        <f t="shared" si="6"/>
        <v>1.5873285368514363</v>
      </c>
      <c r="R32" s="9">
        <f t="shared" si="7"/>
        <v>4.0532094166666672</v>
      </c>
      <c r="S32" s="13">
        <f t="shared" si="8"/>
        <v>0.39162263127199698</v>
      </c>
      <c r="T32" s="2">
        <f t="shared" si="9"/>
        <v>0.34</v>
      </c>
      <c r="U32" s="14">
        <f t="shared" si="10"/>
        <v>0.13315169463247897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0.15880169463247898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19.463554558709699</v>
      </c>
      <c r="E33" s="10">
        <f t="shared" si="18"/>
        <v>16.578282459666699</v>
      </c>
      <c r="F33" s="7" t="s">
        <v>83</v>
      </c>
      <c r="G33" s="1">
        <v>8</v>
      </c>
      <c r="H33" s="9">
        <f t="shared" si="0"/>
        <v>19.463554558709699</v>
      </c>
      <c r="I33" s="9">
        <f t="shared" si="1"/>
        <v>292.61355455870967</v>
      </c>
      <c r="J33" s="9">
        <f t="shared" si="2"/>
        <v>0.18661420097568909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143.13624000495071</v>
      </c>
      <c r="P33" s="9">
        <f t="shared" si="5"/>
        <v>26.711255059188339</v>
      </c>
      <c r="Q33" s="12">
        <f t="shared" si="6"/>
        <v>2.6711255059188339</v>
      </c>
      <c r="R33" s="9">
        <f t="shared" si="7"/>
        <v>4.0532094166666672</v>
      </c>
      <c r="S33" s="13">
        <f t="shared" si="8"/>
        <v>0.65901492652594051</v>
      </c>
      <c r="T33" s="2">
        <f t="shared" si="9"/>
        <v>0.34</v>
      </c>
      <c r="U33" s="14">
        <f t="shared" si="10"/>
        <v>0.22406507501881978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0.24971507501881979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16.903429187096801</v>
      </c>
      <c r="E34" s="10">
        <f t="shared" si="18"/>
        <v>19.463554558709699</v>
      </c>
      <c r="F34" s="7" t="s">
        <v>83</v>
      </c>
      <c r="G34" s="1">
        <v>9</v>
      </c>
      <c r="H34" s="9">
        <f t="shared" si="0"/>
        <v>16.903429187096801</v>
      </c>
      <c r="I34" s="9">
        <f t="shared" si="1"/>
        <v>290.05342918709675</v>
      </c>
      <c r="J34" s="9">
        <f t="shared" si="2"/>
        <v>0.13912084981293971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156.95707911242903</v>
      </c>
      <c r="P34" s="9">
        <f t="shared" si="5"/>
        <v>21.836002230277934</v>
      </c>
      <c r="Q34" s="12">
        <f t="shared" si="6"/>
        <v>2.1836002230277933</v>
      </c>
      <c r="R34" s="9">
        <f t="shared" si="7"/>
        <v>4.0532094166666672</v>
      </c>
      <c r="S34" s="13">
        <f t="shared" si="8"/>
        <v>0.53873363020644804</v>
      </c>
      <c r="T34" s="2">
        <f t="shared" si="9"/>
        <v>0.34</v>
      </c>
      <c r="U34" s="14">
        <f t="shared" si="10"/>
        <v>0.18316943427019236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0.20881943427019237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14.630548707899999</v>
      </c>
      <c r="E35" s="10">
        <f t="shared" si="18"/>
        <v>16.903429187096801</v>
      </c>
      <c r="F35" s="7" t="s">
        <v>83</v>
      </c>
      <c r="G35" s="1">
        <v>10</v>
      </c>
      <c r="H35" s="9">
        <f t="shared" si="0"/>
        <v>14.630548707899999</v>
      </c>
      <c r="I35" s="9">
        <f t="shared" si="1"/>
        <v>287.78054870789998</v>
      </c>
      <c r="J35" s="9">
        <f t="shared" si="2"/>
        <v>0.10672085677690182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175.65317104881777</v>
      </c>
      <c r="P35" s="9">
        <f t="shared" si="5"/>
        <v>18.74585690990952</v>
      </c>
      <c r="Q35" s="12">
        <f t="shared" si="6"/>
        <v>1.8745856909909522</v>
      </c>
      <c r="R35" s="9">
        <f t="shared" si="7"/>
        <v>4.0532094166666672</v>
      </c>
      <c r="S35" s="13">
        <f t="shared" si="8"/>
        <v>0.46249416160998635</v>
      </c>
      <c r="T35" s="2">
        <f t="shared" si="9"/>
        <v>0.34</v>
      </c>
      <c r="U35" s="14">
        <f t="shared" si="10"/>
        <v>0.15724801494739538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0.18289801494739538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10.000621738645201</v>
      </c>
      <c r="E36" s="10">
        <f t="shared" si="18"/>
        <v>14.630548707899999</v>
      </c>
      <c r="F36" s="7" t="s">
        <v>83</v>
      </c>
      <c r="G36" s="1">
        <v>11</v>
      </c>
      <c r="H36" s="9">
        <f t="shared" si="0"/>
        <v>10.000621738645201</v>
      </c>
      <c r="I36" s="9">
        <f t="shared" si="1"/>
        <v>283.15062173864516</v>
      </c>
      <c r="J36" s="9">
        <f t="shared" si="2"/>
        <v>6.1373610859879156E-2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149.06194843196283</v>
      </c>
      <c r="O36" s="9">
        <f t="shared" si="19"/>
        <v>48.377459873612082</v>
      </c>
      <c r="P36" s="9">
        <f t="shared" si="5"/>
        <v>2.9690993966724868</v>
      </c>
      <c r="Q36" s="12">
        <f t="shared" si="6"/>
        <v>0.29690993966724871</v>
      </c>
      <c r="R36" s="9">
        <f t="shared" si="7"/>
        <v>4.0532094166666672</v>
      </c>
      <c r="S36" s="13">
        <f t="shared" si="8"/>
        <v>7.3253046942594324E-2</v>
      </c>
      <c r="T36" s="2">
        <f t="shared" si="9"/>
        <v>0.34</v>
      </c>
      <c r="U36" s="14">
        <f t="shared" si="10"/>
        <v>2.4906035960482072E-2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3.7806035960482071E-2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5.9245107642333297</v>
      </c>
      <c r="E37" s="10">
        <f t="shared" si="18"/>
        <v>10.000621738645201</v>
      </c>
      <c r="F37" s="7" t="s">
        <v>85</v>
      </c>
      <c r="G37" s="1">
        <v>12</v>
      </c>
      <c r="H37" s="9">
        <f t="shared" si="0"/>
        <v>5.9245107642333297</v>
      </c>
      <c r="I37" s="9">
        <f t="shared" si="1"/>
        <v>279.07451076423331</v>
      </c>
      <c r="J37" s="9">
        <f t="shared" si="2"/>
        <v>3.714113737911548E-2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85.940454643606259</v>
      </c>
      <c r="P37" s="9">
        <f t="shared" si="5"/>
        <v>3.1919262323418227</v>
      </c>
      <c r="Q37" s="12">
        <f t="shared" si="6"/>
        <v>0.31919262323418229</v>
      </c>
      <c r="R37" s="9">
        <f t="shared" si="7"/>
        <v>4.0532094166666672</v>
      </c>
      <c r="S37" s="13">
        <f t="shared" si="8"/>
        <v>7.8750587601438118E-2</v>
      </c>
      <c r="T37" s="2">
        <f t="shared" si="9"/>
        <v>0.34</v>
      </c>
      <c r="U37" s="14">
        <f t="shared" si="10"/>
        <v>2.6775199784488963E-2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3.9675199784488961E-2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1.00916244125806</v>
      </c>
      <c r="E38" s="10">
        <f t="shared" si="18"/>
        <v>5.9245107642333297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38985</v>
      </c>
      <c r="AU42" s="1">
        <f t="shared" ref="AU42:AU53" si="38">AT42*10000*AS42*0.67*AR42*AQ42</f>
        <v>142622664.0755915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0.71983433635483796</v>
      </c>
      <c r="E43" s="10">
        <f t="shared" ref="E43:E54" si="39">D42</f>
        <v>0.69410592783870895</v>
      </c>
      <c r="F43" s="7" t="s">
        <v>83</v>
      </c>
      <c r="G43" s="1">
        <v>2</v>
      </c>
      <c r="H43" s="9">
        <f t="shared" si="20"/>
        <v>0.71983433635483796</v>
      </c>
      <c r="I43" s="9">
        <f t="shared" si="21"/>
        <v>273.86983433635481</v>
      </c>
      <c r="J43" s="9">
        <f t="shared" si="22"/>
        <v>1.9138020090199132E-2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116.58986407780752</v>
      </c>
      <c r="P43" s="9">
        <f t="shared" si="25"/>
        <v>2.2312991610346664</v>
      </c>
      <c r="Q43" s="12">
        <f t="shared" si="26"/>
        <v>0.53551179864831988</v>
      </c>
      <c r="R43" s="9">
        <f t="shared" si="27"/>
        <v>14.125500000000001</v>
      </c>
      <c r="S43" s="13">
        <f t="shared" si="28"/>
        <v>3.7910997745093614E-2</v>
      </c>
      <c r="T43" s="2">
        <f t="shared" si="29"/>
        <v>0.43</v>
      </c>
      <c r="U43" s="14">
        <f t="shared" si="30"/>
        <v>1.6301729030390254E-2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2.4721729030390251E-2</v>
      </c>
      <c r="AR43" s="9">
        <f t="shared" si="35"/>
        <v>136.875</v>
      </c>
      <c r="AS43" s="1">
        <f t="shared" si="36"/>
        <v>0.24</v>
      </c>
      <c r="AT43" s="1">
        <f t="shared" si="37"/>
        <v>38985</v>
      </c>
      <c r="AU43" s="1">
        <f t="shared" si="38"/>
        <v>212122412.15254182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2.8513474406428601</v>
      </c>
      <c r="E44" s="10">
        <f t="shared" si="39"/>
        <v>0.71983433635483796</v>
      </c>
      <c r="F44" s="7" t="s">
        <v>83</v>
      </c>
      <c r="G44" s="1">
        <v>3</v>
      </c>
      <c r="H44" s="9">
        <f t="shared" si="20"/>
        <v>2.8513474406428601</v>
      </c>
      <c r="I44" s="9">
        <f t="shared" si="21"/>
        <v>276.00134744064286</v>
      </c>
      <c r="J44" s="9">
        <f t="shared" si="22"/>
        <v>2.5184883592851572E-2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173.21481491677287</v>
      </c>
      <c r="P44" s="9">
        <f t="shared" si="25"/>
        <v>4.3623949502362542</v>
      </c>
      <c r="Q44" s="12">
        <f t="shared" si="26"/>
        <v>1.0469747880567011</v>
      </c>
      <c r="R44" s="9">
        <f t="shared" si="27"/>
        <v>14.125500000000001</v>
      </c>
      <c r="S44" s="13">
        <f t="shared" si="28"/>
        <v>7.411948519037917E-2</v>
      </c>
      <c r="T44" s="2">
        <f t="shared" si="29"/>
        <v>0.43</v>
      </c>
      <c r="U44" s="14">
        <f t="shared" si="30"/>
        <v>3.187137863186304E-2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4.0291378631863037E-2</v>
      </c>
      <c r="AR44" s="9">
        <f t="shared" si="35"/>
        <v>136.875</v>
      </c>
      <c r="AS44" s="1">
        <f t="shared" si="36"/>
        <v>0.24</v>
      </c>
      <c r="AT44" s="1">
        <f t="shared" si="37"/>
        <v>38985</v>
      </c>
      <c r="AU44" s="1">
        <f t="shared" si="38"/>
        <v>345716289.25451624</v>
      </c>
    </row>
    <row r="45" spans="1:48" x14ac:dyDescent="0.15">
      <c r="C45" s="7">
        <v>3</v>
      </c>
      <c r="D45" s="8">
        <v>7.0031902860645197</v>
      </c>
      <c r="E45" s="10">
        <f t="shared" si="39"/>
        <v>2.8513474406428601</v>
      </c>
      <c r="F45" s="7" t="s">
        <v>83</v>
      </c>
      <c r="G45" s="1">
        <v>4</v>
      </c>
      <c r="H45" s="9">
        <f t="shared" si="20"/>
        <v>7.0031902860645197</v>
      </c>
      <c r="I45" s="9">
        <f t="shared" si="21"/>
        <v>280.1531902860645</v>
      </c>
      <c r="J45" s="9">
        <f t="shared" si="22"/>
        <v>4.2481181616449197E-2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227.7086699665366</v>
      </c>
      <c r="P45" s="9">
        <f t="shared" si="25"/>
        <v>9.6733333644885313</v>
      </c>
      <c r="Q45" s="12">
        <f t="shared" si="26"/>
        <v>2.3216000074772474</v>
      </c>
      <c r="R45" s="9">
        <f t="shared" si="27"/>
        <v>14.125500000000001</v>
      </c>
      <c r="S45" s="13">
        <f t="shared" si="28"/>
        <v>0.164355244591501</v>
      </c>
      <c r="T45" s="2">
        <f t="shared" si="29"/>
        <v>0.43</v>
      </c>
      <c r="U45" s="14">
        <f t="shared" si="30"/>
        <v>7.0672755174345431E-2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7.9092755174345442E-2</v>
      </c>
      <c r="AR45" s="9">
        <f t="shared" si="35"/>
        <v>136.875</v>
      </c>
      <c r="AS45" s="1">
        <f t="shared" si="36"/>
        <v>0.24</v>
      </c>
      <c r="AT45" s="1">
        <f t="shared" si="37"/>
        <v>38985</v>
      </c>
      <c r="AU45" s="1">
        <f t="shared" si="38"/>
        <v>678647759.25455344</v>
      </c>
    </row>
    <row r="46" spans="1:48" x14ac:dyDescent="0.15">
      <c r="C46" s="7">
        <v>4</v>
      </c>
      <c r="D46" s="8">
        <v>10.093864027066701</v>
      </c>
      <c r="E46" s="10">
        <f t="shared" si="39"/>
        <v>7.0031902860645197</v>
      </c>
      <c r="F46" s="7" t="s">
        <v>83</v>
      </c>
      <c r="G46" s="1">
        <v>5</v>
      </c>
      <c r="H46" s="9">
        <f t="shared" si="20"/>
        <v>10.093864027066701</v>
      </c>
      <c r="I46" s="9">
        <f t="shared" si="21"/>
        <v>283.24386402706671</v>
      </c>
      <c r="J46" s="9">
        <f t="shared" si="22"/>
        <v>6.2072314141826547E-2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207.13356977194564</v>
      </c>
      <c r="O46" s="9">
        <f t="shared" si="40"/>
        <v>69.758016830102406</v>
      </c>
      <c r="P46" s="9">
        <f t="shared" si="25"/>
        <v>4.3300415345889398</v>
      </c>
      <c r="Q46" s="12">
        <f t="shared" si="26"/>
        <v>1.0392099683013456</v>
      </c>
      <c r="R46" s="9">
        <f t="shared" si="27"/>
        <v>14.125500000000001</v>
      </c>
      <c r="S46" s="13">
        <f t="shared" si="28"/>
        <v>7.3569782896275929E-2</v>
      </c>
      <c r="T46" s="2">
        <f t="shared" si="29"/>
        <v>0.43</v>
      </c>
      <c r="U46" s="14">
        <f t="shared" si="30"/>
        <v>3.1635006645398651E-2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4.0055006645398648E-2</v>
      </c>
      <c r="AR46" s="9">
        <f t="shared" si="35"/>
        <v>136.875</v>
      </c>
      <c r="AS46" s="1">
        <f t="shared" si="36"/>
        <v>0.24</v>
      </c>
      <c r="AT46" s="1">
        <f t="shared" si="37"/>
        <v>38985</v>
      </c>
      <c r="AU46" s="1">
        <f t="shared" si="38"/>
        <v>343688122.21682733</v>
      </c>
    </row>
    <row r="47" spans="1:48" x14ac:dyDescent="0.15">
      <c r="C47" s="7">
        <v>5</v>
      </c>
      <c r="D47" s="8">
        <v>13.124171415419401</v>
      </c>
      <c r="E47" s="10">
        <f t="shared" si="39"/>
        <v>10.093864027066701</v>
      </c>
      <c r="F47" s="7" t="s">
        <v>85</v>
      </c>
      <c r="G47" s="1">
        <v>6</v>
      </c>
      <c r="H47" s="9">
        <f t="shared" si="20"/>
        <v>13.124171415419401</v>
      </c>
      <c r="I47" s="9">
        <f t="shared" si="21"/>
        <v>286.2741714154194</v>
      </c>
      <c r="J47" s="9">
        <f t="shared" si="22"/>
        <v>8.9316066860211998E-2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124.28422529551345</v>
      </c>
      <c r="P47" s="9">
        <f t="shared" si="25"/>
        <v>11.100578176163731</v>
      </c>
      <c r="Q47" s="12">
        <f t="shared" si="26"/>
        <v>2.6641387622792956</v>
      </c>
      <c r="R47" s="9">
        <f t="shared" si="27"/>
        <v>14.125500000000001</v>
      </c>
      <c r="S47" s="13">
        <f t="shared" si="28"/>
        <v>0.18860491750941882</v>
      </c>
      <c r="T47" s="2">
        <f t="shared" si="29"/>
        <v>0.43</v>
      </c>
      <c r="U47" s="14">
        <f t="shared" si="30"/>
        <v>8.1100114529050096E-2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8.9520114529050107E-2</v>
      </c>
      <c r="AR47" s="9">
        <f t="shared" si="35"/>
        <v>136.875</v>
      </c>
      <c r="AS47" s="1">
        <f t="shared" si="36"/>
        <v>0.24</v>
      </c>
      <c r="AT47" s="1">
        <f t="shared" si="37"/>
        <v>38985</v>
      </c>
      <c r="AU47" s="1">
        <f t="shared" si="38"/>
        <v>768118710.73947108</v>
      </c>
    </row>
    <row r="48" spans="1:48" x14ac:dyDescent="0.15">
      <c r="C48" s="7">
        <v>6</v>
      </c>
      <c r="D48" s="8">
        <v>16.578282459666699</v>
      </c>
      <c r="E48" s="10">
        <f t="shared" si="39"/>
        <v>13.124171415419401</v>
      </c>
      <c r="F48" s="7" t="s">
        <v>83</v>
      </c>
      <c r="G48" s="1">
        <v>7</v>
      </c>
      <c r="H48" s="9">
        <f t="shared" si="20"/>
        <v>16.578282459666699</v>
      </c>
      <c r="I48" s="9">
        <f t="shared" si="21"/>
        <v>289.72828245966667</v>
      </c>
      <c r="J48" s="9">
        <f t="shared" si="22"/>
        <v>0.13397729176629489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172.03989711934972</v>
      </c>
      <c r="P48" s="9">
        <f t="shared" si="25"/>
        <v>23.049439491802474</v>
      </c>
      <c r="Q48" s="12">
        <f t="shared" si="26"/>
        <v>5.5318654780325938</v>
      </c>
      <c r="R48" s="9">
        <f t="shared" si="27"/>
        <v>14.125500000000001</v>
      </c>
      <c r="S48" s="13">
        <f t="shared" si="28"/>
        <v>0.39162263127199698</v>
      </c>
      <c r="T48" s="2">
        <f t="shared" si="29"/>
        <v>0.43</v>
      </c>
      <c r="U48" s="14">
        <f t="shared" si="30"/>
        <v>0.16839773144695869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0.18399773144695869</v>
      </c>
      <c r="AR48" s="9">
        <f t="shared" si="35"/>
        <v>136.875</v>
      </c>
      <c r="AS48" s="1">
        <f t="shared" si="36"/>
        <v>0.24</v>
      </c>
      <c r="AT48" s="1">
        <f t="shared" si="37"/>
        <v>38985</v>
      </c>
      <c r="AU48" s="1">
        <f t="shared" si="38"/>
        <v>1578774792.6993744</v>
      </c>
    </row>
    <row r="49" spans="1:48" x14ac:dyDescent="0.15">
      <c r="C49" s="7">
        <v>7</v>
      </c>
      <c r="D49" s="8">
        <v>19.463554558709699</v>
      </c>
      <c r="E49" s="10">
        <f t="shared" si="39"/>
        <v>16.578282459666699</v>
      </c>
      <c r="F49" s="7" t="s">
        <v>83</v>
      </c>
      <c r="G49" s="1">
        <v>8</v>
      </c>
      <c r="H49" s="9">
        <f t="shared" si="20"/>
        <v>19.463554558709699</v>
      </c>
      <c r="I49" s="9">
        <f t="shared" si="21"/>
        <v>292.61355455870967</v>
      </c>
      <c r="J49" s="9">
        <f t="shared" si="22"/>
        <v>0.18661420097568909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207.84670762754726</v>
      </c>
      <c r="P49" s="9">
        <f t="shared" si="25"/>
        <v>38.787147269342398</v>
      </c>
      <c r="Q49" s="12">
        <f t="shared" si="26"/>
        <v>9.3089153446421751</v>
      </c>
      <c r="R49" s="9">
        <f t="shared" si="27"/>
        <v>14.125500000000001</v>
      </c>
      <c r="S49" s="13">
        <f t="shared" si="28"/>
        <v>0.65901492652594063</v>
      </c>
      <c r="T49" s="2">
        <f t="shared" si="29"/>
        <v>0.43</v>
      </c>
      <c r="U49" s="14">
        <f t="shared" si="30"/>
        <v>0.28337641840615446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0.29897641840615446</v>
      </c>
      <c r="AR49" s="9">
        <f t="shared" si="35"/>
        <v>136.875</v>
      </c>
      <c r="AS49" s="1">
        <f t="shared" si="36"/>
        <v>0.24</v>
      </c>
      <c r="AT49" s="1">
        <f t="shared" si="37"/>
        <v>38985</v>
      </c>
      <c r="AU49" s="1">
        <f t="shared" si="38"/>
        <v>2565338329.3328638</v>
      </c>
    </row>
    <row r="50" spans="1:48" x14ac:dyDescent="0.15">
      <c r="C50" s="7">
        <v>8</v>
      </c>
      <c r="D50" s="8">
        <v>16.903429187096801</v>
      </c>
      <c r="E50" s="10">
        <f t="shared" si="39"/>
        <v>19.463554558709699</v>
      </c>
      <c r="F50" s="7" t="s">
        <v>83</v>
      </c>
      <c r="G50" s="1">
        <v>9</v>
      </c>
      <c r="H50" s="9">
        <f t="shared" si="20"/>
        <v>16.903429187096801</v>
      </c>
      <c r="I50" s="9">
        <f t="shared" si="21"/>
        <v>290.05342918709675</v>
      </c>
      <c r="J50" s="9">
        <f t="shared" si="22"/>
        <v>0.13912084981293971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227.91581035820488</v>
      </c>
      <c r="P50" s="9">
        <f t="shared" si="25"/>
        <v>31.707841222838269</v>
      </c>
      <c r="Q50" s="12">
        <f t="shared" si="26"/>
        <v>7.6098818934811838</v>
      </c>
      <c r="R50" s="9">
        <f t="shared" si="27"/>
        <v>14.125500000000001</v>
      </c>
      <c r="S50" s="13">
        <f t="shared" si="28"/>
        <v>0.53873363020644816</v>
      </c>
      <c r="T50" s="2">
        <f t="shared" si="29"/>
        <v>0.43</v>
      </c>
      <c r="U50" s="14">
        <f t="shared" si="30"/>
        <v>0.23165546098877271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0.24725546098877271</v>
      </c>
      <c r="AR50" s="9">
        <f t="shared" si="35"/>
        <v>136.875</v>
      </c>
      <c r="AS50" s="1">
        <f t="shared" si="36"/>
        <v>0.24</v>
      </c>
      <c r="AT50" s="1">
        <f t="shared" si="37"/>
        <v>38985</v>
      </c>
      <c r="AU50" s="1">
        <f t="shared" si="38"/>
        <v>2121551641.4063387</v>
      </c>
    </row>
    <row r="51" spans="1:48" x14ac:dyDescent="0.15">
      <c r="C51" s="7">
        <v>9</v>
      </c>
      <c r="D51" s="8">
        <v>14.630548707899999</v>
      </c>
      <c r="E51" s="10">
        <f t="shared" si="39"/>
        <v>16.903429187096801</v>
      </c>
      <c r="F51" s="7" t="s">
        <v>83</v>
      </c>
      <c r="G51" s="1">
        <v>10</v>
      </c>
      <c r="H51" s="9">
        <f t="shared" si="20"/>
        <v>14.630548707899999</v>
      </c>
      <c r="I51" s="9">
        <f t="shared" si="21"/>
        <v>287.78054870789998</v>
      </c>
      <c r="J51" s="9">
        <f t="shared" si="22"/>
        <v>0.10672085677690182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255.06421913536661</v>
      </c>
      <c r="P51" s="9">
        <f t="shared" si="25"/>
        <v>27.22067199925776</v>
      </c>
      <c r="Q51" s="12">
        <f t="shared" si="26"/>
        <v>6.5329612798218619</v>
      </c>
      <c r="R51" s="9">
        <f t="shared" si="27"/>
        <v>14.125500000000001</v>
      </c>
      <c r="S51" s="13">
        <f t="shared" si="28"/>
        <v>0.4624941616099863</v>
      </c>
      <c r="T51" s="2">
        <f t="shared" si="29"/>
        <v>0.43</v>
      </c>
      <c r="U51" s="14">
        <f t="shared" si="30"/>
        <v>0.19887248949229411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0.21447248949229408</v>
      </c>
      <c r="AR51" s="9">
        <f t="shared" si="35"/>
        <v>136.875</v>
      </c>
      <c r="AS51" s="1">
        <f t="shared" si="36"/>
        <v>0.24</v>
      </c>
      <c r="AT51" s="1">
        <f t="shared" si="37"/>
        <v>38985</v>
      </c>
      <c r="AU51" s="1">
        <f t="shared" si="38"/>
        <v>1840260515.5788302</v>
      </c>
    </row>
    <row r="52" spans="1:48" x14ac:dyDescent="0.15">
      <c r="C52" s="7">
        <v>10</v>
      </c>
      <c r="D52" s="8">
        <v>10.000621738645201</v>
      </c>
      <c r="E52" s="10">
        <f t="shared" si="39"/>
        <v>14.630548707899999</v>
      </c>
      <c r="F52" s="7" t="s">
        <v>83</v>
      </c>
      <c r="G52" s="1">
        <v>11</v>
      </c>
      <c r="H52" s="9">
        <f t="shared" si="20"/>
        <v>10.000621738645201</v>
      </c>
      <c r="I52" s="9">
        <f t="shared" si="21"/>
        <v>283.15062173864516</v>
      </c>
      <c r="J52" s="9">
        <f t="shared" si="22"/>
        <v>6.1373610859879156E-2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216.45136977930338</v>
      </c>
      <c r="O52" s="9">
        <f t="shared" si="40"/>
        <v>70.24842735680545</v>
      </c>
      <c r="P52" s="9">
        <f t="shared" si="25"/>
        <v>4.3113996441150668</v>
      </c>
      <c r="Q52" s="12">
        <f t="shared" si="26"/>
        <v>1.034735914587616</v>
      </c>
      <c r="R52" s="9">
        <f t="shared" si="27"/>
        <v>14.125500000000001</v>
      </c>
      <c r="S52" s="13">
        <f t="shared" si="28"/>
        <v>7.325304694259431E-2</v>
      </c>
      <c r="T52" s="2">
        <f t="shared" si="29"/>
        <v>0.43</v>
      </c>
      <c r="U52" s="14">
        <f t="shared" si="30"/>
        <v>3.149881018531555E-2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3.9918810185315547E-2</v>
      </c>
      <c r="AR52" s="9">
        <f t="shared" si="35"/>
        <v>136.875</v>
      </c>
      <c r="AS52" s="1">
        <f t="shared" si="36"/>
        <v>0.24</v>
      </c>
      <c r="AT52" s="1">
        <f t="shared" si="37"/>
        <v>38985</v>
      </c>
      <c r="AU52" s="1">
        <f t="shared" si="38"/>
        <v>342519501.62382799</v>
      </c>
    </row>
    <row r="53" spans="1:48" x14ac:dyDescent="0.15">
      <c r="C53" s="7">
        <v>11</v>
      </c>
      <c r="D53" s="8">
        <v>5.9245107642333297</v>
      </c>
      <c r="E53" s="10">
        <f t="shared" si="39"/>
        <v>10.000621738645201</v>
      </c>
      <c r="F53" s="7" t="s">
        <v>85</v>
      </c>
      <c r="G53" s="1">
        <v>12</v>
      </c>
      <c r="H53" s="9">
        <f t="shared" si="20"/>
        <v>5.9245107642333297</v>
      </c>
      <c r="I53" s="9">
        <f t="shared" si="21"/>
        <v>279.07451076423331</v>
      </c>
      <c r="J53" s="9">
        <f t="shared" si="22"/>
        <v>3.714113737911548E-2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124.79327771269037</v>
      </c>
      <c r="P53" s="9">
        <f t="shared" si="25"/>
        <v>4.6349642715171431</v>
      </c>
      <c r="Q53" s="12">
        <f t="shared" si="26"/>
        <v>1.1123914251641143</v>
      </c>
      <c r="R53" s="9">
        <f t="shared" si="27"/>
        <v>14.125500000000001</v>
      </c>
      <c r="S53" s="13">
        <f t="shared" si="28"/>
        <v>7.8750587601438118E-2</v>
      </c>
      <c r="T53" s="2">
        <f t="shared" si="29"/>
        <v>0.43</v>
      </c>
      <c r="U53" s="14">
        <f t="shared" si="30"/>
        <v>3.3862752668618393E-2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4.228275266861839E-2</v>
      </c>
      <c r="AR53" s="9">
        <f t="shared" si="35"/>
        <v>136.875</v>
      </c>
      <c r="AS53" s="1">
        <f t="shared" si="36"/>
        <v>0.24</v>
      </c>
      <c r="AT53" s="1">
        <f t="shared" si="37"/>
        <v>38985</v>
      </c>
      <c r="AU53" s="1">
        <f t="shared" si="38"/>
        <v>362803082.15865403</v>
      </c>
      <c r="AV53" s="1">
        <f>SUM(AU42:AU53)</f>
        <v>11302163820.493391</v>
      </c>
    </row>
    <row r="54" spans="1:48" x14ac:dyDescent="0.15">
      <c r="C54" s="7">
        <v>12</v>
      </c>
      <c r="D54" s="8">
        <v>1.00916244125806</v>
      </c>
      <c r="E54" s="10">
        <f t="shared" si="39"/>
        <v>5.9245107642333297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0.69410592783870895</v>
      </c>
      <c r="E58" s="7"/>
      <c r="F58" s="7"/>
      <c r="G58" s="1">
        <v>1</v>
      </c>
      <c r="H58" s="9">
        <f t="shared" ref="H58:H69" si="41">E59</f>
        <v>0.69410592783870895</v>
      </c>
      <c r="I58" s="9">
        <f t="shared" ref="I58:I69" si="42">H58+273.15</f>
        <v>273.84410592783871</v>
      </c>
      <c r="J58" s="9">
        <f t="shared" ref="J58:J69" si="43">EXP(($C$15*(I58-$C$13))/($C$16*I58*$C$13))</f>
        <v>1.9074200653158839E-2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1.9029694184968136E-3</v>
      </c>
      <c r="Q58" s="12">
        <f t="shared" ref="Q58:Q69" si="47">P58*$B$60</f>
        <v>3.6156418951439461E-4</v>
      </c>
      <c r="R58" s="9">
        <f t="shared" ref="R58:R69" si="48">L58*$B$60</f>
        <v>1.8955666666666669E-2</v>
      </c>
      <c r="S58" s="13">
        <f t="shared" ref="S58:S69" si="49">Q58/R58</f>
        <v>1.9074200653158839E-2</v>
      </c>
      <c r="T58" s="2">
        <f t="shared" ref="T58:T69" si="50">$B$59/100</f>
        <v>0.01</v>
      </c>
      <c r="U58" s="14">
        <f t="shared" ref="U58:U69" si="51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1.2190742006531589E-2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33325.666666666664</v>
      </c>
      <c r="AU58" s="1">
        <f t="shared" ref="AU58:AU69" si="58">AT58*10000*AS58*0.67*AR58*AQ58</f>
        <v>5159681.0026843464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0.71983433635483796</v>
      </c>
      <c r="E59" s="10">
        <f t="shared" ref="E59:E70" si="59">D58</f>
        <v>0.69410592783870895</v>
      </c>
      <c r="F59" s="7" t="s">
        <v>83</v>
      </c>
      <c r="G59" s="1">
        <v>2</v>
      </c>
      <c r="H59" s="9">
        <f t="shared" si="41"/>
        <v>0.71983433635483796</v>
      </c>
      <c r="I59" s="9">
        <f t="shared" si="42"/>
        <v>273.86983433635481</v>
      </c>
      <c r="J59" s="9">
        <f t="shared" si="43"/>
        <v>1.9138020090199132E-2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0.19763036391483652</v>
      </c>
      <c r="P59" s="9">
        <f t="shared" si="46"/>
        <v>3.7822538750355069E-3</v>
      </c>
      <c r="Q59" s="12">
        <f t="shared" si="47"/>
        <v>7.1862823625674628E-4</v>
      </c>
      <c r="R59" s="9">
        <f t="shared" si="48"/>
        <v>1.8955666666666669E-2</v>
      </c>
      <c r="S59" s="13">
        <f t="shared" si="49"/>
        <v>3.7910997745093614E-2</v>
      </c>
      <c r="T59" s="2">
        <f t="shared" si="50"/>
        <v>0.01</v>
      </c>
      <c r="U59" s="14">
        <f t="shared" si="51"/>
        <v>3.7910997745093614E-4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1.2379109977450937E-2</v>
      </c>
      <c r="AR59" s="9">
        <f t="shared" si="55"/>
        <v>9.9766666666666666</v>
      </c>
      <c r="AS59" s="1">
        <f t="shared" si="56"/>
        <v>0.19</v>
      </c>
      <c r="AT59" s="1">
        <f t="shared" si="57"/>
        <v>33325.666666666664</v>
      </c>
      <c r="AU59" s="1">
        <f t="shared" si="58"/>
        <v>5239406.9652669374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2.8513474406428601</v>
      </c>
      <c r="E60" s="10">
        <f t="shared" si="59"/>
        <v>0.71983433635483796</v>
      </c>
      <c r="F60" s="7" t="s">
        <v>83</v>
      </c>
      <c r="G60" s="1">
        <v>3</v>
      </c>
      <c r="H60" s="9">
        <f t="shared" si="41"/>
        <v>2.8513474406428601</v>
      </c>
      <c r="I60" s="9">
        <f t="shared" si="42"/>
        <v>276.00134744064286</v>
      </c>
      <c r="J60" s="9">
        <f t="shared" si="43"/>
        <v>2.5184883592851572E-2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0.29361477670646768</v>
      </c>
      <c r="P60" s="9">
        <f t="shared" si="46"/>
        <v>7.3946539724934956E-3</v>
      </c>
      <c r="Q60" s="12">
        <f t="shared" si="47"/>
        <v>1.4049842547737641E-3</v>
      </c>
      <c r="R60" s="9">
        <f t="shared" si="48"/>
        <v>1.8955666666666669E-2</v>
      </c>
      <c r="S60" s="13">
        <f t="shared" si="49"/>
        <v>7.4119485190379156E-2</v>
      </c>
      <c r="T60" s="2">
        <f t="shared" si="50"/>
        <v>0.01</v>
      </c>
      <c r="U60" s="14">
        <f t="shared" si="51"/>
        <v>7.4119485190379157E-4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1.2741194851903791E-2</v>
      </c>
      <c r="AR60" s="9">
        <f t="shared" si="55"/>
        <v>9.9766666666666666</v>
      </c>
      <c r="AS60" s="1">
        <f t="shared" si="56"/>
        <v>0.19</v>
      </c>
      <c r="AT60" s="1">
        <f t="shared" si="57"/>
        <v>33325.666666666664</v>
      </c>
      <c r="AU60" s="1">
        <f t="shared" si="58"/>
        <v>5392657.8869149201</v>
      </c>
    </row>
    <row r="61" spans="1:48" x14ac:dyDescent="0.15">
      <c r="C61" s="7">
        <v>3</v>
      </c>
      <c r="D61" s="8">
        <v>7.0031902860645197</v>
      </c>
      <c r="E61" s="10">
        <f t="shared" si="59"/>
        <v>2.8513474406428601</v>
      </c>
      <c r="F61" s="7" t="s">
        <v>83</v>
      </c>
      <c r="G61" s="1">
        <v>4</v>
      </c>
      <c r="H61" s="9">
        <f t="shared" si="41"/>
        <v>7.0031902860645197</v>
      </c>
      <c r="I61" s="9">
        <f t="shared" si="42"/>
        <v>280.1531902860645</v>
      </c>
      <c r="J61" s="9">
        <f t="shared" si="43"/>
        <v>4.2481181616449197E-2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0.38598678940064085</v>
      </c>
      <c r="P61" s="9">
        <f t="shared" si="46"/>
        <v>1.6397174902078752E-2</v>
      </c>
      <c r="Q61" s="12">
        <f t="shared" si="47"/>
        <v>3.1154632313949628E-3</v>
      </c>
      <c r="R61" s="9">
        <f t="shared" si="48"/>
        <v>1.8955666666666669E-2</v>
      </c>
      <c r="S61" s="13">
        <f t="shared" si="49"/>
        <v>0.164355244591501</v>
      </c>
      <c r="T61" s="2">
        <f t="shared" si="50"/>
        <v>0.01</v>
      </c>
      <c r="U61" s="14">
        <f t="shared" si="51"/>
        <v>1.6435524459150099E-3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1.364355244591501E-2</v>
      </c>
      <c r="AR61" s="9">
        <f t="shared" si="55"/>
        <v>9.9766666666666666</v>
      </c>
      <c r="AS61" s="1">
        <f t="shared" si="56"/>
        <v>0.19</v>
      </c>
      <c r="AT61" s="1">
        <f t="shared" si="57"/>
        <v>33325.666666666664</v>
      </c>
      <c r="AU61" s="1">
        <f t="shared" si="58"/>
        <v>5774576.996756888</v>
      </c>
    </row>
    <row r="62" spans="1:48" x14ac:dyDescent="0.15">
      <c r="C62" s="7">
        <v>4</v>
      </c>
      <c r="D62" s="8">
        <v>10.093864027066701</v>
      </c>
      <c r="E62" s="10">
        <f t="shared" si="59"/>
        <v>7.0031902860645197</v>
      </c>
      <c r="F62" s="7" t="s">
        <v>83</v>
      </c>
      <c r="G62" s="1">
        <v>5</v>
      </c>
      <c r="H62" s="9">
        <f t="shared" si="41"/>
        <v>10.093864027066701</v>
      </c>
      <c r="I62" s="9">
        <f t="shared" si="42"/>
        <v>283.24386402706671</v>
      </c>
      <c r="J62" s="9">
        <f t="shared" si="43"/>
        <v>6.2072314141826547E-2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0.35111013377363398</v>
      </c>
      <c r="O62" s="9">
        <f t="shared" si="60"/>
        <v>0.11824614739159478</v>
      </c>
      <c r="P62" s="9">
        <f t="shared" si="46"/>
        <v>7.3398120069517953E-3</v>
      </c>
      <c r="Q62" s="12">
        <f t="shared" si="47"/>
        <v>1.394564281320841E-3</v>
      </c>
      <c r="R62" s="9">
        <f t="shared" si="48"/>
        <v>1.8955666666666669E-2</v>
      </c>
      <c r="S62" s="13">
        <f t="shared" si="49"/>
        <v>7.3569782896275915E-2</v>
      </c>
      <c r="T62" s="2">
        <f t="shared" si="50"/>
        <v>0.01</v>
      </c>
      <c r="U62" s="14">
        <f t="shared" si="51"/>
        <v>7.3569782896275911E-4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1.273569782896276E-2</v>
      </c>
      <c r="AR62" s="9">
        <f t="shared" si="55"/>
        <v>9.9766666666666666</v>
      </c>
      <c r="AS62" s="1">
        <f t="shared" si="56"/>
        <v>0.19</v>
      </c>
      <c r="AT62" s="1">
        <f t="shared" si="57"/>
        <v>33325.666666666664</v>
      </c>
      <c r="AU62" s="1">
        <f t="shared" si="58"/>
        <v>5390331.2947497368</v>
      </c>
    </row>
    <row r="63" spans="1:48" x14ac:dyDescent="0.15">
      <c r="C63" s="7">
        <v>5</v>
      </c>
      <c r="D63" s="8">
        <v>13.124171415419401</v>
      </c>
      <c r="E63" s="10">
        <f t="shared" si="59"/>
        <v>10.093864027066701</v>
      </c>
      <c r="F63" s="7" t="s">
        <v>85</v>
      </c>
      <c r="G63" s="1">
        <v>6</v>
      </c>
      <c r="H63" s="9">
        <f t="shared" si="41"/>
        <v>13.124171415419401</v>
      </c>
      <c r="I63" s="9">
        <f t="shared" si="42"/>
        <v>286.2741714154194</v>
      </c>
      <c r="J63" s="9">
        <f t="shared" si="43"/>
        <v>8.9316066860211998E-2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0.21067300205130965</v>
      </c>
      <c r="P63" s="9">
        <f t="shared" si="46"/>
        <v>1.8816483936856351E-2</v>
      </c>
      <c r="Q63" s="12">
        <f t="shared" si="47"/>
        <v>3.5751319480027068E-3</v>
      </c>
      <c r="R63" s="9">
        <f t="shared" si="48"/>
        <v>1.8955666666666669E-2</v>
      </c>
      <c r="S63" s="13">
        <f t="shared" si="49"/>
        <v>0.1886049175094188</v>
      </c>
      <c r="T63" s="2">
        <f t="shared" si="50"/>
        <v>0.01</v>
      </c>
      <c r="U63" s="14">
        <f t="shared" si="51"/>
        <v>1.8860491750941879E-3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1.3886049175094188E-2</v>
      </c>
      <c r="AR63" s="9">
        <f t="shared" si="55"/>
        <v>9.9766666666666666</v>
      </c>
      <c r="AS63" s="1">
        <f t="shared" si="56"/>
        <v>0.19</v>
      </c>
      <c r="AT63" s="1">
        <f t="shared" si="57"/>
        <v>33325.666666666664</v>
      </c>
      <c r="AU63" s="1">
        <f t="shared" si="58"/>
        <v>5877212.731816208</v>
      </c>
    </row>
    <row r="64" spans="1:48" x14ac:dyDescent="0.15">
      <c r="C64" s="7">
        <v>6</v>
      </c>
      <c r="D64" s="8">
        <v>16.578282459666699</v>
      </c>
      <c r="E64" s="10">
        <f t="shared" si="59"/>
        <v>13.124171415419401</v>
      </c>
      <c r="F64" s="7" t="s">
        <v>83</v>
      </c>
      <c r="G64" s="1">
        <v>7</v>
      </c>
      <c r="H64" s="9">
        <f t="shared" si="41"/>
        <v>16.578282459666699</v>
      </c>
      <c r="I64" s="9">
        <f t="shared" si="42"/>
        <v>289.72828245966667</v>
      </c>
      <c r="J64" s="9">
        <f t="shared" si="43"/>
        <v>0.13397729176629489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0.29162318478111998</v>
      </c>
      <c r="P64" s="9">
        <f t="shared" si="46"/>
        <v>3.9070884513236238E-2</v>
      </c>
      <c r="Q64" s="12">
        <f t="shared" si="47"/>
        <v>7.4234680575148851E-3</v>
      </c>
      <c r="R64" s="9">
        <f t="shared" si="48"/>
        <v>1.8955666666666669E-2</v>
      </c>
      <c r="S64" s="13">
        <f t="shared" si="49"/>
        <v>0.39162263127199698</v>
      </c>
      <c r="T64" s="2">
        <f t="shared" si="50"/>
        <v>0.01</v>
      </c>
      <c r="U64" s="14">
        <f t="shared" si="51"/>
        <v>3.9162263127199698E-3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2.401622631271997E-2</v>
      </c>
      <c r="AR64" s="9">
        <f t="shared" si="55"/>
        <v>9.9766666666666666</v>
      </c>
      <c r="AS64" s="1">
        <f t="shared" si="56"/>
        <v>0.19</v>
      </c>
      <c r="AT64" s="1">
        <f t="shared" si="57"/>
        <v>33325.666666666664</v>
      </c>
      <c r="AU64" s="1">
        <f t="shared" si="58"/>
        <v>10164768.198319435</v>
      </c>
    </row>
    <row r="65" spans="1:48" x14ac:dyDescent="0.15">
      <c r="C65" s="7">
        <v>7</v>
      </c>
      <c r="D65" s="8">
        <v>19.463554558709699</v>
      </c>
      <c r="E65" s="10">
        <f t="shared" si="59"/>
        <v>16.578282459666699</v>
      </c>
      <c r="F65" s="7" t="s">
        <v>83</v>
      </c>
      <c r="G65" s="1">
        <v>8</v>
      </c>
      <c r="H65" s="9">
        <f t="shared" si="41"/>
        <v>19.463554558709699</v>
      </c>
      <c r="I65" s="9">
        <f t="shared" si="42"/>
        <v>292.61355455870967</v>
      </c>
      <c r="J65" s="9">
        <f t="shared" si="43"/>
        <v>0.18661420097568909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0.35231896693455039</v>
      </c>
      <c r="P65" s="9">
        <f t="shared" si="46"/>
        <v>6.5747722503071343E-2</v>
      </c>
      <c r="Q65" s="12">
        <f t="shared" si="47"/>
        <v>1.2492067275583555E-2</v>
      </c>
      <c r="R65" s="9">
        <f t="shared" si="48"/>
        <v>1.8955666666666669E-2</v>
      </c>
      <c r="S65" s="13">
        <f t="shared" si="49"/>
        <v>0.65901492652594051</v>
      </c>
      <c r="T65" s="2">
        <f t="shared" si="50"/>
        <v>0.01</v>
      </c>
      <c r="U65" s="14">
        <f t="shared" si="51"/>
        <v>6.5901492652594056E-3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2.6690149265259405E-2</v>
      </c>
      <c r="AR65" s="9">
        <f t="shared" si="55"/>
        <v>9.9766666666666666</v>
      </c>
      <c r="AS65" s="1">
        <f t="shared" si="56"/>
        <v>0.19</v>
      </c>
      <c r="AT65" s="1">
        <f t="shared" si="57"/>
        <v>33325.666666666664</v>
      </c>
      <c r="AU65" s="1">
        <f t="shared" si="58"/>
        <v>11296494.999974936</v>
      </c>
    </row>
    <row r="66" spans="1:48" x14ac:dyDescent="0.15">
      <c r="C66" s="7">
        <v>8</v>
      </c>
      <c r="D66" s="8">
        <v>16.903429187096801</v>
      </c>
      <c r="E66" s="10">
        <f t="shared" si="59"/>
        <v>19.463554558709699</v>
      </c>
      <c r="F66" s="7" t="s">
        <v>83</v>
      </c>
      <c r="G66" s="1">
        <v>9</v>
      </c>
      <c r="H66" s="9">
        <f t="shared" si="41"/>
        <v>16.903429187096801</v>
      </c>
      <c r="I66" s="9">
        <f t="shared" si="42"/>
        <v>290.05342918709675</v>
      </c>
      <c r="J66" s="9">
        <f t="shared" si="43"/>
        <v>0.13912084981293971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0.38633791109814575</v>
      </c>
      <c r="P66" s="9">
        <f t="shared" si="46"/>
        <v>5.3747658506929988E-2</v>
      </c>
      <c r="Q66" s="12">
        <f t="shared" si="47"/>
        <v>1.0212055116316697E-2</v>
      </c>
      <c r="R66" s="9">
        <f t="shared" si="48"/>
        <v>1.8955666666666669E-2</v>
      </c>
      <c r="S66" s="13">
        <f t="shared" si="49"/>
        <v>0.53873363020644816</v>
      </c>
      <c r="T66" s="2">
        <f t="shared" si="50"/>
        <v>0.01</v>
      </c>
      <c r="U66" s="14">
        <f t="shared" si="51"/>
        <v>5.3873363020644814E-3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2.548733630206448E-2</v>
      </c>
      <c r="AR66" s="9">
        <f t="shared" si="55"/>
        <v>9.9766666666666666</v>
      </c>
      <c r="AS66" s="1">
        <f t="shared" si="56"/>
        <v>0.19</v>
      </c>
      <c r="AT66" s="1">
        <f t="shared" si="57"/>
        <v>33325.666666666664</v>
      </c>
      <c r="AU66" s="1">
        <f t="shared" si="58"/>
        <v>10787409.401029918</v>
      </c>
    </row>
    <row r="67" spans="1:48" x14ac:dyDescent="0.15">
      <c r="C67" s="7">
        <v>9</v>
      </c>
      <c r="D67" s="8">
        <v>14.630548707899999</v>
      </c>
      <c r="E67" s="10">
        <f t="shared" si="59"/>
        <v>16.903429187096801</v>
      </c>
      <c r="F67" s="7" t="s">
        <v>83</v>
      </c>
      <c r="G67" s="1">
        <v>10</v>
      </c>
      <c r="H67" s="9">
        <f t="shared" si="41"/>
        <v>14.630548707899999</v>
      </c>
      <c r="I67" s="9">
        <f t="shared" si="42"/>
        <v>287.78054870789998</v>
      </c>
      <c r="J67" s="9">
        <f t="shared" si="43"/>
        <v>0.10672085677690182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0.43235691925788244</v>
      </c>
      <c r="P67" s="9">
        <f t="shared" si="46"/>
        <v>4.6141500856622976E-2</v>
      </c>
      <c r="Q67" s="12">
        <f t="shared" si="47"/>
        <v>8.7668851627583661E-3</v>
      </c>
      <c r="R67" s="9">
        <f t="shared" si="48"/>
        <v>1.8955666666666669E-2</v>
      </c>
      <c r="S67" s="13">
        <f t="shared" si="49"/>
        <v>0.46249416160998635</v>
      </c>
      <c r="T67" s="2">
        <f t="shared" si="50"/>
        <v>0.01</v>
      </c>
      <c r="U67" s="14">
        <f t="shared" si="51"/>
        <v>4.6249416160998634E-3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2.4724941616099862E-2</v>
      </c>
      <c r="AR67" s="9">
        <f t="shared" si="55"/>
        <v>9.9766666666666666</v>
      </c>
      <c r="AS67" s="1">
        <f t="shared" si="56"/>
        <v>0.19</v>
      </c>
      <c r="AT67" s="1">
        <f t="shared" si="57"/>
        <v>33325.666666666664</v>
      </c>
      <c r="AU67" s="1">
        <f t="shared" si="58"/>
        <v>10464729.011631839</v>
      </c>
    </row>
    <row r="68" spans="1:48" x14ac:dyDescent="0.15">
      <c r="C68" s="7">
        <v>10</v>
      </c>
      <c r="D68" s="8">
        <v>10.000621738645201</v>
      </c>
      <c r="E68" s="10">
        <f t="shared" si="59"/>
        <v>14.630548707899999</v>
      </c>
      <c r="F68" s="7" t="s">
        <v>83</v>
      </c>
      <c r="G68" s="1">
        <v>11</v>
      </c>
      <c r="H68" s="9">
        <f t="shared" si="41"/>
        <v>10.000621738645201</v>
      </c>
      <c r="I68" s="9">
        <f t="shared" si="42"/>
        <v>283.15062173864516</v>
      </c>
      <c r="J68" s="9">
        <f t="shared" si="43"/>
        <v>6.1373610859879156E-2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0.36690464748119644</v>
      </c>
      <c r="O68" s="9">
        <f t="shared" si="60"/>
        <v>0.11907743758672967</v>
      </c>
      <c r="P68" s="9">
        <f t="shared" si="46"/>
        <v>7.3082123166394947E-3</v>
      </c>
      <c r="Q68" s="12">
        <f t="shared" si="47"/>
        <v>1.3885603401615041E-3</v>
      </c>
      <c r="R68" s="9">
        <f t="shared" si="48"/>
        <v>1.8955666666666669E-2</v>
      </c>
      <c r="S68" s="13">
        <f t="shared" si="49"/>
        <v>7.3253046942594324E-2</v>
      </c>
      <c r="T68" s="2">
        <f t="shared" si="50"/>
        <v>0.01</v>
      </c>
      <c r="U68" s="14">
        <f t="shared" si="51"/>
        <v>7.3253046942594322E-4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1.2732530469425943E-2</v>
      </c>
      <c r="AR68" s="9">
        <f t="shared" si="55"/>
        <v>9.9766666666666666</v>
      </c>
      <c r="AS68" s="1">
        <f t="shared" si="56"/>
        <v>0.19</v>
      </c>
      <c r="AT68" s="1">
        <f t="shared" si="57"/>
        <v>33325.666666666664</v>
      </c>
      <c r="AU68" s="1">
        <f t="shared" si="58"/>
        <v>5388990.7229599291</v>
      </c>
    </row>
    <row r="69" spans="1:48" x14ac:dyDescent="0.15">
      <c r="C69" s="7">
        <v>11</v>
      </c>
      <c r="D69" s="8">
        <v>5.9245107642333297</v>
      </c>
      <c r="E69" s="10">
        <f t="shared" si="59"/>
        <v>10.000621738645201</v>
      </c>
      <c r="F69" s="7" t="s">
        <v>85</v>
      </c>
      <c r="G69" s="1">
        <v>12</v>
      </c>
      <c r="H69" s="9">
        <f t="shared" si="41"/>
        <v>5.9245107642333297</v>
      </c>
      <c r="I69" s="9">
        <f t="shared" si="42"/>
        <v>279.07451076423331</v>
      </c>
      <c r="J69" s="9">
        <f t="shared" si="43"/>
        <v>3.714113737911548E-2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0.21153589193675684</v>
      </c>
      <c r="P69" s="9">
        <f t="shared" si="46"/>
        <v>7.8566836230368128E-3</v>
      </c>
      <c r="Q69" s="12">
        <f t="shared" si="47"/>
        <v>1.4927698883769945E-3</v>
      </c>
      <c r="R69" s="9">
        <f t="shared" si="48"/>
        <v>1.8955666666666669E-2</v>
      </c>
      <c r="S69" s="13">
        <f t="shared" si="49"/>
        <v>7.8750587601438146E-2</v>
      </c>
      <c r="T69" s="2">
        <f t="shared" si="50"/>
        <v>0.01</v>
      </c>
      <c r="U69" s="14">
        <f t="shared" si="51"/>
        <v>7.8750587601438145E-4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1.2787505876014382E-2</v>
      </c>
      <c r="AR69" s="9">
        <f t="shared" si="55"/>
        <v>9.9766666666666666</v>
      </c>
      <c r="AS69" s="1">
        <f t="shared" si="56"/>
        <v>0.19</v>
      </c>
      <c r="AT69" s="1">
        <f t="shared" si="57"/>
        <v>33325.666666666664</v>
      </c>
      <c r="AU69" s="1">
        <f t="shared" si="58"/>
        <v>5412258.8358309288</v>
      </c>
      <c r="AV69" s="1">
        <f>SUM(AU58:AU69)</f>
        <v>86348518.047936022</v>
      </c>
    </row>
    <row r="70" spans="1:48" x14ac:dyDescent="0.15">
      <c r="C70" s="7">
        <v>12</v>
      </c>
      <c r="D70" s="8">
        <v>1.00916244125806</v>
      </c>
      <c r="E70" s="10">
        <f t="shared" si="59"/>
        <v>5.9245107642333297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0.69410592783870895</v>
      </c>
      <c r="E73" s="7"/>
      <c r="F73" s="7"/>
      <c r="G73" s="1">
        <v>1</v>
      </c>
      <c r="H73" s="9">
        <f t="shared" ref="H73:H84" si="61">E74</f>
        <v>0.69410592783870895</v>
      </c>
      <c r="I73" s="9">
        <f t="shared" ref="I73:I84" si="62">H73+273.15</f>
        <v>273.84410592783871</v>
      </c>
      <c r="J73" s="9">
        <f t="shared" ref="J73:J84" si="63">EXP(($C$15*(I73-$C$13))/($C$16*I73*$C$13))</f>
        <v>1.9074200653158839E-2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2.0886249715208931E-3</v>
      </c>
      <c r="Q73" s="12">
        <f t="shared" ref="Q73:Q84" si="67">P73*$B$75</f>
        <v>3.7595249487376077E-4</v>
      </c>
      <c r="R73" s="9">
        <f t="shared" ref="R73:R84" si="68">L73*$B$75</f>
        <v>1.9710000000000002E-2</v>
      </c>
      <c r="S73" s="13">
        <f t="shared" ref="S73:S84" si="69">Q73/R73</f>
        <v>1.9074200653158839E-2</v>
      </c>
      <c r="T73" s="2">
        <f t="shared" ref="T73:T84" si="70">$B$74/100</f>
        <v>0.01</v>
      </c>
      <c r="U73" s="14">
        <f t="shared" ref="U73:U84" si="71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1.2790742006531589E-2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2954.75</v>
      </c>
      <c r="AU73" s="1">
        <f t="shared" ref="AU73:AU84" si="78">AT73*10000*AS73*0.67*AR73*AQ73</f>
        <v>499088.8958943293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0.71983433635483796</v>
      </c>
      <c r="E74" s="10">
        <f t="shared" ref="E74:E85" si="79">D73</f>
        <v>0.69410592783870895</v>
      </c>
      <c r="F74" s="7" t="s">
        <v>83</v>
      </c>
      <c r="G74" s="1">
        <v>2</v>
      </c>
      <c r="H74" s="9">
        <f t="shared" si="61"/>
        <v>0.71983433635483796</v>
      </c>
      <c r="I74" s="9">
        <f t="shared" si="62"/>
        <v>273.86983433635481</v>
      </c>
      <c r="J74" s="9">
        <f t="shared" si="63"/>
        <v>1.9138020090199132E-2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0.21691137502847913</v>
      </c>
      <c r="P74" s="9">
        <f t="shared" si="66"/>
        <v>4.1512542530877513E-3</v>
      </c>
      <c r="Q74" s="12">
        <f t="shared" si="67"/>
        <v>7.4722576555579521E-4</v>
      </c>
      <c r="R74" s="9">
        <f t="shared" si="68"/>
        <v>1.9710000000000002E-2</v>
      </c>
      <c r="S74" s="13">
        <f t="shared" si="69"/>
        <v>3.7910997745093614E-2</v>
      </c>
      <c r="T74" s="2">
        <f t="shared" si="70"/>
        <v>0.01</v>
      </c>
      <c r="U74" s="14">
        <f t="shared" si="71"/>
        <v>3.7910997745093614E-4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1.2979109977450937E-2</v>
      </c>
      <c r="AR74" s="9">
        <f t="shared" si="75"/>
        <v>10.950000000000001</v>
      </c>
      <c r="AS74" s="1">
        <f t="shared" si="76"/>
        <v>0.18</v>
      </c>
      <c r="AT74" s="1">
        <f t="shared" si="77"/>
        <v>2954.75</v>
      </c>
      <c r="AU74" s="1">
        <f t="shared" si="78"/>
        <v>506438.92786119919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2.8513474406428601</v>
      </c>
      <c r="E75" s="10">
        <f t="shared" si="79"/>
        <v>0.71983433635483796</v>
      </c>
      <c r="F75" s="7" t="s">
        <v>83</v>
      </c>
      <c r="G75" s="1">
        <v>3</v>
      </c>
      <c r="H75" s="9">
        <f t="shared" si="61"/>
        <v>2.8513474406428601</v>
      </c>
      <c r="I75" s="9">
        <f t="shared" si="62"/>
        <v>276.00134744064286</v>
      </c>
      <c r="J75" s="9">
        <f t="shared" si="63"/>
        <v>2.5184883592851572E-2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0.3222601207753914</v>
      </c>
      <c r="P75" s="9">
        <f t="shared" si="66"/>
        <v>8.1160836283465203E-3</v>
      </c>
      <c r="Q75" s="12">
        <f t="shared" si="67"/>
        <v>1.4608950531023737E-3</v>
      </c>
      <c r="R75" s="9">
        <f t="shared" si="68"/>
        <v>1.9710000000000002E-2</v>
      </c>
      <c r="S75" s="13">
        <f t="shared" si="69"/>
        <v>7.411948519037917E-2</v>
      </c>
      <c r="T75" s="2">
        <f t="shared" si="70"/>
        <v>0.01</v>
      </c>
      <c r="U75" s="14">
        <f t="shared" si="71"/>
        <v>7.4119485190379168E-4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1.3341194851903791E-2</v>
      </c>
      <c r="AR75" s="9">
        <f t="shared" si="75"/>
        <v>10.950000000000001</v>
      </c>
      <c r="AS75" s="1">
        <f t="shared" si="76"/>
        <v>0.18</v>
      </c>
      <c r="AT75" s="1">
        <f t="shared" si="77"/>
        <v>2954.75</v>
      </c>
      <c r="AU75" s="1">
        <f t="shared" si="78"/>
        <v>520567.31385463342</v>
      </c>
    </row>
    <row r="76" spans="1:48" x14ac:dyDescent="0.15">
      <c r="C76" s="7">
        <v>3</v>
      </c>
      <c r="D76" s="8">
        <v>7.0031902860645197</v>
      </c>
      <c r="E76" s="10">
        <f t="shared" si="79"/>
        <v>2.8513474406428601</v>
      </c>
      <c r="F76" s="7" t="s">
        <v>83</v>
      </c>
      <c r="G76" s="1">
        <v>4</v>
      </c>
      <c r="H76" s="9">
        <f t="shared" si="61"/>
        <v>7.0031902860645197</v>
      </c>
      <c r="I76" s="9">
        <f t="shared" si="62"/>
        <v>280.1531902860645</v>
      </c>
      <c r="J76" s="9">
        <f t="shared" si="63"/>
        <v>4.2481181616449197E-2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0.42364403714704485</v>
      </c>
      <c r="P76" s="9">
        <f t="shared" si="66"/>
        <v>1.7996899282769364E-2</v>
      </c>
      <c r="Q76" s="12">
        <f t="shared" si="67"/>
        <v>3.2394418708984853E-3</v>
      </c>
      <c r="R76" s="9">
        <f t="shared" si="68"/>
        <v>1.9710000000000002E-2</v>
      </c>
      <c r="S76" s="13">
        <f t="shared" si="69"/>
        <v>0.16435524459150103</v>
      </c>
      <c r="T76" s="2">
        <f t="shared" si="70"/>
        <v>0.01</v>
      </c>
      <c r="U76" s="14">
        <f t="shared" si="71"/>
        <v>1.6435524459150104E-3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1.4243552445915011E-2</v>
      </c>
      <c r="AR76" s="9">
        <f t="shared" si="75"/>
        <v>10.950000000000001</v>
      </c>
      <c r="AS76" s="1">
        <f t="shared" si="76"/>
        <v>0.18</v>
      </c>
      <c r="AT76" s="1">
        <f t="shared" si="77"/>
        <v>2954.75</v>
      </c>
      <c r="AU76" s="1">
        <f t="shared" si="78"/>
        <v>555776.89396084996</v>
      </c>
    </row>
    <row r="77" spans="1:48" x14ac:dyDescent="0.15">
      <c r="C77" s="7">
        <v>4</v>
      </c>
      <c r="D77" s="8">
        <v>10.093864027066701</v>
      </c>
      <c r="E77" s="10">
        <f t="shared" si="79"/>
        <v>7.0031902860645197</v>
      </c>
      <c r="F77" s="7" t="s">
        <v>83</v>
      </c>
      <c r="G77" s="1">
        <v>5</v>
      </c>
      <c r="H77" s="9">
        <f t="shared" si="61"/>
        <v>10.093864027066701</v>
      </c>
      <c r="I77" s="9">
        <f t="shared" si="62"/>
        <v>283.24386402706671</v>
      </c>
      <c r="J77" s="9">
        <f t="shared" si="63"/>
        <v>6.2072314141826547E-2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0.38536478097106169</v>
      </c>
      <c r="O77" s="9">
        <f t="shared" si="80"/>
        <v>0.12978235689321377</v>
      </c>
      <c r="P77" s="9">
        <f t="shared" si="66"/>
        <v>8.0558912271422138E-3</v>
      </c>
      <c r="Q77" s="12">
        <f t="shared" si="67"/>
        <v>1.4500604208855985E-3</v>
      </c>
      <c r="R77" s="9">
        <f t="shared" si="68"/>
        <v>1.9710000000000002E-2</v>
      </c>
      <c r="S77" s="13">
        <f t="shared" si="69"/>
        <v>7.3569782896275915E-2</v>
      </c>
      <c r="T77" s="2">
        <f t="shared" si="70"/>
        <v>0.01</v>
      </c>
      <c r="U77" s="14">
        <f t="shared" si="71"/>
        <v>7.3569782896275911E-4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1.333569782896276E-2</v>
      </c>
      <c r="AR77" s="9">
        <f t="shared" si="75"/>
        <v>10.950000000000001</v>
      </c>
      <c r="AS77" s="1">
        <f t="shared" si="76"/>
        <v>0.18</v>
      </c>
      <c r="AT77" s="1">
        <f t="shared" si="77"/>
        <v>2954.75</v>
      </c>
      <c r="AU77" s="1">
        <f t="shared" si="78"/>
        <v>520352.8225366986</v>
      </c>
    </row>
    <row r="78" spans="1:48" x14ac:dyDescent="0.15">
      <c r="C78" s="7">
        <v>5</v>
      </c>
      <c r="D78" s="8">
        <v>13.124171415419401</v>
      </c>
      <c r="E78" s="10">
        <f t="shared" si="79"/>
        <v>10.093864027066701</v>
      </c>
      <c r="F78" s="7" t="s">
        <v>85</v>
      </c>
      <c r="G78" s="1">
        <v>6</v>
      </c>
      <c r="H78" s="9">
        <f t="shared" si="61"/>
        <v>13.124171415419401</v>
      </c>
      <c r="I78" s="9">
        <f t="shared" si="62"/>
        <v>286.2741714154194</v>
      </c>
      <c r="J78" s="9">
        <f t="shared" si="63"/>
        <v>8.9316066860211998E-2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0.23122646566607158</v>
      </c>
      <c r="P78" s="9">
        <f t="shared" si="66"/>
        <v>2.0652238467281363E-2</v>
      </c>
      <c r="Q78" s="12">
        <f t="shared" si="67"/>
        <v>3.7174029241106451E-3</v>
      </c>
      <c r="R78" s="9">
        <f t="shared" si="68"/>
        <v>1.9710000000000002E-2</v>
      </c>
      <c r="S78" s="13">
        <f t="shared" si="69"/>
        <v>0.1886049175094188</v>
      </c>
      <c r="T78" s="2">
        <f t="shared" si="70"/>
        <v>0.01</v>
      </c>
      <c r="U78" s="14">
        <f t="shared" si="71"/>
        <v>1.8860491750941879E-3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1.4486049175094188E-2</v>
      </c>
      <c r="AR78" s="9">
        <f t="shared" si="75"/>
        <v>10.950000000000001</v>
      </c>
      <c r="AS78" s="1">
        <f t="shared" si="76"/>
        <v>0.18</v>
      </c>
      <c r="AT78" s="1">
        <f t="shared" si="77"/>
        <v>2954.75</v>
      </c>
      <c r="AU78" s="1">
        <f t="shared" si="78"/>
        <v>565239.00528810674</v>
      </c>
    </row>
    <row r="79" spans="1:48" x14ac:dyDescent="0.15">
      <c r="C79" s="7">
        <v>6</v>
      </c>
      <c r="D79" s="8">
        <v>16.578282459666699</v>
      </c>
      <c r="E79" s="10">
        <f t="shared" si="79"/>
        <v>13.124171415419401</v>
      </c>
      <c r="F79" s="7" t="s">
        <v>83</v>
      </c>
      <c r="G79" s="1">
        <v>7</v>
      </c>
      <c r="H79" s="9">
        <f t="shared" si="61"/>
        <v>16.578282459666699</v>
      </c>
      <c r="I79" s="9">
        <f t="shared" si="62"/>
        <v>289.72828245966667</v>
      </c>
      <c r="J79" s="9">
        <f t="shared" si="63"/>
        <v>0.13397729176629489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0.3200742271987902</v>
      </c>
      <c r="P79" s="9">
        <f t="shared" si="66"/>
        <v>4.2882678124283674E-2</v>
      </c>
      <c r="Q79" s="12">
        <f t="shared" si="67"/>
        <v>7.7188820623710613E-3</v>
      </c>
      <c r="R79" s="9">
        <f t="shared" si="68"/>
        <v>1.9710000000000002E-2</v>
      </c>
      <c r="S79" s="13">
        <f t="shared" si="69"/>
        <v>0.39162263127199698</v>
      </c>
      <c r="T79" s="2">
        <f t="shared" si="70"/>
        <v>0.01</v>
      </c>
      <c r="U79" s="14">
        <f t="shared" si="71"/>
        <v>3.9162263127199698E-3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2.5516226312719971E-2</v>
      </c>
      <c r="AR79" s="9">
        <f t="shared" si="75"/>
        <v>10.950000000000001</v>
      </c>
      <c r="AS79" s="1">
        <f t="shared" si="76"/>
        <v>0.18</v>
      </c>
      <c r="AT79" s="1">
        <f t="shared" si="77"/>
        <v>2954.75</v>
      </c>
      <c r="AU79" s="1">
        <f t="shared" si="78"/>
        <v>995631.46620439913</v>
      </c>
    </row>
    <row r="80" spans="1:48" x14ac:dyDescent="0.15">
      <c r="C80" s="7">
        <v>7</v>
      </c>
      <c r="D80" s="8">
        <v>19.463554558709699</v>
      </c>
      <c r="E80" s="10">
        <f t="shared" si="79"/>
        <v>16.578282459666699</v>
      </c>
      <c r="F80" s="7" t="s">
        <v>83</v>
      </c>
      <c r="G80" s="1">
        <v>8</v>
      </c>
      <c r="H80" s="9">
        <f t="shared" si="61"/>
        <v>19.463554558709699</v>
      </c>
      <c r="I80" s="9">
        <f t="shared" si="62"/>
        <v>292.61355455870967</v>
      </c>
      <c r="J80" s="9">
        <f t="shared" si="63"/>
        <v>0.18661420097568909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0.38669154907450654</v>
      </c>
      <c r="P80" s="9">
        <f t="shared" si="66"/>
        <v>7.2162134454590507E-2</v>
      </c>
      <c r="Q80" s="12">
        <f t="shared" si="67"/>
        <v>1.2989184201826291E-2</v>
      </c>
      <c r="R80" s="9">
        <f t="shared" si="68"/>
        <v>1.9710000000000002E-2</v>
      </c>
      <c r="S80" s="13">
        <f t="shared" si="69"/>
        <v>0.65901492652594063</v>
      </c>
      <c r="T80" s="2">
        <f t="shared" si="70"/>
        <v>0.01</v>
      </c>
      <c r="U80" s="14">
        <f t="shared" si="71"/>
        <v>6.5901492652594065E-3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2.8190149265259409E-2</v>
      </c>
      <c r="AR80" s="9">
        <f t="shared" si="75"/>
        <v>10.950000000000001</v>
      </c>
      <c r="AS80" s="1">
        <f t="shared" si="76"/>
        <v>0.18</v>
      </c>
      <c r="AT80" s="1">
        <f t="shared" si="77"/>
        <v>2954.75</v>
      </c>
      <c r="AU80" s="1">
        <f t="shared" si="78"/>
        <v>1099966.7153563199</v>
      </c>
    </row>
    <row r="81" spans="1:48" x14ac:dyDescent="0.15">
      <c r="C81" s="7">
        <v>8</v>
      </c>
      <c r="D81" s="8">
        <v>16.903429187096801</v>
      </c>
      <c r="E81" s="10">
        <f t="shared" si="79"/>
        <v>19.463554558709699</v>
      </c>
      <c r="F81" s="7" t="s">
        <v>83</v>
      </c>
      <c r="G81" s="1">
        <v>9</v>
      </c>
      <c r="H81" s="9">
        <f t="shared" si="61"/>
        <v>16.903429187096801</v>
      </c>
      <c r="I81" s="9">
        <f t="shared" si="62"/>
        <v>290.05342918709675</v>
      </c>
      <c r="J81" s="9">
        <f t="shared" si="63"/>
        <v>0.13912084981293971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0.42402941461991606</v>
      </c>
      <c r="P81" s="9">
        <f t="shared" si="66"/>
        <v>5.8991332507606083E-2</v>
      </c>
      <c r="Q81" s="12">
        <f t="shared" si="67"/>
        <v>1.0618439851369094E-2</v>
      </c>
      <c r="R81" s="9">
        <f t="shared" si="68"/>
        <v>1.9710000000000002E-2</v>
      </c>
      <c r="S81" s="13">
        <f t="shared" si="69"/>
        <v>0.53873363020644816</v>
      </c>
      <c r="T81" s="2">
        <f t="shared" si="70"/>
        <v>0.01</v>
      </c>
      <c r="U81" s="14">
        <f t="shared" si="71"/>
        <v>5.3873363020644814E-3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2.6987336302064482E-2</v>
      </c>
      <c r="AR81" s="9">
        <f t="shared" si="75"/>
        <v>10.950000000000001</v>
      </c>
      <c r="AS81" s="1">
        <f t="shared" si="76"/>
        <v>0.18</v>
      </c>
      <c r="AT81" s="1">
        <f t="shared" si="77"/>
        <v>2954.75</v>
      </c>
      <c r="AU81" s="1">
        <f t="shared" si="78"/>
        <v>1053033.5043305801</v>
      </c>
    </row>
    <row r="82" spans="1:48" x14ac:dyDescent="0.15">
      <c r="C82" s="7">
        <v>9</v>
      </c>
      <c r="D82" s="8">
        <v>14.630548707899999</v>
      </c>
      <c r="E82" s="10">
        <f t="shared" si="79"/>
        <v>16.903429187096801</v>
      </c>
      <c r="F82" s="7" t="s">
        <v>83</v>
      </c>
      <c r="G82" s="1">
        <v>10</v>
      </c>
      <c r="H82" s="9">
        <f t="shared" si="61"/>
        <v>14.630548707899999</v>
      </c>
      <c r="I82" s="9">
        <f t="shared" si="62"/>
        <v>287.78054870789998</v>
      </c>
      <c r="J82" s="9">
        <f t="shared" si="63"/>
        <v>0.10672085677690182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0.47453808211231002</v>
      </c>
      <c r="P82" s="9">
        <f t="shared" si="66"/>
        <v>5.0643110696293514E-2</v>
      </c>
      <c r="Q82" s="12">
        <f t="shared" si="67"/>
        <v>9.1157599253328322E-3</v>
      </c>
      <c r="R82" s="9">
        <f t="shared" si="68"/>
        <v>1.9710000000000002E-2</v>
      </c>
      <c r="S82" s="13">
        <f t="shared" si="69"/>
        <v>0.46249416160998635</v>
      </c>
      <c r="T82" s="2">
        <f t="shared" si="70"/>
        <v>0.01</v>
      </c>
      <c r="U82" s="14">
        <f t="shared" si="71"/>
        <v>4.6249416160998634E-3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2.6224941616099864E-2</v>
      </c>
      <c r="AR82" s="9">
        <f t="shared" si="75"/>
        <v>10.950000000000001</v>
      </c>
      <c r="AS82" s="1">
        <f t="shared" si="76"/>
        <v>0.18</v>
      </c>
      <c r="AT82" s="1">
        <f t="shared" si="77"/>
        <v>2954.75</v>
      </c>
      <c r="AU82" s="1">
        <f t="shared" si="78"/>
        <v>1023285.2128038272</v>
      </c>
    </row>
    <row r="83" spans="1:48" x14ac:dyDescent="0.15">
      <c r="C83" s="7">
        <v>10</v>
      </c>
      <c r="D83" s="8">
        <v>10.000621738645201</v>
      </c>
      <c r="E83" s="10">
        <f t="shared" si="79"/>
        <v>14.630548707899999</v>
      </c>
      <c r="F83" s="7" t="s">
        <v>83</v>
      </c>
      <c r="G83" s="1">
        <v>11</v>
      </c>
      <c r="H83" s="9">
        <f t="shared" si="61"/>
        <v>10.000621738645201</v>
      </c>
      <c r="I83" s="9">
        <f t="shared" si="62"/>
        <v>283.15062173864516</v>
      </c>
      <c r="J83" s="9">
        <f t="shared" si="63"/>
        <v>6.1373610859879156E-2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0.40270022284521567</v>
      </c>
      <c r="O83" s="9">
        <f t="shared" si="80"/>
        <v>0.13069474857080077</v>
      </c>
      <c r="P83" s="9">
        <f t="shared" si="66"/>
        <v>8.0212086402140746E-3</v>
      </c>
      <c r="Q83" s="12">
        <f t="shared" si="67"/>
        <v>1.4438175552385333E-3</v>
      </c>
      <c r="R83" s="9">
        <f t="shared" si="68"/>
        <v>1.9710000000000002E-2</v>
      </c>
      <c r="S83" s="13">
        <f t="shared" si="69"/>
        <v>7.3253046942594283E-2</v>
      </c>
      <c r="T83" s="2">
        <f t="shared" si="70"/>
        <v>0.01</v>
      </c>
      <c r="U83" s="14">
        <f t="shared" si="71"/>
        <v>7.325304694259429E-4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1.3332530469425943E-2</v>
      </c>
      <c r="AR83" s="9">
        <f t="shared" si="75"/>
        <v>10.950000000000001</v>
      </c>
      <c r="AS83" s="1">
        <f t="shared" si="76"/>
        <v>0.18</v>
      </c>
      <c r="AT83" s="1">
        <f t="shared" si="77"/>
        <v>2954.75</v>
      </c>
      <c r="AU83" s="1">
        <f t="shared" si="78"/>
        <v>520229.2336179851</v>
      </c>
    </row>
    <row r="84" spans="1:48" x14ac:dyDescent="0.15">
      <c r="C84" s="7">
        <v>11</v>
      </c>
      <c r="D84" s="8">
        <v>5.9245107642333297</v>
      </c>
      <c r="E84" s="10">
        <f t="shared" si="79"/>
        <v>10.000621738645201</v>
      </c>
      <c r="F84" s="7" t="s">
        <v>85</v>
      </c>
      <c r="G84" s="1">
        <v>12</v>
      </c>
      <c r="H84" s="9">
        <f t="shared" si="61"/>
        <v>5.9245107642333297</v>
      </c>
      <c r="I84" s="9">
        <f t="shared" si="62"/>
        <v>279.07451076423331</v>
      </c>
      <c r="J84" s="9">
        <f t="shared" si="63"/>
        <v>3.714113737911548E-2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0.2321735399305867</v>
      </c>
      <c r="P84" s="9">
        <f t="shared" si="66"/>
        <v>8.6231893423574738E-3</v>
      </c>
      <c r="Q84" s="12">
        <f t="shared" si="67"/>
        <v>1.5521740816243452E-3</v>
      </c>
      <c r="R84" s="9">
        <f t="shared" si="68"/>
        <v>1.9710000000000002E-2</v>
      </c>
      <c r="S84" s="13">
        <f t="shared" si="69"/>
        <v>7.8750587601438105E-2</v>
      </c>
      <c r="T84" s="2">
        <f t="shared" si="70"/>
        <v>0.01</v>
      </c>
      <c r="U84" s="14">
        <f t="shared" si="71"/>
        <v>7.8750587601438102E-4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1.3387505876014382E-2</v>
      </c>
      <c r="AR84" s="9">
        <f t="shared" si="75"/>
        <v>10.950000000000001</v>
      </c>
      <c r="AS84" s="1">
        <f t="shared" si="76"/>
        <v>0.18</v>
      </c>
      <c r="AT84" s="1">
        <f t="shared" si="77"/>
        <v>2954.75</v>
      </c>
      <c r="AU84" s="1">
        <f t="shared" si="78"/>
        <v>522374.34880845295</v>
      </c>
      <c r="AV84" s="1">
        <f>SUM(AU73:AU84)</f>
        <v>8381984.3405173812</v>
      </c>
    </row>
    <row r="85" spans="1:48" x14ac:dyDescent="0.15">
      <c r="C85" s="7">
        <v>12</v>
      </c>
      <c r="D85" s="8">
        <v>1.00916244125806</v>
      </c>
      <c r="E85" s="10">
        <f t="shared" si="79"/>
        <v>5.9245107642333297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0.69410592783870895</v>
      </c>
      <c r="E89" s="7"/>
      <c r="F89" s="7"/>
      <c r="G89" s="1">
        <v>1</v>
      </c>
      <c r="H89" s="9">
        <f t="shared" ref="H89:H100" si="81">E90</f>
        <v>0.69410592783870895</v>
      </c>
      <c r="I89" s="9">
        <f t="shared" ref="I89:I100" si="82">H89+273.15</f>
        <v>273.84410592783871</v>
      </c>
      <c r="J89" s="9">
        <f t="shared" ref="J89:J100" si="83">EXP(($C$15*(I89-$C$13))/($C$16*I89*$C$13))</f>
        <v>1.9074200653158839E-2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0.10119387987018726</v>
      </c>
      <c r="Q89" s="12">
        <f t="shared" ref="Q89:Q100" si="87">P89*$B$91</f>
        <v>4.5537245941584266E-2</v>
      </c>
      <c r="R89" s="9">
        <f t="shared" ref="R89:R100" si="88">L89*$B$91</f>
        <v>2.3873737500000001</v>
      </c>
      <c r="S89" s="13">
        <f t="shared" ref="S89:S100" si="89">Q89/R89</f>
        <v>1.9074200653158839E-2</v>
      </c>
      <c r="T89" s="2">
        <f t="shared" ref="T89:T100" si="90">$B$90/100</f>
        <v>0.51</v>
      </c>
      <c r="U89" s="14">
        <f t="shared" ref="U89:U100" si="91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3.3269944463432968E-2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53097.25</v>
      </c>
      <c r="AN89" s="1">
        <f t="shared" ref="AN89:AN100" si="96">AM89*10000*AK89*AJ89</f>
        <v>183764589.66471222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0.71983433635483796</v>
      </c>
      <c r="E90" s="10">
        <f t="shared" ref="E90:E101" si="97">D89</f>
        <v>0.69410592783870895</v>
      </c>
      <c r="F90" s="7" t="s">
        <v>83</v>
      </c>
      <c r="G90" s="1">
        <v>2</v>
      </c>
      <c r="H90" s="9">
        <f t="shared" si="81"/>
        <v>0.71983433635483796</v>
      </c>
      <c r="I90" s="9">
        <f t="shared" si="82"/>
        <v>273.86983433635481</v>
      </c>
      <c r="J90" s="9">
        <f t="shared" si="83"/>
        <v>1.9138020090199132E-2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10.509356120129812</v>
      </c>
      <c r="P90" s="9">
        <f t="shared" si="86"/>
        <v>0.20112826856210153</v>
      </c>
      <c r="Q90" s="12">
        <f t="shared" si="87"/>
        <v>9.0507720852945686E-2</v>
      </c>
      <c r="R90" s="9">
        <f t="shared" si="88"/>
        <v>2.3873737500000001</v>
      </c>
      <c r="S90" s="13">
        <f t="shared" si="89"/>
        <v>3.7910997745093614E-2</v>
      </c>
      <c r="T90" s="2">
        <f t="shared" si="90"/>
        <v>0.51</v>
      </c>
      <c r="U90" s="14">
        <f t="shared" si="91"/>
        <v>1.9334608849997742E-2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3.6166384568274319E-2</v>
      </c>
      <c r="AK90" s="9">
        <f t="shared" si="93"/>
        <v>10.4025</v>
      </c>
      <c r="AL90" s="1">
        <f t="shared" si="94"/>
        <v>0.45</v>
      </c>
      <c r="AM90" s="17">
        <f t="shared" si="95"/>
        <v>53097.25</v>
      </c>
      <c r="AN90" s="1">
        <f t="shared" si="96"/>
        <v>199762906.94292703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2.8513474406428601</v>
      </c>
      <c r="E91" s="10">
        <f t="shared" si="97"/>
        <v>0.71983433635483796</v>
      </c>
      <c r="F91" s="7" t="s">
        <v>83</v>
      </c>
      <c r="G91" s="1">
        <v>3</v>
      </c>
      <c r="H91" s="9">
        <f t="shared" si="81"/>
        <v>2.8513474406428601</v>
      </c>
      <c r="I91" s="9">
        <f t="shared" si="82"/>
        <v>276.00134744064286</v>
      </c>
      <c r="J91" s="9">
        <f t="shared" si="83"/>
        <v>2.5184883592851572E-2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15.613502851567711</v>
      </c>
      <c r="P91" s="9">
        <f t="shared" si="86"/>
        <v>0.39322425179338888</v>
      </c>
      <c r="Q91" s="12">
        <f t="shared" si="87"/>
        <v>0.176950913307025</v>
      </c>
      <c r="R91" s="9">
        <f t="shared" si="88"/>
        <v>2.3873737500000001</v>
      </c>
      <c r="S91" s="13">
        <f t="shared" si="89"/>
        <v>7.4119485190379183E-2</v>
      </c>
      <c r="T91" s="2">
        <f t="shared" si="90"/>
        <v>0.51</v>
      </c>
      <c r="U91" s="14">
        <f t="shared" si="91"/>
        <v>3.7800937447093383E-2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4.1733982640298657E-2</v>
      </c>
      <c r="AK91" s="9">
        <f t="shared" si="93"/>
        <v>10.4025</v>
      </c>
      <c r="AL91" s="1">
        <f t="shared" si="94"/>
        <v>0.45</v>
      </c>
      <c r="AM91" s="17">
        <f t="shared" si="95"/>
        <v>53097.25</v>
      </c>
      <c r="AN91" s="1">
        <f t="shared" si="96"/>
        <v>230515208.80649388</v>
      </c>
    </row>
    <row r="92" spans="1:48" x14ac:dyDescent="0.15">
      <c r="C92" s="7">
        <v>3</v>
      </c>
      <c r="D92" s="8">
        <v>7.0031902860645197</v>
      </c>
      <c r="E92" s="10">
        <f t="shared" si="97"/>
        <v>2.8513474406428601</v>
      </c>
      <c r="F92" s="7" t="s">
        <v>83</v>
      </c>
      <c r="G92" s="1">
        <v>4</v>
      </c>
      <c r="H92" s="9">
        <f t="shared" si="81"/>
        <v>7.0031902860645197</v>
      </c>
      <c r="I92" s="9">
        <f t="shared" si="82"/>
        <v>280.1531902860645</v>
      </c>
      <c r="J92" s="9">
        <f t="shared" si="83"/>
        <v>4.2481181616449197E-2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20.525553599774323</v>
      </c>
      <c r="P92" s="9">
        <f t="shared" si="86"/>
        <v>0.87194977025017562</v>
      </c>
      <c r="Q92" s="12">
        <f t="shared" si="87"/>
        <v>0.39237739661257903</v>
      </c>
      <c r="R92" s="9">
        <f t="shared" si="88"/>
        <v>2.3873737500000001</v>
      </c>
      <c r="S92" s="13">
        <f t="shared" si="89"/>
        <v>0.16435524459150103</v>
      </c>
      <c r="T92" s="2">
        <f t="shared" si="90"/>
        <v>0.51</v>
      </c>
      <c r="U92" s="14">
        <f t="shared" si="91"/>
        <v>8.3821174741665519E-2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5.5609084184612162E-2</v>
      </c>
      <c r="AK92" s="9">
        <f t="shared" si="93"/>
        <v>10.4025</v>
      </c>
      <c r="AL92" s="1">
        <f t="shared" si="94"/>
        <v>0.45</v>
      </c>
      <c r="AM92" s="17">
        <f t="shared" si="95"/>
        <v>53097.25</v>
      </c>
      <c r="AN92" s="1">
        <f t="shared" si="96"/>
        <v>307153519.53915596</v>
      </c>
    </row>
    <row r="93" spans="1:48" x14ac:dyDescent="0.15">
      <c r="C93" s="7">
        <v>4</v>
      </c>
      <c r="D93" s="8">
        <v>10.093864027066701</v>
      </c>
      <c r="E93" s="10">
        <f t="shared" si="97"/>
        <v>7.0031902860645197</v>
      </c>
      <c r="F93" s="7" t="s">
        <v>83</v>
      </c>
      <c r="G93" s="1">
        <v>5</v>
      </c>
      <c r="H93" s="9">
        <f t="shared" si="81"/>
        <v>10.093864027066701</v>
      </c>
      <c r="I93" s="9">
        <f t="shared" si="82"/>
        <v>283.24386402706671</v>
      </c>
      <c r="J93" s="9">
        <f t="shared" si="83"/>
        <v>6.2072314141826547E-2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18.670923638047942</v>
      </c>
      <c r="O93" s="9">
        <f t="shared" si="98"/>
        <v>6.287955191476204</v>
      </c>
      <c r="P93" s="9">
        <f t="shared" si="86"/>
        <v>0.39030792995504004</v>
      </c>
      <c r="Q93" s="12">
        <f t="shared" si="87"/>
        <v>0.17563856847976803</v>
      </c>
      <c r="R93" s="9">
        <f t="shared" si="88"/>
        <v>2.3873737500000001</v>
      </c>
      <c r="S93" s="13">
        <f t="shared" si="89"/>
        <v>7.3569782896275887E-2</v>
      </c>
      <c r="T93" s="2">
        <f t="shared" si="90"/>
        <v>0.51</v>
      </c>
      <c r="U93" s="14">
        <f t="shared" si="91"/>
        <v>3.7520589277100704E-2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3.4223457667045862E-2</v>
      </c>
      <c r="AK93" s="9">
        <f t="shared" si="93"/>
        <v>10.4025</v>
      </c>
      <c r="AL93" s="1">
        <f t="shared" si="94"/>
        <v>0.45</v>
      </c>
      <c r="AM93" s="17">
        <f t="shared" si="95"/>
        <v>53097.25</v>
      </c>
      <c r="AN93" s="1">
        <f t="shared" si="96"/>
        <v>189031263.99879158</v>
      </c>
    </row>
    <row r="94" spans="1:48" x14ac:dyDescent="0.15">
      <c r="C94" s="7">
        <v>5</v>
      </c>
      <c r="D94" s="8">
        <v>13.124171415419401</v>
      </c>
      <c r="E94" s="10">
        <f t="shared" si="97"/>
        <v>10.093864027066701</v>
      </c>
      <c r="F94" s="7" t="s">
        <v>85</v>
      </c>
      <c r="G94" s="1">
        <v>6</v>
      </c>
      <c r="H94" s="9">
        <f t="shared" si="81"/>
        <v>13.124171415419401</v>
      </c>
      <c r="I94" s="9">
        <f t="shared" si="82"/>
        <v>286.2741714154194</v>
      </c>
      <c r="J94" s="9">
        <f t="shared" si="83"/>
        <v>8.9316066860211998E-2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11.202922261521163</v>
      </c>
      <c r="P94" s="9">
        <f t="shared" si="86"/>
        <v>1.0006009537397815</v>
      </c>
      <c r="Q94" s="12">
        <f t="shared" si="87"/>
        <v>0.45027042918290172</v>
      </c>
      <c r="R94" s="9">
        <f t="shared" si="88"/>
        <v>2.3873737500000001</v>
      </c>
      <c r="S94" s="13">
        <f t="shared" si="89"/>
        <v>0.18860491750941874</v>
      </c>
      <c r="T94" s="2">
        <f t="shared" si="90"/>
        <v>0.51</v>
      </c>
      <c r="U94" s="14">
        <f t="shared" si="91"/>
        <v>9.618850792980356E-2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5.5129835140835776E-2</v>
      </c>
      <c r="AK94" s="9">
        <f t="shared" si="93"/>
        <v>10.4025</v>
      </c>
      <c r="AL94" s="1">
        <f t="shared" si="94"/>
        <v>0.45</v>
      </c>
      <c r="AM94" s="17">
        <f t="shared" si="95"/>
        <v>53097.25</v>
      </c>
      <c r="AN94" s="1">
        <f t="shared" si="96"/>
        <v>304506415.51487452</v>
      </c>
    </row>
    <row r="95" spans="1:48" x14ac:dyDescent="0.15">
      <c r="C95" s="7">
        <v>6</v>
      </c>
      <c r="D95" s="8">
        <v>16.578282459666699</v>
      </c>
      <c r="E95" s="10">
        <f t="shared" si="97"/>
        <v>13.124171415419401</v>
      </c>
      <c r="F95" s="7" t="s">
        <v>83</v>
      </c>
      <c r="G95" s="1">
        <v>7</v>
      </c>
      <c r="H95" s="9">
        <f t="shared" si="81"/>
        <v>16.578282459666699</v>
      </c>
      <c r="I95" s="9">
        <f t="shared" si="82"/>
        <v>289.72828245966667</v>
      </c>
      <c r="J95" s="9">
        <f t="shared" si="83"/>
        <v>0.13397729176629489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15.50759630778138</v>
      </c>
      <c r="P95" s="9">
        <f t="shared" si="86"/>
        <v>2.0776657551215432</v>
      </c>
      <c r="Q95" s="12">
        <f t="shared" si="87"/>
        <v>0.93494958980469445</v>
      </c>
      <c r="R95" s="9">
        <f t="shared" si="88"/>
        <v>2.3873737500000001</v>
      </c>
      <c r="S95" s="13">
        <f t="shared" si="89"/>
        <v>0.39162263127199687</v>
      </c>
      <c r="T95" s="2">
        <f t="shared" si="90"/>
        <v>0.51</v>
      </c>
      <c r="U95" s="14">
        <f t="shared" si="91"/>
        <v>0.19972754194871842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0.10667285389753861</v>
      </c>
      <c r="AK95" s="9">
        <f t="shared" si="93"/>
        <v>10.4025</v>
      </c>
      <c r="AL95" s="1">
        <f t="shared" si="94"/>
        <v>0.45</v>
      </c>
      <c r="AM95" s="17">
        <f t="shared" si="95"/>
        <v>53097.25</v>
      </c>
      <c r="AN95" s="1">
        <f t="shared" si="96"/>
        <v>589201260.80734277</v>
      </c>
    </row>
    <row r="96" spans="1:48" x14ac:dyDescent="0.15">
      <c r="C96" s="7">
        <v>7</v>
      </c>
      <c r="D96" s="8">
        <v>19.463554558709699</v>
      </c>
      <c r="E96" s="10">
        <f t="shared" si="97"/>
        <v>16.578282459666699</v>
      </c>
      <c r="F96" s="7" t="s">
        <v>83</v>
      </c>
      <c r="G96" s="1">
        <v>8</v>
      </c>
      <c r="H96" s="9">
        <f t="shared" si="81"/>
        <v>19.463554558709699</v>
      </c>
      <c r="I96" s="9">
        <f t="shared" si="82"/>
        <v>292.61355455870967</v>
      </c>
      <c r="J96" s="9">
        <f t="shared" si="83"/>
        <v>0.18661420097568909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18.735205552659835</v>
      </c>
      <c r="P96" s="9">
        <f t="shared" si="86"/>
        <v>3.4962554143249087</v>
      </c>
      <c r="Q96" s="12">
        <f t="shared" si="87"/>
        <v>1.5733149364462089</v>
      </c>
      <c r="R96" s="9">
        <f t="shared" si="88"/>
        <v>2.3873737500000001</v>
      </c>
      <c r="S96" s="13">
        <f t="shared" si="89"/>
        <v>0.6590149265259404</v>
      </c>
      <c r="T96" s="2">
        <f t="shared" si="90"/>
        <v>0.51</v>
      </c>
      <c r="U96" s="14">
        <f t="shared" si="91"/>
        <v>0.33609761252822962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0.14778843017726123</v>
      </c>
      <c r="AK96" s="9">
        <f t="shared" si="93"/>
        <v>10.4025</v>
      </c>
      <c r="AL96" s="1">
        <f t="shared" si="94"/>
        <v>0.45</v>
      </c>
      <c r="AM96" s="17">
        <f t="shared" si="95"/>
        <v>53097.25</v>
      </c>
      <c r="AN96" s="1">
        <f t="shared" si="96"/>
        <v>816300738.30048251</v>
      </c>
    </row>
    <row r="97" spans="1:50" x14ac:dyDescent="0.15">
      <c r="C97" s="7">
        <v>8</v>
      </c>
      <c r="D97" s="8">
        <v>16.903429187096801</v>
      </c>
      <c r="E97" s="10">
        <f t="shared" si="97"/>
        <v>19.463554558709699</v>
      </c>
      <c r="F97" s="7" t="s">
        <v>83</v>
      </c>
      <c r="G97" s="1">
        <v>9</v>
      </c>
      <c r="H97" s="9">
        <f t="shared" si="81"/>
        <v>16.903429187096801</v>
      </c>
      <c r="I97" s="9">
        <f t="shared" si="82"/>
        <v>290.05342918709675</v>
      </c>
      <c r="J97" s="9">
        <f t="shared" si="83"/>
        <v>0.13912084981293971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20.544225138334927</v>
      </c>
      <c r="P97" s="9">
        <f t="shared" si="86"/>
        <v>2.8581300599935138</v>
      </c>
      <c r="Q97" s="12">
        <f t="shared" si="87"/>
        <v>1.2861585269970812</v>
      </c>
      <c r="R97" s="9">
        <f t="shared" si="88"/>
        <v>2.3873737500000001</v>
      </c>
      <c r="S97" s="13">
        <f t="shared" si="89"/>
        <v>0.53873363020644804</v>
      </c>
      <c r="T97" s="2">
        <f t="shared" si="90"/>
        <v>0.51</v>
      </c>
      <c r="U97" s="14">
        <f t="shared" si="91"/>
        <v>0.27475415140528853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0.1292933766486945</v>
      </c>
      <c r="AK97" s="9">
        <f t="shared" si="93"/>
        <v>10.4025</v>
      </c>
      <c r="AL97" s="1">
        <f t="shared" si="94"/>
        <v>0.45</v>
      </c>
      <c r="AM97" s="17">
        <f t="shared" si="95"/>
        <v>53097.25</v>
      </c>
      <c r="AN97" s="1">
        <f t="shared" si="96"/>
        <v>714144393.36761045</v>
      </c>
    </row>
    <row r="98" spans="1:50" x14ac:dyDescent="0.15">
      <c r="C98" s="7">
        <v>9</v>
      </c>
      <c r="D98" s="8">
        <v>14.630548707899999</v>
      </c>
      <c r="E98" s="10">
        <f t="shared" si="97"/>
        <v>16.903429187096801</v>
      </c>
      <c r="F98" s="7" t="s">
        <v>83</v>
      </c>
      <c r="G98" s="1">
        <v>10</v>
      </c>
      <c r="H98" s="9">
        <f t="shared" si="81"/>
        <v>14.630548707899999</v>
      </c>
      <c r="I98" s="9">
        <f t="shared" si="82"/>
        <v>287.78054870789998</v>
      </c>
      <c r="J98" s="9">
        <f t="shared" si="83"/>
        <v>0.10672085677690182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22.991370078341411</v>
      </c>
      <c r="P98" s="9">
        <f t="shared" si="86"/>
        <v>2.45365871323542</v>
      </c>
      <c r="Q98" s="12">
        <f t="shared" si="87"/>
        <v>1.1041464209559391</v>
      </c>
      <c r="R98" s="9">
        <f t="shared" si="88"/>
        <v>2.3873737500000001</v>
      </c>
      <c r="S98" s="13">
        <f t="shared" si="89"/>
        <v>0.4624941616099863</v>
      </c>
      <c r="T98" s="2">
        <f t="shared" si="90"/>
        <v>0.51</v>
      </c>
      <c r="U98" s="14">
        <f t="shared" si="91"/>
        <v>0.23587202242109301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0.11436441475995955</v>
      </c>
      <c r="AK98" s="9">
        <f t="shared" si="93"/>
        <v>10.4025</v>
      </c>
      <c r="AL98" s="1">
        <f t="shared" si="94"/>
        <v>0.45</v>
      </c>
      <c r="AM98" s="17">
        <f t="shared" si="95"/>
        <v>53097.25</v>
      </c>
      <c r="AN98" s="1">
        <f t="shared" si="96"/>
        <v>631685146.74581957</v>
      </c>
    </row>
    <row r="99" spans="1:50" x14ac:dyDescent="0.15">
      <c r="C99" s="7">
        <v>10</v>
      </c>
      <c r="D99" s="8">
        <v>10.000621738645201</v>
      </c>
      <c r="E99" s="10">
        <f t="shared" si="97"/>
        <v>14.630548707899999</v>
      </c>
      <c r="F99" s="7" t="s">
        <v>83</v>
      </c>
      <c r="G99" s="1">
        <v>11</v>
      </c>
      <c r="H99" s="9">
        <f t="shared" si="81"/>
        <v>10.000621738645201</v>
      </c>
      <c r="I99" s="9">
        <f t="shared" si="82"/>
        <v>283.15062173864516</v>
      </c>
      <c r="J99" s="9">
        <f t="shared" si="83"/>
        <v>6.1373610859879156E-2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19.510825796850693</v>
      </c>
      <c r="O99" s="9">
        <f t="shared" si="98"/>
        <v>6.3321605682553006</v>
      </c>
      <c r="P99" s="9">
        <f t="shared" si="86"/>
        <v>0.38862755861837206</v>
      </c>
      <c r="Q99" s="12">
        <f t="shared" si="87"/>
        <v>0.17488240137826744</v>
      </c>
      <c r="R99" s="9">
        <f t="shared" si="88"/>
        <v>2.3873737500000001</v>
      </c>
      <c r="S99" s="13">
        <f t="shared" si="89"/>
        <v>7.3253046942594324E-2</v>
      </c>
      <c r="T99" s="2">
        <f t="shared" si="90"/>
        <v>0.51</v>
      </c>
      <c r="U99" s="14">
        <f t="shared" si="91"/>
        <v>3.7359053940723107E-2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4.1600754763128016E-2</v>
      </c>
      <c r="AK99" s="9">
        <f t="shared" si="93"/>
        <v>10.4025</v>
      </c>
      <c r="AL99" s="1">
        <f t="shared" si="94"/>
        <v>0.45</v>
      </c>
      <c r="AM99" s="17">
        <f t="shared" si="95"/>
        <v>53097.25</v>
      </c>
      <c r="AN99" s="1">
        <f t="shared" si="96"/>
        <v>229779332.42993206</v>
      </c>
    </row>
    <row r="100" spans="1:50" x14ac:dyDescent="0.15">
      <c r="C100" s="7">
        <v>11</v>
      </c>
      <c r="D100" s="8">
        <v>5.9245107642333297</v>
      </c>
      <c r="E100" s="10">
        <f t="shared" si="97"/>
        <v>10.000621738645201</v>
      </c>
      <c r="F100" s="7" t="s">
        <v>85</v>
      </c>
      <c r="G100" s="1">
        <v>12</v>
      </c>
      <c r="H100" s="9">
        <f t="shared" si="81"/>
        <v>5.9245107642333297</v>
      </c>
      <c r="I100" s="9">
        <f t="shared" si="82"/>
        <v>279.07451076423331</v>
      </c>
      <c r="J100" s="9">
        <f t="shared" si="83"/>
        <v>3.714113737911548E-2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11.248808009636928</v>
      </c>
      <c r="P100" s="9">
        <f t="shared" si="86"/>
        <v>0.41779352363721972</v>
      </c>
      <c r="Q100" s="12">
        <f t="shared" si="87"/>
        <v>0.18800708563674887</v>
      </c>
      <c r="R100" s="9">
        <f t="shared" si="88"/>
        <v>2.3873737500000001</v>
      </c>
      <c r="S100" s="13">
        <f t="shared" si="89"/>
        <v>7.8750587601438132E-2</v>
      </c>
      <c r="T100" s="2">
        <f t="shared" si="90"/>
        <v>0.51</v>
      </c>
      <c r="U100" s="14">
        <f t="shared" si="91"/>
        <v>4.0162799676733446E-2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4.2446084102535135E-2</v>
      </c>
      <c r="AK100" s="9">
        <f t="shared" si="93"/>
        <v>10.4025</v>
      </c>
      <c r="AL100" s="1">
        <f t="shared" si="94"/>
        <v>0.45</v>
      </c>
      <c r="AM100" s="17">
        <f t="shared" si="95"/>
        <v>53097.25</v>
      </c>
      <c r="AN100" s="1">
        <f t="shared" si="96"/>
        <v>234448459.52626455</v>
      </c>
      <c r="AO100" s="1">
        <f>SUM(AN89:AN100)</f>
        <v>4630293235.6444063</v>
      </c>
    </row>
    <row r="101" spans="1:50" x14ac:dyDescent="0.15">
      <c r="C101" s="7">
        <v>12</v>
      </c>
      <c r="D101" s="8">
        <v>1.00916244125806</v>
      </c>
      <c r="E101" s="10">
        <f t="shared" si="97"/>
        <v>5.9245107642333297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0.69410592783870895</v>
      </c>
      <c r="E105" s="7"/>
      <c r="F105" s="7"/>
      <c r="G105" s="1">
        <v>1</v>
      </c>
      <c r="H105" s="9">
        <f t="shared" ref="H105:H116" si="99">E106</f>
        <v>0.69410592783870895</v>
      </c>
      <c r="I105" s="9">
        <f t="shared" ref="I105:I116" si="100">H105+273.15</f>
        <v>273.84410592783871</v>
      </c>
      <c r="J105" s="9">
        <f t="shared" ref="J105:J116" si="101">EXP(($C$15*(I105-$C$13))/($C$16*I105*$C$13))</f>
        <v>1.9074200653158839E-2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1.2357987834966885E-2</v>
      </c>
      <c r="Q105" s="12">
        <f t="shared" ref="Q105:Q116" si="105">P105*$B$107</f>
        <v>3.7073963504900653E-3</v>
      </c>
      <c r="R105" s="9">
        <f t="shared" ref="R105:R116" si="106">L105*$B$107</f>
        <v>0.19436706250000002</v>
      </c>
      <c r="S105" s="13">
        <f t="shared" ref="S105:S116" si="107">Q105/R105</f>
        <v>1.9074200653158839E-2</v>
      </c>
      <c r="T105" s="2">
        <f t="shared" ref="T105:T116" si="108">$B$106/100</f>
        <v>0.01</v>
      </c>
      <c r="U105" s="14">
        <f t="shared" ref="U105:U116" si="109">S105*T105</f>
        <v>1.9074200653158841E-4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5.6807420065315885E-3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596.75</v>
      </c>
      <c r="AX105" s="1">
        <f t="shared" ref="AX105:AX116" si="116">AW105*10000*AV105*0.67*AU105*AT105</f>
        <v>441463.66818020848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0.71983433635483796</v>
      </c>
      <c r="E106" s="10">
        <f t="shared" ref="E106:E117" si="117">D105</f>
        <v>0.69410592783870895</v>
      </c>
      <c r="F106" s="7" t="s">
        <v>83</v>
      </c>
      <c r="G106" s="1">
        <v>2</v>
      </c>
      <c r="H106" s="9">
        <f t="shared" si="99"/>
        <v>0.71983433635483796</v>
      </c>
      <c r="I106" s="9">
        <f t="shared" si="100"/>
        <v>273.86983433635481</v>
      </c>
      <c r="J106" s="9">
        <f t="shared" si="101"/>
        <v>1.9138020090199132E-2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1.2834224288317</v>
      </c>
      <c r="P106" s="9">
        <f t="shared" si="104"/>
        <v>2.4562164227193241E-2</v>
      </c>
      <c r="Q106" s="12">
        <f t="shared" si="105"/>
        <v>7.3686492681579721E-3</v>
      </c>
      <c r="R106" s="9">
        <f t="shared" si="106"/>
        <v>0.19436706250000002</v>
      </c>
      <c r="S106" s="13">
        <f t="shared" si="107"/>
        <v>3.7910997745093621E-2</v>
      </c>
      <c r="T106" s="2">
        <f t="shared" si="108"/>
        <v>0.01</v>
      </c>
      <c r="U106" s="14">
        <f t="shared" si="109"/>
        <v>3.7910997745093619E-4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5.8691099774509361E-3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596.75</v>
      </c>
      <c r="AX106" s="1">
        <f t="shared" si="116"/>
        <v>456102.18112695124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2.8513474406428601</v>
      </c>
      <c r="E107" s="10">
        <f t="shared" si="117"/>
        <v>0.71983433635483796</v>
      </c>
      <c r="F107" s="7" t="s">
        <v>83</v>
      </c>
      <c r="G107" s="1">
        <v>3</v>
      </c>
      <c r="H107" s="9">
        <f t="shared" si="99"/>
        <v>2.8513474406428601</v>
      </c>
      <c r="I107" s="9">
        <f t="shared" si="100"/>
        <v>276.00134744064286</v>
      </c>
      <c r="J107" s="9">
        <f t="shared" si="101"/>
        <v>2.5184883592851572E-2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1.9067504729378402</v>
      </c>
      <c r="P107" s="9">
        <f t="shared" si="104"/>
        <v>4.8021288701554185E-2</v>
      </c>
      <c r="Q107" s="12">
        <f t="shared" si="105"/>
        <v>1.4406386610466254E-2</v>
      </c>
      <c r="R107" s="9">
        <f t="shared" si="106"/>
        <v>0.19436706250000002</v>
      </c>
      <c r="S107" s="13">
        <f t="shared" si="107"/>
        <v>7.411948519037917E-2</v>
      </c>
      <c r="T107" s="2">
        <f t="shared" si="108"/>
        <v>0.01</v>
      </c>
      <c r="U107" s="14">
        <f t="shared" si="109"/>
        <v>7.4119485190379168E-4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6.2311948519037921E-3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596.75</v>
      </c>
      <c r="AX107" s="1">
        <f t="shared" si="116"/>
        <v>484240.63851240178</v>
      </c>
    </row>
    <row r="108" spans="1:50" x14ac:dyDescent="0.15">
      <c r="C108" s="7">
        <v>3</v>
      </c>
      <c r="D108" s="8">
        <v>7.0031902860645197</v>
      </c>
      <c r="E108" s="10">
        <f t="shared" si="117"/>
        <v>2.8513474406428601</v>
      </c>
      <c r="F108" s="7" t="s">
        <v>83</v>
      </c>
      <c r="G108" s="1">
        <v>4</v>
      </c>
      <c r="H108" s="9">
        <f t="shared" si="99"/>
        <v>7.0031902860645197</v>
      </c>
      <c r="I108" s="9">
        <f t="shared" si="100"/>
        <v>280.1531902860645</v>
      </c>
      <c r="J108" s="9">
        <f t="shared" si="101"/>
        <v>4.2481181616449197E-2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2.5066193925696196</v>
      </c>
      <c r="P108" s="9">
        <f t="shared" si="104"/>
        <v>0.10648415365906358</v>
      </c>
      <c r="Q108" s="12">
        <f t="shared" si="105"/>
        <v>3.1945246097719072E-2</v>
      </c>
      <c r="R108" s="9">
        <f t="shared" si="106"/>
        <v>0.19436706250000002</v>
      </c>
      <c r="S108" s="13">
        <f t="shared" si="107"/>
        <v>0.16435524459150103</v>
      </c>
      <c r="T108" s="2">
        <f t="shared" si="108"/>
        <v>0.01</v>
      </c>
      <c r="U108" s="14">
        <f t="shared" si="109"/>
        <v>1.6435524459150104E-3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7.1335524459150102E-3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596.75</v>
      </c>
      <c r="AX108" s="1">
        <f t="shared" si="116"/>
        <v>554364.94498582312</v>
      </c>
    </row>
    <row r="109" spans="1:50" x14ac:dyDescent="0.15">
      <c r="C109" s="7">
        <v>4</v>
      </c>
      <c r="D109" s="8">
        <v>10.093864027066701</v>
      </c>
      <c r="E109" s="10">
        <f t="shared" si="117"/>
        <v>7.0031902860645197</v>
      </c>
      <c r="F109" s="7" t="s">
        <v>83</v>
      </c>
      <c r="G109" s="1">
        <v>5</v>
      </c>
      <c r="H109" s="9">
        <f t="shared" si="99"/>
        <v>10.093864027066701</v>
      </c>
      <c r="I109" s="9">
        <f t="shared" si="100"/>
        <v>283.24386402706671</v>
      </c>
      <c r="J109" s="9">
        <f t="shared" si="101"/>
        <v>6.2072314141826547E-2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2.2801284769650279</v>
      </c>
      <c r="O109" s="9">
        <f t="shared" si="118"/>
        <v>0.76789697027886161</v>
      </c>
      <c r="P109" s="9">
        <f t="shared" si="104"/>
        <v>4.766514196770634E-2</v>
      </c>
      <c r="Q109" s="12">
        <f t="shared" si="105"/>
        <v>1.4299542590311902E-2</v>
      </c>
      <c r="R109" s="9">
        <f t="shared" si="106"/>
        <v>0.19436706250000002</v>
      </c>
      <c r="S109" s="13">
        <f t="shared" si="107"/>
        <v>7.3569782896275956E-2</v>
      </c>
      <c r="T109" s="2">
        <f t="shared" si="108"/>
        <v>0.01</v>
      </c>
      <c r="U109" s="14">
        <f t="shared" si="109"/>
        <v>7.3569782896275955E-4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6.2256978289627592E-3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596.75</v>
      </c>
      <c r="AX109" s="1">
        <f t="shared" si="116"/>
        <v>483813.4520799201</v>
      </c>
    </row>
    <row r="110" spans="1:50" x14ac:dyDescent="0.15">
      <c r="C110" s="7">
        <v>5</v>
      </c>
      <c r="D110" s="8">
        <v>13.124171415419401</v>
      </c>
      <c r="E110" s="10">
        <f t="shared" si="117"/>
        <v>10.093864027066701</v>
      </c>
      <c r="F110" s="7" t="s">
        <v>85</v>
      </c>
      <c r="G110" s="1">
        <v>6</v>
      </c>
      <c r="H110" s="9">
        <f t="shared" si="99"/>
        <v>13.124171415419401</v>
      </c>
      <c r="I110" s="9">
        <f t="shared" si="100"/>
        <v>286.2741714154194</v>
      </c>
      <c r="J110" s="9">
        <f t="shared" si="101"/>
        <v>8.9316066860211998E-2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1.3681220366444888</v>
      </c>
      <c r="P110" s="9">
        <f t="shared" si="104"/>
        <v>0.12219527929786858</v>
      </c>
      <c r="Q110" s="12">
        <f t="shared" si="105"/>
        <v>3.6658583789360571E-2</v>
      </c>
      <c r="R110" s="9">
        <f t="shared" si="106"/>
        <v>0.19436706250000002</v>
      </c>
      <c r="S110" s="13">
        <f t="shared" si="107"/>
        <v>0.18860491750941891</v>
      </c>
      <c r="T110" s="2">
        <f t="shared" si="108"/>
        <v>0.01</v>
      </c>
      <c r="U110" s="14">
        <f t="shared" si="109"/>
        <v>1.886049175094189E-3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7.3760491750941891E-3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596.75</v>
      </c>
      <c r="AX110" s="1">
        <f t="shared" si="116"/>
        <v>573209.92957798648</v>
      </c>
    </row>
    <row r="111" spans="1:50" x14ac:dyDescent="0.15">
      <c r="C111" s="7">
        <v>6</v>
      </c>
      <c r="D111" s="8">
        <v>16.578282459666699</v>
      </c>
      <c r="E111" s="10">
        <f t="shared" si="117"/>
        <v>13.124171415419401</v>
      </c>
      <c r="F111" s="7" t="s">
        <v>83</v>
      </c>
      <c r="G111" s="1">
        <v>7</v>
      </c>
      <c r="H111" s="9">
        <f t="shared" si="99"/>
        <v>16.578282459666699</v>
      </c>
      <c r="I111" s="9">
        <f t="shared" si="100"/>
        <v>289.72828245966667</v>
      </c>
      <c r="J111" s="9">
        <f t="shared" si="101"/>
        <v>0.13397729176629489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1.8938169656799537</v>
      </c>
      <c r="P111" s="9">
        <f t="shared" si="104"/>
        <v>0.25372846816286243</v>
      </c>
      <c r="Q111" s="12">
        <f t="shared" si="105"/>
        <v>7.6118540448858726E-2</v>
      </c>
      <c r="R111" s="9">
        <f t="shared" si="106"/>
        <v>0.19436706250000002</v>
      </c>
      <c r="S111" s="13">
        <f t="shared" si="107"/>
        <v>0.39162263127199709</v>
      </c>
      <c r="T111" s="2">
        <f t="shared" si="108"/>
        <v>0.01</v>
      </c>
      <c r="U111" s="14">
        <f t="shared" si="109"/>
        <v>3.9162263127199707E-3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1.386622631271997E-2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596.75</v>
      </c>
      <c r="AX111" s="1">
        <f t="shared" si="116"/>
        <v>1077576.6836078803</v>
      </c>
    </row>
    <row r="112" spans="1:50" x14ac:dyDescent="0.15">
      <c r="C112" s="7">
        <v>7</v>
      </c>
      <c r="D112" s="8">
        <v>19.463554558709699</v>
      </c>
      <c r="E112" s="10">
        <f t="shared" si="117"/>
        <v>16.578282459666699</v>
      </c>
      <c r="F112" s="7" t="s">
        <v>83</v>
      </c>
      <c r="G112" s="1">
        <v>8</v>
      </c>
      <c r="H112" s="9">
        <f t="shared" si="99"/>
        <v>19.463554558709699</v>
      </c>
      <c r="I112" s="9">
        <f t="shared" si="100"/>
        <v>292.61355455870967</v>
      </c>
      <c r="J112" s="9">
        <f t="shared" si="101"/>
        <v>0.18661420097568909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2.2879787058504246</v>
      </c>
      <c r="P112" s="9">
        <f t="shared" si="104"/>
        <v>0.42696931804166816</v>
      </c>
      <c r="Q112" s="12">
        <f t="shared" si="105"/>
        <v>0.12809079541250043</v>
      </c>
      <c r="R112" s="9">
        <f t="shared" si="106"/>
        <v>0.19436706250000002</v>
      </c>
      <c r="S112" s="13">
        <f t="shared" si="107"/>
        <v>0.65901492652594063</v>
      </c>
      <c r="T112" s="2">
        <f t="shared" si="108"/>
        <v>0.01</v>
      </c>
      <c r="U112" s="14">
        <f t="shared" si="109"/>
        <v>6.5901492652594065E-3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1.6540149265259405E-2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596.75</v>
      </c>
      <c r="AX112" s="1">
        <f t="shared" si="116"/>
        <v>1285373.4527098865</v>
      </c>
    </row>
    <row r="113" spans="1:53" x14ac:dyDescent="0.15">
      <c r="C113" s="7">
        <v>8</v>
      </c>
      <c r="D113" s="8">
        <v>16.903429187096801</v>
      </c>
      <c r="E113" s="10">
        <f t="shared" si="117"/>
        <v>19.463554558709699</v>
      </c>
      <c r="F113" s="7" t="s">
        <v>83</v>
      </c>
      <c r="G113" s="1">
        <v>9</v>
      </c>
      <c r="H113" s="9">
        <f t="shared" si="99"/>
        <v>16.903429187096801</v>
      </c>
      <c r="I113" s="9">
        <f t="shared" si="100"/>
        <v>290.05342918709675</v>
      </c>
      <c r="J113" s="9">
        <f t="shared" si="101"/>
        <v>0.13912084981293971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2.5088995961420899</v>
      </c>
      <c r="P113" s="9">
        <f t="shared" si="104"/>
        <v>0.34904024391062877</v>
      </c>
      <c r="Q113" s="12">
        <f t="shared" si="105"/>
        <v>0.10471207317318863</v>
      </c>
      <c r="R113" s="9">
        <f t="shared" si="106"/>
        <v>0.19436706250000002</v>
      </c>
      <c r="S113" s="13">
        <f t="shared" si="107"/>
        <v>0.53873363020644827</v>
      </c>
      <c r="T113" s="2">
        <f t="shared" si="108"/>
        <v>0.01</v>
      </c>
      <c r="U113" s="14">
        <f t="shared" si="109"/>
        <v>5.3873363020644832E-3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1.5337336302064485E-2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596.75</v>
      </c>
      <c r="AX113" s="1">
        <f t="shared" si="116"/>
        <v>1191900.0609846143</v>
      </c>
    </row>
    <row r="114" spans="1:53" x14ac:dyDescent="0.15">
      <c r="C114" s="7">
        <v>9</v>
      </c>
      <c r="D114" s="8">
        <v>14.630548707899999</v>
      </c>
      <c r="E114" s="10">
        <f t="shared" si="117"/>
        <v>16.903429187096801</v>
      </c>
      <c r="F114" s="7" t="s">
        <v>83</v>
      </c>
      <c r="G114" s="1">
        <v>10</v>
      </c>
      <c r="H114" s="9">
        <f t="shared" si="99"/>
        <v>14.630548707899999</v>
      </c>
      <c r="I114" s="9">
        <f t="shared" si="100"/>
        <v>287.78054870789998</v>
      </c>
      <c r="J114" s="9">
        <f t="shared" si="101"/>
        <v>0.10672085677690182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2.8077495605647949</v>
      </c>
      <c r="P114" s="9">
        <f t="shared" si="104"/>
        <v>0.29964543871844451</v>
      </c>
      <c r="Q114" s="12">
        <f t="shared" si="105"/>
        <v>8.9893631615533348E-2</v>
      </c>
      <c r="R114" s="9">
        <f t="shared" si="106"/>
        <v>0.19436706250000002</v>
      </c>
      <c r="S114" s="13">
        <f t="shared" si="107"/>
        <v>0.46249416160998646</v>
      </c>
      <c r="T114" s="2">
        <f t="shared" si="108"/>
        <v>0.01</v>
      </c>
      <c r="U114" s="14">
        <f t="shared" si="109"/>
        <v>4.6249416160998652E-3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1.4574941616099867E-2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596.75</v>
      </c>
      <c r="AX114" s="1">
        <f t="shared" si="116"/>
        <v>1132652.5974877581</v>
      </c>
    </row>
    <row r="115" spans="1:53" x14ac:dyDescent="0.15">
      <c r="C115" s="7">
        <v>10</v>
      </c>
      <c r="D115" s="8">
        <v>10.000621738645201</v>
      </c>
      <c r="E115" s="10">
        <f t="shared" si="117"/>
        <v>14.630548707899999</v>
      </c>
      <c r="F115" s="7" t="s">
        <v>83</v>
      </c>
      <c r="G115" s="1">
        <v>11</v>
      </c>
      <c r="H115" s="9">
        <f t="shared" si="99"/>
        <v>10.000621738645201</v>
      </c>
      <c r="I115" s="9">
        <f t="shared" si="100"/>
        <v>283.15062173864516</v>
      </c>
      <c r="J115" s="9">
        <f t="shared" si="101"/>
        <v>6.1373610859879156E-2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2.3826989157540326</v>
      </c>
      <c r="O115" s="9">
        <f t="shared" si="118"/>
        <v>0.7732954144256512</v>
      </c>
      <c r="P115" s="9">
        <f t="shared" si="104"/>
        <v>4.7459931844688899E-2</v>
      </c>
      <c r="Q115" s="12">
        <f t="shared" si="105"/>
        <v>1.4237979553406669E-2</v>
      </c>
      <c r="R115" s="9">
        <f t="shared" si="106"/>
        <v>0.19436706250000002</v>
      </c>
      <c r="S115" s="13">
        <f t="shared" si="107"/>
        <v>7.3253046942594338E-2</v>
      </c>
      <c r="T115" s="2">
        <f t="shared" si="108"/>
        <v>0.01</v>
      </c>
      <c r="U115" s="14">
        <f t="shared" si="109"/>
        <v>7.3253046942594344E-4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6.2225304694259439E-3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596.75</v>
      </c>
      <c r="AX115" s="1">
        <f t="shared" si="116"/>
        <v>483567.30920668971</v>
      </c>
    </row>
    <row r="116" spans="1:53" x14ac:dyDescent="0.15">
      <c r="C116" s="7">
        <v>11</v>
      </c>
      <c r="D116" s="8">
        <v>5.9245107642333297</v>
      </c>
      <c r="E116" s="10">
        <f t="shared" si="117"/>
        <v>10.000621738645201</v>
      </c>
      <c r="F116" s="7" t="s">
        <v>85</v>
      </c>
      <c r="G116" s="1">
        <v>12</v>
      </c>
      <c r="H116" s="9">
        <f t="shared" si="99"/>
        <v>5.9245107642333297</v>
      </c>
      <c r="I116" s="9">
        <f t="shared" si="100"/>
        <v>279.07451076423331</v>
      </c>
      <c r="J116" s="9">
        <f t="shared" si="101"/>
        <v>3.714113737911548E-2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1.3737256909142959</v>
      </c>
      <c r="P116" s="9">
        <f t="shared" si="104"/>
        <v>5.1021734607468193E-2</v>
      </c>
      <c r="Q116" s="12">
        <f t="shared" si="105"/>
        <v>1.5306520382240457E-2</v>
      </c>
      <c r="R116" s="9">
        <f t="shared" si="106"/>
        <v>0.19436706250000002</v>
      </c>
      <c r="S116" s="13">
        <f t="shared" si="107"/>
        <v>7.875058760143816E-2</v>
      </c>
      <c r="T116" s="2">
        <f t="shared" si="108"/>
        <v>0.01</v>
      </c>
      <c r="U116" s="14">
        <f t="shared" si="109"/>
        <v>7.8750587601438167E-4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6.2775058760143818E-3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596.75</v>
      </c>
      <c r="AX116" s="1">
        <f t="shared" si="116"/>
        <v>487839.57586205367</v>
      </c>
      <c r="AY116" s="1">
        <f>SUM(AX105:AX116)</f>
        <v>8652104.4943221733</v>
      </c>
    </row>
    <row r="117" spans="1:53" x14ac:dyDescent="0.15">
      <c r="C117" s="7">
        <v>12</v>
      </c>
      <c r="D117" s="8">
        <v>1.00916244125806</v>
      </c>
      <c r="E117" s="10">
        <f t="shared" si="117"/>
        <v>5.9245107642333297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0.69410592783870895</v>
      </c>
      <c r="E121" s="7"/>
      <c r="F121" s="7"/>
      <c r="G121" s="1">
        <v>1</v>
      </c>
      <c r="H121" s="9">
        <f t="shared" ref="H121:H132" si="119">E122</f>
        <v>0.69410592783870895</v>
      </c>
      <c r="I121" s="9">
        <f t="shared" ref="I121:I132" si="120">H121+273.15</f>
        <v>273.84410592783871</v>
      </c>
      <c r="J121" s="9">
        <f t="shared" ref="J121:J132" si="121">EXP(($C$15*(I121-$C$13))/($C$16*I121*$C$13))</f>
        <v>1.9074200653158839E-2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5.4304249259543216E-3</v>
      </c>
      <c r="Q121" s="12">
        <f t="shared" ref="Q121:Q132" si="125">P121*$B$123</f>
        <v>1.7920402255649263E-3</v>
      </c>
      <c r="R121" s="9">
        <f t="shared" ref="R121:R132" si="126">L121*$B$123</f>
        <v>9.3951000000000007E-2</v>
      </c>
      <c r="S121" s="13">
        <f t="shared" ref="S121:S132" si="127">Q121/R121</f>
        <v>1.9074200653158839E-2</v>
      </c>
      <c r="T121" s="2">
        <f t="shared" ref="T121:T132" si="128">$B$122/100</f>
        <v>0.01</v>
      </c>
      <c r="U121" s="14">
        <f t="shared" ref="U121:U132" si="129">S121*T121</f>
        <v>1.9074200653158841E-4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5.6807420065315885E-3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0.71983433635483796</v>
      </c>
      <c r="E122" s="10">
        <f t="shared" ref="E122:E133" si="139">D121</f>
        <v>0.69410592783870895</v>
      </c>
      <c r="F122" s="7" t="s">
        <v>83</v>
      </c>
      <c r="G122" s="1">
        <v>2</v>
      </c>
      <c r="H122" s="9">
        <f t="shared" si="119"/>
        <v>0.71983433635483796</v>
      </c>
      <c r="I122" s="9">
        <f t="shared" si="120"/>
        <v>273.86983433635481</v>
      </c>
      <c r="J122" s="9">
        <f t="shared" si="121"/>
        <v>1.9138020090199132E-2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0.56396957507404566</v>
      </c>
      <c r="P122" s="9">
        <f t="shared" si="124"/>
        <v>1.0793261058028154E-2</v>
      </c>
      <c r="Q122" s="12">
        <f t="shared" si="125"/>
        <v>3.561776149149291E-3</v>
      </c>
      <c r="R122" s="9">
        <f t="shared" si="126"/>
        <v>9.3951000000000007E-2</v>
      </c>
      <c r="S122" s="13">
        <f t="shared" si="127"/>
        <v>3.7910997745093621E-2</v>
      </c>
      <c r="T122" s="2">
        <f t="shared" si="128"/>
        <v>0.01</v>
      </c>
      <c r="U122" s="14">
        <f t="shared" si="129"/>
        <v>3.7910997745093619E-4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5.8691099774509361E-3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2.8513474406428601</v>
      </c>
      <c r="E123" s="10">
        <f t="shared" si="139"/>
        <v>0.71983433635483796</v>
      </c>
      <c r="F123" s="7" t="s">
        <v>83</v>
      </c>
      <c r="G123" s="1">
        <v>3</v>
      </c>
      <c r="H123" s="9">
        <f t="shared" si="119"/>
        <v>2.8513474406428601</v>
      </c>
      <c r="I123" s="9">
        <f t="shared" si="120"/>
        <v>276.00134744064286</v>
      </c>
      <c r="J123" s="9">
        <f t="shared" si="121"/>
        <v>2.5184883592851572E-2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0.83787631401601748</v>
      </c>
      <c r="P123" s="9">
        <f t="shared" si="124"/>
        <v>2.1101817433700949E-2</v>
      </c>
      <c r="Q123" s="12">
        <f t="shared" si="125"/>
        <v>6.9635997531213136E-3</v>
      </c>
      <c r="R123" s="9">
        <f t="shared" si="126"/>
        <v>9.3951000000000007E-2</v>
      </c>
      <c r="S123" s="13">
        <f t="shared" si="127"/>
        <v>7.411948519037917E-2</v>
      </c>
      <c r="T123" s="2">
        <f t="shared" si="128"/>
        <v>0.01</v>
      </c>
      <c r="U123" s="14">
        <f t="shared" si="129"/>
        <v>7.4119485190379168E-4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6.2311948519037921E-3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7.0031902860645197</v>
      </c>
      <c r="E124" s="10">
        <f t="shared" si="139"/>
        <v>2.8513474406428601</v>
      </c>
      <c r="F124" s="7" t="s">
        <v>83</v>
      </c>
      <c r="G124" s="1">
        <v>4</v>
      </c>
      <c r="H124" s="9">
        <f t="shared" si="119"/>
        <v>7.0031902860645197</v>
      </c>
      <c r="I124" s="9">
        <f t="shared" si="120"/>
        <v>280.1531902860645</v>
      </c>
      <c r="J124" s="9">
        <f t="shared" si="121"/>
        <v>4.2481181616449197E-2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1.1014744965823164</v>
      </c>
      <c r="P124" s="9">
        <f t="shared" si="124"/>
        <v>4.6791938135200335E-2</v>
      </c>
      <c r="Q124" s="12">
        <f t="shared" si="125"/>
        <v>1.5441339584616111E-2</v>
      </c>
      <c r="R124" s="9">
        <f t="shared" si="126"/>
        <v>9.3951000000000007E-2</v>
      </c>
      <c r="S124" s="13">
        <f t="shared" si="127"/>
        <v>0.164355244591501</v>
      </c>
      <c r="T124" s="2">
        <f t="shared" si="128"/>
        <v>0.01</v>
      </c>
      <c r="U124" s="14">
        <f t="shared" si="129"/>
        <v>1.6435524459150099E-3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7.1335524459150102E-3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10.093864027066701</v>
      </c>
      <c r="E125" s="10">
        <f t="shared" si="139"/>
        <v>7.0031902860645197</v>
      </c>
      <c r="F125" s="7" t="s">
        <v>83</v>
      </c>
      <c r="G125" s="1">
        <v>5</v>
      </c>
      <c r="H125" s="9">
        <f t="shared" si="119"/>
        <v>10.093864027066701</v>
      </c>
      <c r="I125" s="9">
        <f t="shared" si="120"/>
        <v>283.24386402706671</v>
      </c>
      <c r="J125" s="9">
        <f t="shared" si="121"/>
        <v>6.2072314141826547E-2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1.0019484305247601</v>
      </c>
      <c r="O125" s="9">
        <f t="shared" si="140"/>
        <v>0.33743412792235583</v>
      </c>
      <c r="P125" s="9">
        <f t="shared" si="124"/>
        <v>2.0945317190569756E-2</v>
      </c>
      <c r="Q125" s="12">
        <f t="shared" si="125"/>
        <v>6.9119546728880201E-3</v>
      </c>
      <c r="R125" s="9">
        <f t="shared" si="126"/>
        <v>9.3951000000000007E-2</v>
      </c>
      <c r="S125" s="13">
        <f t="shared" si="127"/>
        <v>7.3569782896275929E-2</v>
      </c>
      <c r="T125" s="2">
        <f t="shared" si="128"/>
        <v>0.01</v>
      </c>
      <c r="U125" s="14">
        <f t="shared" si="129"/>
        <v>7.3569782896275933E-4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6.2256978289627592E-3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13.124171415419401</v>
      </c>
      <c r="E126" s="10">
        <f t="shared" si="139"/>
        <v>10.093864027066701</v>
      </c>
      <c r="F126" s="7" t="s">
        <v>85</v>
      </c>
      <c r="G126" s="1">
        <v>6</v>
      </c>
      <c r="H126" s="9">
        <f t="shared" si="119"/>
        <v>13.124171415419401</v>
      </c>
      <c r="I126" s="9">
        <f t="shared" si="120"/>
        <v>286.2741714154194</v>
      </c>
      <c r="J126" s="9">
        <f t="shared" si="121"/>
        <v>8.9316066860211998E-2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0.60118881073178598</v>
      </c>
      <c r="P126" s="9">
        <f t="shared" si="124"/>
        <v>5.3695820014931533E-2</v>
      </c>
      <c r="Q126" s="12">
        <f t="shared" si="125"/>
        <v>1.7719620604927405E-2</v>
      </c>
      <c r="R126" s="9">
        <f t="shared" si="126"/>
        <v>9.3951000000000007E-2</v>
      </c>
      <c r="S126" s="13">
        <f t="shared" si="127"/>
        <v>0.18860491750941877</v>
      </c>
      <c r="T126" s="2">
        <f t="shared" si="128"/>
        <v>0.01</v>
      </c>
      <c r="U126" s="14">
        <f t="shared" si="129"/>
        <v>1.8860491750941877E-3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7.3760491750941874E-3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16.578282459666699</v>
      </c>
      <c r="E127" s="10">
        <f t="shared" si="139"/>
        <v>13.124171415419401</v>
      </c>
      <c r="F127" s="7" t="s">
        <v>83</v>
      </c>
      <c r="G127" s="1">
        <v>7</v>
      </c>
      <c r="H127" s="9">
        <f t="shared" si="119"/>
        <v>16.578282459666699</v>
      </c>
      <c r="I127" s="9">
        <f t="shared" si="120"/>
        <v>289.72828245966667</v>
      </c>
      <c r="J127" s="9">
        <f t="shared" si="121"/>
        <v>0.13397729176629489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0.83219299071685437</v>
      </c>
      <c r="P127" s="9">
        <f t="shared" si="124"/>
        <v>0.11149496312313753</v>
      </c>
      <c r="Q127" s="12">
        <f t="shared" si="125"/>
        <v>3.6793337830635389E-2</v>
      </c>
      <c r="R127" s="9">
        <f t="shared" si="126"/>
        <v>9.3951000000000007E-2</v>
      </c>
      <c r="S127" s="13">
        <f t="shared" si="127"/>
        <v>0.39162263127199698</v>
      </c>
      <c r="T127" s="2">
        <f t="shared" si="128"/>
        <v>0.01</v>
      </c>
      <c r="U127" s="14">
        <f t="shared" si="129"/>
        <v>3.9162263127199698E-3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1.386622631271997E-2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19.463554558709699</v>
      </c>
      <c r="E128" s="10">
        <f t="shared" si="139"/>
        <v>16.578282459666699</v>
      </c>
      <c r="F128" s="7" t="s">
        <v>83</v>
      </c>
      <c r="G128" s="1">
        <v>8</v>
      </c>
      <c r="H128" s="9">
        <f t="shared" si="119"/>
        <v>19.463554558709699</v>
      </c>
      <c r="I128" s="9">
        <f t="shared" si="120"/>
        <v>292.61355455870967</v>
      </c>
      <c r="J128" s="9">
        <f t="shared" si="121"/>
        <v>0.18661420097568909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1.0053980275937169</v>
      </c>
      <c r="P128" s="9">
        <f t="shared" si="124"/>
        <v>0.1876215495819353</v>
      </c>
      <c r="Q128" s="12">
        <f t="shared" si="125"/>
        <v>6.1915111362038651E-2</v>
      </c>
      <c r="R128" s="9">
        <f t="shared" si="126"/>
        <v>9.3951000000000007E-2</v>
      </c>
      <c r="S128" s="13">
        <f t="shared" si="127"/>
        <v>0.65901492652594063</v>
      </c>
      <c r="T128" s="2">
        <f t="shared" si="128"/>
        <v>0.01</v>
      </c>
      <c r="U128" s="14">
        <f t="shared" si="129"/>
        <v>6.5901492652594065E-3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1.6540149265259405E-2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16.903429187096801</v>
      </c>
      <c r="E129" s="10">
        <f t="shared" si="139"/>
        <v>19.463554558709699</v>
      </c>
      <c r="F129" s="7" t="s">
        <v>83</v>
      </c>
      <c r="G129" s="1">
        <v>9</v>
      </c>
      <c r="H129" s="9">
        <f t="shared" si="119"/>
        <v>16.903429187096801</v>
      </c>
      <c r="I129" s="9">
        <f t="shared" si="120"/>
        <v>290.05342918709675</v>
      </c>
      <c r="J129" s="9">
        <f t="shared" si="121"/>
        <v>0.13912084981293971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1.1024764780117815</v>
      </c>
      <c r="P129" s="9">
        <f t="shared" si="124"/>
        <v>0.15337746451977577</v>
      </c>
      <c r="Q129" s="12">
        <f t="shared" si="125"/>
        <v>5.0614563291526006E-2</v>
      </c>
      <c r="R129" s="9">
        <f t="shared" si="126"/>
        <v>9.3951000000000007E-2</v>
      </c>
      <c r="S129" s="13">
        <f t="shared" si="127"/>
        <v>0.53873363020644804</v>
      </c>
      <c r="T129" s="2">
        <f t="shared" si="128"/>
        <v>0.01</v>
      </c>
      <c r="U129" s="14">
        <f t="shared" si="129"/>
        <v>5.3873363020644806E-3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1.5337336302064481E-2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14.630548707899999</v>
      </c>
      <c r="E130" s="10">
        <f t="shared" si="139"/>
        <v>16.903429187096801</v>
      </c>
      <c r="F130" s="7" t="s">
        <v>83</v>
      </c>
      <c r="G130" s="1">
        <v>10</v>
      </c>
      <c r="H130" s="9">
        <f t="shared" si="119"/>
        <v>14.630548707899999</v>
      </c>
      <c r="I130" s="9">
        <f t="shared" si="120"/>
        <v>287.78054870789998</v>
      </c>
      <c r="J130" s="9">
        <f t="shared" si="121"/>
        <v>0.10672085677690182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1.2337990134920056</v>
      </c>
      <c r="P130" s="9">
        <f t="shared" si="124"/>
        <v>0.1316720878103631</v>
      </c>
      <c r="Q130" s="12">
        <f t="shared" si="125"/>
        <v>4.3451788977419824E-2</v>
      </c>
      <c r="R130" s="9">
        <f t="shared" si="126"/>
        <v>9.3951000000000007E-2</v>
      </c>
      <c r="S130" s="13">
        <f t="shared" si="127"/>
        <v>0.4624941616099863</v>
      </c>
      <c r="T130" s="2">
        <f t="shared" si="128"/>
        <v>0.01</v>
      </c>
      <c r="U130" s="14">
        <f t="shared" si="129"/>
        <v>4.6249416160998634E-3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1.4574941616099863E-2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10.000621738645201</v>
      </c>
      <c r="E131" s="10">
        <f t="shared" si="139"/>
        <v>14.630548707899999</v>
      </c>
      <c r="F131" s="7" t="s">
        <v>83</v>
      </c>
      <c r="G131" s="1">
        <v>11</v>
      </c>
      <c r="H131" s="9">
        <f t="shared" si="119"/>
        <v>10.000621738645201</v>
      </c>
      <c r="I131" s="9">
        <f t="shared" si="120"/>
        <v>283.15062173864516</v>
      </c>
      <c r="J131" s="9">
        <f t="shared" si="121"/>
        <v>6.1373610859879156E-2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1.0470205793975604</v>
      </c>
      <c r="O131" s="9">
        <f t="shared" si="140"/>
        <v>0.33980634628408213</v>
      </c>
      <c r="P131" s="9">
        <f t="shared" si="124"/>
        <v>2.0855142464556602E-2</v>
      </c>
      <c r="Q131" s="12">
        <f t="shared" si="125"/>
        <v>6.882197013303679E-3</v>
      </c>
      <c r="R131" s="9">
        <f t="shared" si="126"/>
        <v>9.3951000000000007E-2</v>
      </c>
      <c r="S131" s="13">
        <f t="shared" si="127"/>
        <v>7.325304694259431E-2</v>
      </c>
      <c r="T131" s="2">
        <f t="shared" si="128"/>
        <v>0.01</v>
      </c>
      <c r="U131" s="14">
        <f t="shared" si="129"/>
        <v>7.3253046942594311E-4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6.222530469425943E-3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5.9245107642333297</v>
      </c>
      <c r="E132" s="10">
        <f t="shared" si="139"/>
        <v>10.000621738645201</v>
      </c>
      <c r="F132" s="7" t="s">
        <v>85</v>
      </c>
      <c r="G132" s="1">
        <v>12</v>
      </c>
      <c r="H132" s="9">
        <f t="shared" si="119"/>
        <v>5.9245107642333297</v>
      </c>
      <c r="I132" s="9">
        <f t="shared" si="120"/>
        <v>279.07451076423331</v>
      </c>
      <c r="J132" s="9">
        <f t="shared" si="121"/>
        <v>3.714113737911548E-2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0.60365120381952553</v>
      </c>
      <c r="P132" s="9">
        <f t="shared" si="124"/>
        <v>2.2420292290129436E-2</v>
      </c>
      <c r="Q132" s="12">
        <f t="shared" si="125"/>
        <v>7.3986964557427141E-3</v>
      </c>
      <c r="R132" s="9">
        <f t="shared" si="126"/>
        <v>9.3951000000000007E-2</v>
      </c>
      <c r="S132" s="13">
        <f t="shared" si="127"/>
        <v>7.8750587601438132E-2</v>
      </c>
      <c r="T132" s="2">
        <f t="shared" si="128"/>
        <v>0.01</v>
      </c>
      <c r="U132" s="14">
        <f t="shared" si="129"/>
        <v>7.8750587601438134E-4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6.2775058760143818E-3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1.00916244125806</v>
      </c>
      <c r="E133" s="10">
        <f t="shared" si="139"/>
        <v>5.9245107642333297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0.69410592783870895</v>
      </c>
      <c r="E136" s="7"/>
      <c r="F136" s="7"/>
      <c r="G136" s="1">
        <v>1</v>
      </c>
      <c r="H136" s="9">
        <f t="shared" ref="H136:H147" si="141">E137</f>
        <v>0.69410592783870895</v>
      </c>
      <c r="I136" s="9">
        <f t="shared" ref="I136:I147" si="142">H136+273.15</f>
        <v>273.84410592783871</v>
      </c>
      <c r="J136" s="9">
        <f t="shared" ref="J136:J147" si="143">EXP(($C$15*(I136-$C$13))/($C$16*I136*$C$13))</f>
        <v>1.9074200653158839E-2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1.447823226786219E-2</v>
      </c>
      <c r="Q136" s="12">
        <f t="shared" ref="Q136:Q147" si="147">P136*$B$138</f>
        <v>3.7643403896441695E-3</v>
      </c>
      <c r="R136" s="9">
        <f t="shared" ref="R136:R147" si="148">L136*$B$138</f>
        <v>0.19735245833333334</v>
      </c>
      <c r="S136" s="13">
        <f t="shared" ref="S136:S147" si="149">Q136/R136</f>
        <v>1.9074200653158839E-2</v>
      </c>
      <c r="T136" s="2">
        <f t="shared" ref="T136:T147" si="150">$B$137/100</f>
        <v>0.01</v>
      </c>
      <c r="U136" s="14">
        <f t="shared" ref="U136:U147" si="151">S136*T136</f>
        <v>1.9074200653158841E-4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5.6807420065315885E-3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0.71983433635483796</v>
      </c>
      <c r="E137" s="10">
        <f t="shared" ref="E137:E148" si="159">D136</f>
        <v>0.69410592783870895</v>
      </c>
      <c r="F137" s="7" t="s">
        <v>83</v>
      </c>
      <c r="G137" s="1">
        <v>2</v>
      </c>
      <c r="H137" s="9">
        <f t="shared" si="141"/>
        <v>0.71983433635483796</v>
      </c>
      <c r="I137" s="9">
        <f t="shared" si="142"/>
        <v>273.86983433635481</v>
      </c>
      <c r="J137" s="9">
        <f t="shared" si="143"/>
        <v>1.9138020090199132E-2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1.5036176010654712</v>
      </c>
      <c r="P137" s="9">
        <f t="shared" si="146"/>
        <v>2.877626385716801E-2</v>
      </c>
      <c r="Q137" s="12">
        <f t="shared" si="147"/>
        <v>7.4818286028636828E-3</v>
      </c>
      <c r="R137" s="9">
        <f t="shared" si="148"/>
        <v>0.19735245833333334</v>
      </c>
      <c r="S137" s="13">
        <f t="shared" si="149"/>
        <v>3.7910997745093621E-2</v>
      </c>
      <c r="T137" s="2">
        <f t="shared" si="150"/>
        <v>0.01</v>
      </c>
      <c r="U137" s="14">
        <f t="shared" si="151"/>
        <v>3.7910997745093619E-4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5.8691099774509361E-3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2.8513474406428601</v>
      </c>
      <c r="E138" s="10">
        <f t="shared" si="159"/>
        <v>0.71983433635483796</v>
      </c>
      <c r="F138" s="7" t="s">
        <v>83</v>
      </c>
      <c r="G138" s="1">
        <v>3</v>
      </c>
      <c r="H138" s="9">
        <f t="shared" si="141"/>
        <v>2.8513474406428601</v>
      </c>
      <c r="I138" s="9">
        <f t="shared" si="142"/>
        <v>276.00134744064286</v>
      </c>
      <c r="J138" s="9">
        <f t="shared" si="143"/>
        <v>2.5184883592851572E-2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2.2338892538749699</v>
      </c>
      <c r="P138" s="9">
        <f t="shared" si="146"/>
        <v>5.6260240818163172E-2</v>
      </c>
      <c r="Q138" s="12">
        <f t="shared" si="147"/>
        <v>1.4627662612722424E-2</v>
      </c>
      <c r="R138" s="9">
        <f t="shared" si="148"/>
        <v>0.19735245833333334</v>
      </c>
      <c r="S138" s="13">
        <f t="shared" si="149"/>
        <v>7.4119485190379183E-2</v>
      </c>
      <c r="T138" s="2">
        <f t="shared" si="150"/>
        <v>0.01</v>
      </c>
      <c r="U138" s="14">
        <f t="shared" si="151"/>
        <v>7.411948519037919E-4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6.2311948519037921E-3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7.0031902860645197</v>
      </c>
      <c r="E139" s="10">
        <f t="shared" si="159"/>
        <v>2.8513474406428601</v>
      </c>
      <c r="F139" s="7" t="s">
        <v>83</v>
      </c>
      <c r="G139" s="1">
        <v>4</v>
      </c>
      <c r="H139" s="9">
        <f t="shared" si="141"/>
        <v>7.0031902860645197</v>
      </c>
      <c r="I139" s="9">
        <f t="shared" si="142"/>
        <v>280.1531902860645</v>
      </c>
      <c r="J139" s="9">
        <f t="shared" si="143"/>
        <v>4.2481181616449197E-2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2.9366769297234736</v>
      </c>
      <c r="P139" s="9">
        <f t="shared" si="146"/>
        <v>0.1247535060004193</v>
      </c>
      <c r="Q139" s="12">
        <f t="shared" si="147"/>
        <v>3.2435911560109019E-2</v>
      </c>
      <c r="R139" s="9">
        <f t="shared" si="148"/>
        <v>0.19735245833333334</v>
      </c>
      <c r="S139" s="13">
        <f t="shared" si="149"/>
        <v>0.16435524459150105</v>
      </c>
      <c r="T139" s="2">
        <f t="shared" si="150"/>
        <v>0.01</v>
      </c>
      <c r="U139" s="14">
        <f t="shared" si="151"/>
        <v>1.6435524459150106E-3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7.1335524459150102E-3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10.093864027066701</v>
      </c>
      <c r="E140" s="10">
        <f t="shared" si="159"/>
        <v>7.0031902860645197</v>
      </c>
      <c r="F140" s="7" t="s">
        <v>83</v>
      </c>
      <c r="G140" s="1">
        <v>5</v>
      </c>
      <c r="H140" s="9">
        <f t="shared" si="141"/>
        <v>10.093864027066701</v>
      </c>
      <c r="I140" s="9">
        <f t="shared" si="142"/>
        <v>283.24386402706671</v>
      </c>
      <c r="J140" s="9">
        <f t="shared" si="143"/>
        <v>6.2072314141826547E-2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3.570971340389721</v>
      </c>
      <c r="P140" s="9">
        <f t="shared" si="146"/>
        <v>0.22165845483213018</v>
      </c>
      <c r="Q140" s="12">
        <f t="shared" si="147"/>
        <v>5.7631198256353849E-2</v>
      </c>
      <c r="R140" s="9">
        <f t="shared" si="148"/>
        <v>0.19735245833333334</v>
      </c>
      <c r="S140" s="13">
        <f t="shared" si="149"/>
        <v>0.29202168923081406</v>
      </c>
      <c r="T140" s="2">
        <f t="shared" si="150"/>
        <v>0.01</v>
      </c>
      <c r="U140" s="14">
        <f t="shared" si="151"/>
        <v>2.9202168923081408E-3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8.4102168923081422E-3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13.124171415419401</v>
      </c>
      <c r="E141" s="10">
        <f t="shared" si="159"/>
        <v>10.093864027066701</v>
      </c>
      <c r="F141" s="7" t="s">
        <v>85</v>
      </c>
      <c r="G141" s="1">
        <v>6</v>
      </c>
      <c r="H141" s="9">
        <f t="shared" si="141"/>
        <v>13.124171415419401</v>
      </c>
      <c r="I141" s="9">
        <f t="shared" si="142"/>
        <v>286.2741714154194</v>
      </c>
      <c r="J141" s="9">
        <f t="shared" si="143"/>
        <v>8.9316066860211998E-2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4.1083608022242579</v>
      </c>
      <c r="P141" s="9">
        <f t="shared" si="146"/>
        <v>0.36694262809733602</v>
      </c>
      <c r="Q141" s="12">
        <f t="shared" si="147"/>
        <v>9.5405083305307364E-2</v>
      </c>
      <c r="R141" s="9">
        <f t="shared" si="148"/>
        <v>0.19735245833333334</v>
      </c>
      <c r="S141" s="13">
        <f t="shared" si="149"/>
        <v>0.48342485374145044</v>
      </c>
      <c r="T141" s="2">
        <f t="shared" si="150"/>
        <v>0.01</v>
      </c>
      <c r="U141" s="14">
        <f t="shared" si="151"/>
        <v>4.8342485374145046E-3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1.0324248537414506E-2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16.578282459666699</v>
      </c>
      <c r="E142" s="10">
        <f t="shared" si="159"/>
        <v>13.124171415419401</v>
      </c>
      <c r="F142" s="7" t="s">
        <v>83</v>
      </c>
      <c r="G142" s="1">
        <v>7</v>
      </c>
      <c r="H142" s="9">
        <f t="shared" si="141"/>
        <v>16.578282459666699</v>
      </c>
      <c r="I142" s="9">
        <f t="shared" si="142"/>
        <v>289.72828245966667</v>
      </c>
      <c r="J142" s="9">
        <f t="shared" si="143"/>
        <v>0.13397729176629489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4.5004660907935889</v>
      </c>
      <c r="P142" s="9">
        <f t="shared" si="146"/>
        <v>0.60296025853056923</v>
      </c>
      <c r="Q142" s="12">
        <f t="shared" si="147"/>
        <v>0.15676966721794799</v>
      </c>
      <c r="R142" s="9">
        <f t="shared" si="148"/>
        <v>0.19735245833333334</v>
      </c>
      <c r="S142" s="13">
        <f t="shared" si="149"/>
        <v>0.79436389362406634</v>
      </c>
      <c r="T142" s="2">
        <f t="shared" si="150"/>
        <v>0.01</v>
      </c>
      <c r="U142" s="14">
        <f t="shared" si="151"/>
        <v>7.9436389362406643E-3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1.7893638936240665E-2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19.463554558709699</v>
      </c>
      <c r="E143" s="10">
        <f t="shared" si="159"/>
        <v>16.578282459666699</v>
      </c>
      <c r="F143" s="7" t="s">
        <v>83</v>
      </c>
      <c r="G143" s="1">
        <v>8</v>
      </c>
      <c r="H143" s="9">
        <f t="shared" si="141"/>
        <v>19.463554558709699</v>
      </c>
      <c r="I143" s="9">
        <f t="shared" si="142"/>
        <v>292.61355455870967</v>
      </c>
      <c r="J143" s="9">
        <f t="shared" si="143"/>
        <v>0.18661420097568909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4.6565537489296869</v>
      </c>
      <c r="P143" s="9">
        <f t="shared" si="146"/>
        <v>0.86897905715686308</v>
      </c>
      <c r="Q143" s="12">
        <f t="shared" si="147"/>
        <v>0.2259345548607844</v>
      </c>
      <c r="R143" s="9">
        <f t="shared" si="148"/>
        <v>0.19735245833333334</v>
      </c>
      <c r="S143" s="13">
        <f t="shared" si="149"/>
        <v>1.1448276690791213</v>
      </c>
      <c r="T143" s="2">
        <f t="shared" si="150"/>
        <v>0.01</v>
      </c>
      <c r="U143" s="14">
        <f t="shared" si="151"/>
        <v>1.1448276690791213E-2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2.1398276690791213E-2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16.903429187096801</v>
      </c>
      <c r="E144" s="10">
        <f t="shared" si="159"/>
        <v>19.463554558709699</v>
      </c>
      <c r="F144" s="7" t="s">
        <v>83</v>
      </c>
      <c r="G144" s="1">
        <v>9</v>
      </c>
      <c r="H144" s="9">
        <f t="shared" si="141"/>
        <v>16.903429187096801</v>
      </c>
      <c r="I144" s="9">
        <f t="shared" si="142"/>
        <v>290.05342918709675</v>
      </c>
      <c r="J144" s="9">
        <f t="shared" si="143"/>
        <v>0.13912084981293971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4.546622608439491</v>
      </c>
      <c r="P144" s="9">
        <f t="shared" si="146"/>
        <v>0.6325300010648266</v>
      </c>
      <c r="Q144" s="12">
        <f t="shared" si="147"/>
        <v>0.16445780027685492</v>
      </c>
      <c r="R144" s="9">
        <f t="shared" si="148"/>
        <v>0.19735245833333334</v>
      </c>
      <c r="S144" s="13">
        <f t="shared" si="149"/>
        <v>0.83332025182620983</v>
      </c>
      <c r="T144" s="2">
        <f t="shared" si="150"/>
        <v>0.01</v>
      </c>
      <c r="U144" s="14">
        <f t="shared" si="151"/>
        <v>8.3332025182620978E-3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1.8283202518262098E-2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14.630548707899999</v>
      </c>
      <c r="E145" s="10">
        <f t="shared" si="159"/>
        <v>16.903429187096801</v>
      </c>
      <c r="F145" s="7" t="s">
        <v>83</v>
      </c>
      <c r="G145" s="1">
        <v>10</v>
      </c>
      <c r="H145" s="9">
        <f t="shared" si="141"/>
        <v>14.630548707899999</v>
      </c>
      <c r="I145" s="9">
        <f t="shared" si="142"/>
        <v>287.78054870789998</v>
      </c>
      <c r="J145" s="9">
        <f t="shared" si="143"/>
        <v>0.10672085677690182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4.6731405240413313</v>
      </c>
      <c r="P145" s="9">
        <f t="shared" si="146"/>
        <v>0.49872156056455086</v>
      </c>
      <c r="Q145" s="12">
        <f t="shared" si="147"/>
        <v>0.12966760574678324</v>
      </c>
      <c r="R145" s="9">
        <f t="shared" si="148"/>
        <v>0.19735245833333334</v>
      </c>
      <c r="S145" s="13">
        <f t="shared" si="149"/>
        <v>0.65703567536904628</v>
      </c>
      <c r="T145" s="2">
        <f t="shared" si="150"/>
        <v>0.01</v>
      </c>
      <c r="U145" s="14">
        <f t="shared" si="151"/>
        <v>6.5703567536904628E-3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1.6520356753690464E-2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10.000621738645201</v>
      </c>
      <c r="E146" s="10">
        <f t="shared" si="159"/>
        <v>14.630548707899999</v>
      </c>
      <c r="F146" s="7" t="s">
        <v>83</v>
      </c>
      <c r="G146" s="1">
        <v>11</v>
      </c>
      <c r="H146" s="9">
        <f t="shared" si="141"/>
        <v>10.000621738645201</v>
      </c>
      <c r="I146" s="9">
        <f t="shared" si="142"/>
        <v>283.15062173864516</v>
      </c>
      <c r="J146" s="9">
        <f t="shared" si="143"/>
        <v>6.1373610859879156E-2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4.9334668801434471</v>
      </c>
      <c r="P146" s="9">
        <f t="shared" si="146"/>
        <v>0.30278467649202601</v>
      </c>
      <c r="Q146" s="12">
        <f t="shared" si="147"/>
        <v>7.8724015887926768E-2</v>
      </c>
      <c r="R146" s="9">
        <f t="shared" si="148"/>
        <v>0.19735245833333334</v>
      </c>
      <c r="S146" s="13">
        <f t="shared" si="149"/>
        <v>0.39890060936033489</v>
      </c>
      <c r="T146" s="2">
        <f t="shared" si="150"/>
        <v>0.01</v>
      </c>
      <c r="U146" s="14">
        <f t="shared" si="151"/>
        <v>3.9890060936033488E-3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9.4790060936033489E-3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5.9245107642333297</v>
      </c>
      <c r="E147" s="10">
        <f t="shared" si="159"/>
        <v>10.000621738645201</v>
      </c>
      <c r="F147" s="7" t="s">
        <v>85</v>
      </c>
      <c r="G147" s="1">
        <v>12</v>
      </c>
      <c r="H147" s="9">
        <f t="shared" si="141"/>
        <v>5.9245107642333297</v>
      </c>
      <c r="I147" s="9">
        <f t="shared" si="142"/>
        <v>279.07451076423331</v>
      </c>
      <c r="J147" s="9">
        <f t="shared" si="143"/>
        <v>3.714113737911548E-2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5.3897301203180881</v>
      </c>
      <c r="P147" s="9">
        <f t="shared" si="146"/>
        <v>0.2001807068350907</v>
      </c>
      <c r="Q147" s="12">
        <f t="shared" si="147"/>
        <v>5.2046983777123586E-2</v>
      </c>
      <c r="R147" s="9">
        <f t="shared" si="148"/>
        <v>0.19735245833333334</v>
      </c>
      <c r="S147" s="13">
        <f t="shared" si="149"/>
        <v>0.26372604738074712</v>
      </c>
      <c r="T147" s="2">
        <f t="shared" si="150"/>
        <v>0.01</v>
      </c>
      <c r="U147" s="14">
        <f t="shared" si="151"/>
        <v>2.6372604738074713E-3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8.1272604738074714E-3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1.00916244125806</v>
      </c>
      <c r="E148" s="10">
        <f t="shared" si="159"/>
        <v>5.9245107642333297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460576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21240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108779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288350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21832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1389971.7296540146</v>
      </c>
      <c r="J13" s="6" t="s">
        <v>37</v>
      </c>
      <c r="K13" s="6">
        <f>I13/(10000*1000)</f>
        <v>0.13899717296540146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3.4087319604838702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3.4087319604838702</v>
      </c>
      <c r="I27" s="9">
        <f t="shared" si="1"/>
        <v>276.55873196048384</v>
      </c>
      <c r="J27" s="9">
        <f t="shared" si="2"/>
        <v>2.7040733157527946E-2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2.1674095960702631</v>
      </c>
      <c r="Q27" s="12">
        <f t="shared" si="6"/>
        <v>0.21674095960702633</v>
      </c>
      <c r="R27" s="9">
        <f t="shared" si="7"/>
        <v>4.0532094166666672</v>
      </c>
      <c r="S27" s="13">
        <f t="shared" si="8"/>
        <v>5.3473910998971447E-2</v>
      </c>
      <c r="T27" s="2">
        <f t="shared" si="9"/>
        <v>0.34</v>
      </c>
      <c r="U27" s="14">
        <f t="shared" si="10"/>
        <v>1.8181129739650293E-2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3.1081129739650291E-2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3.4047311581428601</v>
      </c>
      <c r="E28" s="10">
        <f t="shared" si="18"/>
        <v>3.4087319604838702</v>
      </c>
      <c r="F28" s="7" t="s">
        <v>83</v>
      </c>
      <c r="G28" s="1">
        <v>3</v>
      </c>
      <c r="H28" s="9">
        <f t="shared" si="0"/>
        <v>3.4047311581428601</v>
      </c>
      <c r="I28" s="9">
        <f t="shared" si="1"/>
        <v>276.55473115814283</v>
      </c>
      <c r="J28" s="9">
        <f t="shared" si="2"/>
        <v>2.7026964161926462E-2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118.51819163136454</v>
      </c>
      <c r="P28" s="9">
        <f t="shared" si="5"/>
        <v>3.2031869177572223</v>
      </c>
      <c r="Q28" s="12">
        <f t="shared" si="6"/>
        <v>0.32031869177572225</v>
      </c>
      <c r="R28" s="9">
        <f t="shared" si="7"/>
        <v>4.0532094166666672</v>
      </c>
      <c r="S28" s="13">
        <f t="shared" si="8"/>
        <v>7.9028409057420534E-2</v>
      </c>
      <c r="T28" s="2">
        <f t="shared" si="9"/>
        <v>0.34</v>
      </c>
      <c r="U28" s="14">
        <f t="shared" si="10"/>
        <v>2.6869659079522983E-2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3.9769659079522984E-2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7.7455551593871004</v>
      </c>
      <c r="E29" s="10">
        <f t="shared" si="18"/>
        <v>3.4047311581428601</v>
      </c>
      <c r="F29" s="7" t="s">
        <v>83</v>
      </c>
      <c r="G29" s="1">
        <v>4</v>
      </c>
      <c r="H29" s="9">
        <f t="shared" si="0"/>
        <v>7.7455551593871004</v>
      </c>
      <c r="I29" s="9">
        <f t="shared" si="1"/>
        <v>280.89555515938707</v>
      </c>
      <c r="J29" s="9">
        <f t="shared" si="2"/>
        <v>4.6568021151203627E-2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155.84709888027399</v>
      </c>
      <c r="P29" s="9">
        <f t="shared" si="5"/>
        <v>7.2574909970103221</v>
      </c>
      <c r="Q29" s="12">
        <f t="shared" si="6"/>
        <v>0.7257490997010323</v>
      </c>
      <c r="R29" s="9">
        <f t="shared" si="7"/>
        <v>4.0532094166666672</v>
      </c>
      <c r="S29" s="13">
        <f t="shared" si="8"/>
        <v>0.1790554163613593</v>
      </c>
      <c r="T29" s="2">
        <f t="shared" si="9"/>
        <v>0.34</v>
      </c>
      <c r="U29" s="14">
        <f t="shared" si="10"/>
        <v>6.0878841562862163E-2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7.3778841562862157E-2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11.1502448694</v>
      </c>
      <c r="E30" s="10">
        <f t="shared" si="18"/>
        <v>7.7455551593871004</v>
      </c>
      <c r="F30" s="7" t="s">
        <v>83</v>
      </c>
      <c r="G30" s="1">
        <v>5</v>
      </c>
      <c r="H30" s="9">
        <f t="shared" si="0"/>
        <v>11.1502448694</v>
      </c>
      <c r="I30" s="9">
        <f t="shared" si="1"/>
        <v>284.30024486939999</v>
      </c>
      <c r="J30" s="9">
        <f t="shared" si="2"/>
        <v>7.052954618315356E-2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141.16012748910052</v>
      </c>
      <c r="O30" s="9">
        <f t="shared" si="19"/>
        <v>47.961574560829803</v>
      </c>
      <c r="P30" s="9">
        <f t="shared" si="5"/>
        <v>3.3827080880048084</v>
      </c>
      <c r="Q30" s="12">
        <f t="shared" si="6"/>
        <v>0.33827080880048088</v>
      </c>
      <c r="R30" s="9">
        <f t="shared" si="7"/>
        <v>4.0532094166666672</v>
      </c>
      <c r="S30" s="13">
        <f t="shared" si="8"/>
        <v>8.3457520701871998E-2</v>
      </c>
      <c r="T30" s="2">
        <f t="shared" si="9"/>
        <v>0.34</v>
      </c>
      <c r="U30" s="14">
        <f t="shared" si="10"/>
        <v>2.8375557038636482E-2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4.127555703863648E-2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13.409249840677401</v>
      </c>
      <c r="E31" s="10">
        <f t="shared" si="18"/>
        <v>11.1502448694</v>
      </c>
      <c r="F31" s="7" t="s">
        <v>85</v>
      </c>
      <c r="G31" s="1">
        <v>6</v>
      </c>
      <c r="H31" s="9">
        <f t="shared" si="0"/>
        <v>13.409249840677401</v>
      </c>
      <c r="I31" s="9">
        <f t="shared" si="1"/>
        <v>286.55924984067735</v>
      </c>
      <c r="J31" s="9">
        <f t="shared" si="2"/>
        <v>9.2389907127319509E-2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85.110960639491665</v>
      </c>
      <c r="P31" s="9">
        <f t="shared" si="5"/>
        <v>7.8633937489995809</v>
      </c>
      <c r="Q31" s="12">
        <f t="shared" si="6"/>
        <v>0.78633937489995809</v>
      </c>
      <c r="R31" s="9">
        <f t="shared" si="7"/>
        <v>4.0532094166666672</v>
      </c>
      <c r="S31" s="13">
        <f t="shared" si="8"/>
        <v>0.19400413205065492</v>
      </c>
      <c r="T31" s="2">
        <f t="shared" si="9"/>
        <v>0.34</v>
      </c>
      <c r="U31" s="14">
        <f t="shared" si="10"/>
        <v>6.5961404897222672E-2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7.8861404897222667E-2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17.866438370000001</v>
      </c>
      <c r="E32" s="10">
        <f t="shared" si="18"/>
        <v>13.409249840677401</v>
      </c>
      <c r="F32" s="7" t="s">
        <v>83</v>
      </c>
      <c r="G32" s="1">
        <v>7</v>
      </c>
      <c r="H32" s="9">
        <f t="shared" si="0"/>
        <v>17.866438370000001</v>
      </c>
      <c r="I32" s="9">
        <f t="shared" si="1"/>
        <v>291.01643837</v>
      </c>
      <c r="J32" s="9">
        <f t="shared" si="2"/>
        <v>0.15546595411468375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117.77966105715875</v>
      </c>
      <c r="P32" s="9">
        <f t="shared" si="5"/>
        <v>18.310727381555246</v>
      </c>
      <c r="Q32" s="12">
        <f t="shared" si="6"/>
        <v>1.8310727381555247</v>
      </c>
      <c r="R32" s="9">
        <f t="shared" si="7"/>
        <v>4.0532094166666672</v>
      </c>
      <c r="S32" s="13">
        <f t="shared" si="8"/>
        <v>0.45175872991565952</v>
      </c>
      <c r="T32" s="2">
        <f t="shared" si="9"/>
        <v>0.34</v>
      </c>
      <c r="U32" s="14">
        <f t="shared" si="10"/>
        <v>0.15359796817132423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0.17924796817132424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19.038670655806399</v>
      </c>
      <c r="E33" s="10">
        <f t="shared" si="18"/>
        <v>17.866438370000001</v>
      </c>
      <c r="F33" s="7" t="s">
        <v>83</v>
      </c>
      <c r="G33" s="1">
        <v>8</v>
      </c>
      <c r="H33" s="9">
        <f t="shared" si="0"/>
        <v>19.038670655806399</v>
      </c>
      <c r="I33" s="9">
        <f t="shared" si="1"/>
        <v>292.18867065580639</v>
      </c>
      <c r="J33" s="9">
        <f t="shared" si="2"/>
        <v>0.1777994876288565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140.00102784227016</v>
      </c>
      <c r="P33" s="9">
        <f t="shared" si="5"/>
        <v>24.89211101786891</v>
      </c>
      <c r="Q33" s="12">
        <f t="shared" si="6"/>
        <v>2.489211101786891</v>
      </c>
      <c r="R33" s="9">
        <f t="shared" si="7"/>
        <v>4.0532094166666672</v>
      </c>
      <c r="S33" s="13">
        <f t="shared" si="8"/>
        <v>0.61413335603912655</v>
      </c>
      <c r="T33" s="2">
        <f t="shared" si="9"/>
        <v>0.34</v>
      </c>
      <c r="U33" s="14">
        <f t="shared" si="10"/>
        <v>0.20880534105330303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0.23445534105330304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17.773229759677399</v>
      </c>
      <c r="E34" s="10">
        <f t="shared" si="18"/>
        <v>19.038670655806399</v>
      </c>
      <c r="F34" s="7" t="s">
        <v>83</v>
      </c>
      <c r="G34" s="1">
        <v>9</v>
      </c>
      <c r="H34" s="9">
        <f t="shared" si="0"/>
        <v>17.773229759677399</v>
      </c>
      <c r="I34" s="9">
        <f t="shared" si="1"/>
        <v>290.92322975967738</v>
      </c>
      <c r="J34" s="9">
        <f t="shared" si="2"/>
        <v>0.15380833199014865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155.64101099106793</v>
      </c>
      <c r="P34" s="9">
        <f t="shared" si="5"/>
        <v>23.938884289796551</v>
      </c>
      <c r="Q34" s="12">
        <f t="shared" si="6"/>
        <v>2.3938884289796554</v>
      </c>
      <c r="R34" s="9">
        <f t="shared" si="7"/>
        <v>4.0532094166666672</v>
      </c>
      <c r="S34" s="13">
        <f t="shared" si="8"/>
        <v>0.59061553028473257</v>
      </c>
      <c r="T34" s="2">
        <f t="shared" si="9"/>
        <v>0.34</v>
      </c>
      <c r="U34" s="14">
        <f t="shared" si="10"/>
        <v>0.20080928029680908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0.22645928029680909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14.6442006476667</v>
      </c>
      <c r="E35" s="10">
        <f t="shared" si="18"/>
        <v>17.773229759677399</v>
      </c>
      <c r="F35" s="7" t="s">
        <v>83</v>
      </c>
      <c r="G35" s="1">
        <v>10</v>
      </c>
      <c r="H35" s="9">
        <f t="shared" si="0"/>
        <v>14.6442006476667</v>
      </c>
      <c r="I35" s="9">
        <f t="shared" si="1"/>
        <v>287.79420064766668</v>
      </c>
      <c r="J35" s="9">
        <f t="shared" si="2"/>
        <v>0.10689227797174196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172.23422086793803</v>
      </c>
      <c r="P35" s="9">
        <f t="shared" si="5"/>
        <v>18.41050821326203</v>
      </c>
      <c r="Q35" s="12">
        <f t="shared" si="6"/>
        <v>1.8410508213262031</v>
      </c>
      <c r="R35" s="9">
        <f t="shared" si="7"/>
        <v>4.0532094166666672</v>
      </c>
      <c r="S35" s="13">
        <f t="shared" si="8"/>
        <v>0.45422050332653952</v>
      </c>
      <c r="T35" s="2">
        <f t="shared" si="9"/>
        <v>0.34</v>
      </c>
      <c r="U35" s="14">
        <f t="shared" si="10"/>
        <v>0.15443497113102345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0.18008497113102345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12.081197158548401</v>
      </c>
      <c r="E36" s="10">
        <f t="shared" si="18"/>
        <v>14.6442006476667</v>
      </c>
      <c r="F36" s="7" t="s">
        <v>83</v>
      </c>
      <c r="G36" s="1">
        <v>11</v>
      </c>
      <c r="H36" s="9">
        <f t="shared" si="0"/>
        <v>12.081197158548401</v>
      </c>
      <c r="I36" s="9">
        <f t="shared" si="1"/>
        <v>285.23119715854835</v>
      </c>
      <c r="J36" s="9">
        <f t="shared" si="2"/>
        <v>7.8870948912567684E-2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146.1325270219422</v>
      </c>
      <c r="O36" s="9">
        <f t="shared" si="19"/>
        <v>48.223279799400473</v>
      </c>
      <c r="P36" s="9">
        <f t="shared" si="5"/>
        <v>3.8034158374549718</v>
      </c>
      <c r="Q36" s="12">
        <f t="shared" si="6"/>
        <v>0.3803415837454972</v>
      </c>
      <c r="R36" s="9">
        <f t="shared" si="7"/>
        <v>4.0532094166666672</v>
      </c>
      <c r="S36" s="13">
        <f t="shared" si="8"/>
        <v>9.3837141052111647E-2</v>
      </c>
      <c r="T36" s="2">
        <f t="shared" si="9"/>
        <v>0.34</v>
      </c>
      <c r="U36" s="14">
        <f t="shared" si="10"/>
        <v>3.1904627957717965E-2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4.4804627957717967E-2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7.9597242887666697</v>
      </c>
      <c r="E37" s="10">
        <f t="shared" si="18"/>
        <v>12.081197158548401</v>
      </c>
      <c r="F37" s="7" t="s">
        <v>85</v>
      </c>
      <c r="G37" s="1">
        <v>12</v>
      </c>
      <c r="H37" s="9">
        <f t="shared" si="0"/>
        <v>7.9597242887666697</v>
      </c>
      <c r="I37" s="9">
        <f t="shared" si="1"/>
        <v>281.10972428876664</v>
      </c>
      <c r="J37" s="9">
        <f t="shared" si="2"/>
        <v>4.7814218847873395E-2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84.951958128612162</v>
      </c>
      <c r="P37" s="9">
        <f t="shared" si="5"/>
        <v>4.0619115175168394</v>
      </c>
      <c r="Q37" s="12">
        <f t="shared" si="6"/>
        <v>0.40619115175168397</v>
      </c>
      <c r="R37" s="9">
        <f t="shared" si="7"/>
        <v>4.0532094166666672</v>
      </c>
      <c r="S37" s="13">
        <f t="shared" si="8"/>
        <v>0.10021469655168543</v>
      </c>
      <c r="T37" s="2">
        <f t="shared" si="9"/>
        <v>0.34</v>
      </c>
      <c r="U37" s="14">
        <f t="shared" si="10"/>
        <v>3.4072996827573046E-2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4.6972996827573048E-2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2.1526296616451601</v>
      </c>
      <c r="E38" s="10">
        <f t="shared" si="18"/>
        <v>7.9597242887666697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38381.333333333336</v>
      </c>
      <c r="AU42" s="1">
        <f t="shared" ref="AU42:AU53" si="38">AT42*10000*AS42*0.67*AR42*AQ42</f>
        <v>152742544.112957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3.4087319604838702</v>
      </c>
      <c r="E43" s="10">
        <f t="shared" ref="E43:E54" si="39">D42</f>
        <v>1.96120200870968</v>
      </c>
      <c r="F43" s="7" t="s">
        <v>83</v>
      </c>
      <c r="G43" s="1">
        <v>2</v>
      </c>
      <c r="H43" s="9">
        <f t="shared" si="20"/>
        <v>3.4087319604838702</v>
      </c>
      <c r="I43" s="9">
        <f t="shared" si="21"/>
        <v>276.55873196048384</v>
      </c>
      <c r="J43" s="9">
        <f t="shared" si="22"/>
        <v>2.7040733157527946E-2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116.39010879988049</v>
      </c>
      <c r="P43" s="9">
        <f t="shared" si="25"/>
        <v>3.1472738742332136</v>
      </c>
      <c r="Q43" s="12">
        <f t="shared" si="26"/>
        <v>0.75534572981597126</v>
      </c>
      <c r="R43" s="9">
        <f t="shared" si="27"/>
        <v>14.125500000000001</v>
      </c>
      <c r="S43" s="13">
        <f t="shared" si="28"/>
        <v>5.3473910998971454E-2</v>
      </c>
      <c r="T43" s="2">
        <f t="shared" si="29"/>
        <v>0.43</v>
      </c>
      <c r="U43" s="14">
        <f t="shared" si="30"/>
        <v>2.2993781729557725E-2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3.1413781729557722E-2</v>
      </c>
      <c r="AR43" s="9">
        <f t="shared" si="35"/>
        <v>136.875</v>
      </c>
      <c r="AS43" s="1">
        <f t="shared" si="36"/>
        <v>0.24</v>
      </c>
      <c r="AT43" s="1">
        <f t="shared" si="37"/>
        <v>38381.333333333336</v>
      </c>
      <c r="AU43" s="1">
        <f t="shared" si="38"/>
        <v>265369163.88964409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3.4047311581428601</v>
      </c>
      <c r="E44" s="10">
        <f t="shared" si="39"/>
        <v>3.4087319604838702</v>
      </c>
      <c r="F44" s="7" t="s">
        <v>83</v>
      </c>
      <c r="G44" s="1">
        <v>3</v>
      </c>
      <c r="H44" s="9">
        <f t="shared" si="20"/>
        <v>3.4047311581428601</v>
      </c>
      <c r="I44" s="9">
        <f t="shared" si="21"/>
        <v>276.55473115814283</v>
      </c>
      <c r="J44" s="9">
        <f t="shared" si="22"/>
        <v>2.7026964161926462E-2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172.0990849256473</v>
      </c>
      <c r="P44" s="9">
        <f t="shared" si="25"/>
        <v>4.6513158005858086</v>
      </c>
      <c r="Q44" s="12">
        <f t="shared" si="26"/>
        <v>1.116315792140594</v>
      </c>
      <c r="R44" s="9">
        <f t="shared" si="27"/>
        <v>14.125500000000001</v>
      </c>
      <c r="S44" s="13">
        <f t="shared" si="28"/>
        <v>7.9028409057420548E-2</v>
      </c>
      <c r="T44" s="2">
        <f t="shared" si="29"/>
        <v>0.43</v>
      </c>
      <c r="U44" s="14">
        <f t="shared" si="30"/>
        <v>3.3982215894690838E-2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4.2402215894690835E-2</v>
      </c>
      <c r="AR44" s="9">
        <f t="shared" si="35"/>
        <v>136.875</v>
      </c>
      <c r="AS44" s="1">
        <f t="shared" si="36"/>
        <v>0.24</v>
      </c>
      <c r="AT44" s="1">
        <f t="shared" si="37"/>
        <v>38381.333333333336</v>
      </c>
      <c r="AU44" s="1">
        <f t="shared" si="38"/>
        <v>358194396.20206165</v>
      </c>
    </row>
    <row r="45" spans="1:48" x14ac:dyDescent="0.15">
      <c r="C45" s="7">
        <v>3</v>
      </c>
      <c r="D45" s="8">
        <v>7.7455551593871004</v>
      </c>
      <c r="E45" s="10">
        <f t="shared" si="39"/>
        <v>3.4047311581428601</v>
      </c>
      <c r="F45" s="7" t="s">
        <v>83</v>
      </c>
      <c r="G45" s="1">
        <v>4</v>
      </c>
      <c r="H45" s="9">
        <f t="shared" si="20"/>
        <v>7.7455551593871004</v>
      </c>
      <c r="I45" s="9">
        <f t="shared" si="21"/>
        <v>280.89555515938707</v>
      </c>
      <c r="J45" s="9">
        <f t="shared" si="22"/>
        <v>4.6568021151203627E-2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226.3040191250615</v>
      </c>
      <c r="P45" s="9">
        <f t="shared" si="25"/>
        <v>10.538530349218254</v>
      </c>
      <c r="Q45" s="12">
        <f t="shared" si="26"/>
        <v>2.529247283812381</v>
      </c>
      <c r="R45" s="9">
        <f t="shared" si="27"/>
        <v>14.125500000000001</v>
      </c>
      <c r="S45" s="13">
        <f t="shared" si="28"/>
        <v>0.1790554163613593</v>
      </c>
      <c r="T45" s="2">
        <f t="shared" si="29"/>
        <v>0.43</v>
      </c>
      <c r="U45" s="14">
        <f t="shared" si="30"/>
        <v>7.6993829035384501E-2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8.5413829035384511E-2</v>
      </c>
      <c r="AR45" s="9">
        <f t="shared" si="35"/>
        <v>136.875</v>
      </c>
      <c r="AS45" s="1">
        <f t="shared" si="36"/>
        <v>0.24</v>
      </c>
      <c r="AT45" s="1">
        <f t="shared" si="37"/>
        <v>38381.333333333336</v>
      </c>
      <c r="AU45" s="1">
        <f t="shared" si="38"/>
        <v>721536699.74748731</v>
      </c>
    </row>
    <row r="46" spans="1:48" x14ac:dyDescent="0.15">
      <c r="C46" s="7">
        <v>4</v>
      </c>
      <c r="D46" s="8">
        <v>11.1502448694</v>
      </c>
      <c r="E46" s="10">
        <f t="shared" si="39"/>
        <v>7.7455551593871004</v>
      </c>
      <c r="F46" s="7" t="s">
        <v>83</v>
      </c>
      <c r="G46" s="1">
        <v>5</v>
      </c>
      <c r="H46" s="9">
        <f t="shared" si="20"/>
        <v>11.1502448694</v>
      </c>
      <c r="I46" s="9">
        <f t="shared" si="21"/>
        <v>284.30024486939999</v>
      </c>
      <c r="J46" s="9">
        <f t="shared" si="22"/>
        <v>7.052954618315356E-2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204.97721433705109</v>
      </c>
      <c r="O46" s="9">
        <f t="shared" si="40"/>
        <v>69.64452443879216</v>
      </c>
      <c r="P46" s="9">
        <f t="shared" si="25"/>
        <v>4.9119967028095584</v>
      </c>
      <c r="Q46" s="12">
        <f t="shared" si="26"/>
        <v>1.1788792086742939</v>
      </c>
      <c r="R46" s="9">
        <f t="shared" si="27"/>
        <v>14.125500000000001</v>
      </c>
      <c r="S46" s="13">
        <f t="shared" si="28"/>
        <v>8.3457520701872068E-2</v>
      </c>
      <c r="T46" s="2">
        <f t="shared" si="29"/>
        <v>0.43</v>
      </c>
      <c r="U46" s="14">
        <f t="shared" si="30"/>
        <v>3.5886733901804989E-2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4.4306733901804986E-2</v>
      </c>
      <c r="AR46" s="9">
        <f t="shared" si="35"/>
        <v>136.875</v>
      </c>
      <c r="AS46" s="1">
        <f t="shared" si="36"/>
        <v>0.24</v>
      </c>
      <c r="AT46" s="1">
        <f t="shared" si="37"/>
        <v>38381.333333333336</v>
      </c>
      <c r="AU46" s="1">
        <f t="shared" si="38"/>
        <v>374282887.40989077</v>
      </c>
    </row>
    <row r="47" spans="1:48" x14ac:dyDescent="0.15">
      <c r="C47" s="7">
        <v>5</v>
      </c>
      <c r="D47" s="8">
        <v>13.409249840677401</v>
      </c>
      <c r="E47" s="10">
        <f t="shared" si="39"/>
        <v>11.1502448694</v>
      </c>
      <c r="F47" s="7" t="s">
        <v>85</v>
      </c>
      <c r="G47" s="1">
        <v>6</v>
      </c>
      <c r="H47" s="9">
        <f t="shared" si="20"/>
        <v>13.409249840677401</v>
      </c>
      <c r="I47" s="9">
        <f t="shared" si="21"/>
        <v>286.55924984067735</v>
      </c>
      <c r="J47" s="9">
        <f t="shared" si="22"/>
        <v>9.2389907127319509E-2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123.58877773598262</v>
      </c>
      <c r="P47" s="9">
        <f t="shared" si="25"/>
        <v>11.418355697006367</v>
      </c>
      <c r="Q47" s="12">
        <f t="shared" si="26"/>
        <v>2.7404053672815278</v>
      </c>
      <c r="R47" s="9">
        <f t="shared" si="27"/>
        <v>14.125500000000001</v>
      </c>
      <c r="S47" s="13">
        <f t="shared" si="28"/>
        <v>0.19400413205065503</v>
      </c>
      <c r="T47" s="2">
        <f t="shared" si="29"/>
        <v>0.43</v>
      </c>
      <c r="U47" s="14">
        <f t="shared" si="30"/>
        <v>8.3421776781781656E-2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9.1841776781781667E-2</v>
      </c>
      <c r="AR47" s="9">
        <f t="shared" si="35"/>
        <v>136.875</v>
      </c>
      <c r="AS47" s="1">
        <f t="shared" si="36"/>
        <v>0.24</v>
      </c>
      <c r="AT47" s="1">
        <f t="shared" si="37"/>
        <v>38381.333333333336</v>
      </c>
      <c r="AU47" s="1">
        <f t="shared" si="38"/>
        <v>775837042.62479007</v>
      </c>
    </row>
    <row r="48" spans="1:48" x14ac:dyDescent="0.15">
      <c r="C48" s="7">
        <v>6</v>
      </c>
      <c r="D48" s="8">
        <v>17.866438370000001</v>
      </c>
      <c r="E48" s="10">
        <f t="shared" si="39"/>
        <v>13.409249840677401</v>
      </c>
      <c r="F48" s="7" t="s">
        <v>83</v>
      </c>
      <c r="G48" s="1">
        <v>7</v>
      </c>
      <c r="H48" s="9">
        <f t="shared" si="20"/>
        <v>17.866438370000001</v>
      </c>
      <c r="I48" s="9">
        <f t="shared" si="21"/>
        <v>291.01643837</v>
      </c>
      <c r="J48" s="9">
        <f t="shared" si="22"/>
        <v>0.15546595411468375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171.02667203897624</v>
      </c>
      <c r="P48" s="9">
        <f t="shared" si="25"/>
        <v>26.588824747598547</v>
      </c>
      <c r="Q48" s="12">
        <f t="shared" si="26"/>
        <v>6.381317939423651</v>
      </c>
      <c r="R48" s="9">
        <f t="shared" si="27"/>
        <v>14.125500000000001</v>
      </c>
      <c r="S48" s="13">
        <f t="shared" si="28"/>
        <v>0.45175872991565968</v>
      </c>
      <c r="T48" s="2">
        <f t="shared" si="29"/>
        <v>0.43</v>
      </c>
      <c r="U48" s="14">
        <f t="shared" si="30"/>
        <v>0.19425625386373366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0.20985625386373363</v>
      </c>
      <c r="AR48" s="9">
        <f t="shared" si="35"/>
        <v>136.875</v>
      </c>
      <c r="AS48" s="1">
        <f t="shared" si="36"/>
        <v>0.24</v>
      </c>
      <c r="AT48" s="1">
        <f t="shared" si="37"/>
        <v>38381.333333333336</v>
      </c>
      <c r="AU48" s="1">
        <f t="shared" si="38"/>
        <v>1772769006.4272928</v>
      </c>
    </row>
    <row r="49" spans="1:48" x14ac:dyDescent="0.15">
      <c r="C49" s="7">
        <v>7</v>
      </c>
      <c r="D49" s="8">
        <v>19.038670655806399</v>
      </c>
      <c r="E49" s="10">
        <f t="shared" si="39"/>
        <v>17.866438370000001</v>
      </c>
      <c r="F49" s="7" t="s">
        <v>83</v>
      </c>
      <c r="G49" s="1">
        <v>8</v>
      </c>
      <c r="H49" s="9">
        <f t="shared" si="20"/>
        <v>19.038670655806399</v>
      </c>
      <c r="I49" s="9">
        <f t="shared" si="21"/>
        <v>292.18867065580639</v>
      </c>
      <c r="J49" s="9">
        <f t="shared" si="22"/>
        <v>0.1777994876288565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203.29409729137768</v>
      </c>
      <c r="P49" s="9">
        <f t="shared" si="25"/>
        <v>36.145586336377853</v>
      </c>
      <c r="Q49" s="12">
        <f t="shared" si="26"/>
        <v>8.6749407207306852</v>
      </c>
      <c r="R49" s="9">
        <f t="shared" si="27"/>
        <v>14.125500000000001</v>
      </c>
      <c r="S49" s="13">
        <f t="shared" si="28"/>
        <v>0.61413335603912678</v>
      </c>
      <c r="T49" s="2">
        <f t="shared" si="29"/>
        <v>0.43</v>
      </c>
      <c r="U49" s="14">
        <f t="shared" si="30"/>
        <v>0.26407734309682451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0.27967734309682452</v>
      </c>
      <c r="AR49" s="9">
        <f t="shared" si="35"/>
        <v>136.875</v>
      </c>
      <c r="AS49" s="1">
        <f t="shared" si="36"/>
        <v>0.24</v>
      </c>
      <c r="AT49" s="1">
        <f t="shared" si="37"/>
        <v>38381.333333333336</v>
      </c>
      <c r="AU49" s="1">
        <f t="shared" si="38"/>
        <v>2362585419.846118</v>
      </c>
    </row>
    <row r="50" spans="1:48" x14ac:dyDescent="0.15">
      <c r="C50" s="7">
        <v>8</v>
      </c>
      <c r="D50" s="8">
        <v>17.773229759677399</v>
      </c>
      <c r="E50" s="10">
        <f t="shared" si="39"/>
        <v>19.038670655806399</v>
      </c>
      <c r="F50" s="7" t="s">
        <v>83</v>
      </c>
      <c r="G50" s="1">
        <v>9</v>
      </c>
      <c r="H50" s="9">
        <f t="shared" si="20"/>
        <v>17.773229759677399</v>
      </c>
      <c r="I50" s="9">
        <f t="shared" si="21"/>
        <v>290.92322975967738</v>
      </c>
      <c r="J50" s="9">
        <f t="shared" si="22"/>
        <v>0.15380833199014865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226.00476095499982</v>
      </c>
      <c r="P50" s="9">
        <f t="shared" si="25"/>
        <v>34.761415304320799</v>
      </c>
      <c r="Q50" s="12">
        <f t="shared" si="26"/>
        <v>8.3427396730369914</v>
      </c>
      <c r="R50" s="9">
        <f t="shared" si="27"/>
        <v>14.125500000000001</v>
      </c>
      <c r="S50" s="13">
        <f t="shared" si="28"/>
        <v>0.59061553028473268</v>
      </c>
      <c r="T50" s="2">
        <f t="shared" si="29"/>
        <v>0.43</v>
      </c>
      <c r="U50" s="14">
        <f t="shared" si="30"/>
        <v>0.25396467802243505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0.26956467802243506</v>
      </c>
      <c r="AR50" s="9">
        <f t="shared" si="35"/>
        <v>136.875</v>
      </c>
      <c r="AS50" s="1">
        <f t="shared" si="36"/>
        <v>0.24</v>
      </c>
      <c r="AT50" s="1">
        <f t="shared" si="37"/>
        <v>38381.333333333336</v>
      </c>
      <c r="AU50" s="1">
        <f t="shared" si="38"/>
        <v>2277158281.5731826</v>
      </c>
    </row>
    <row r="51" spans="1:48" x14ac:dyDescent="0.15">
      <c r="C51" s="7">
        <v>9</v>
      </c>
      <c r="D51" s="8">
        <v>14.6442006476667</v>
      </c>
      <c r="E51" s="10">
        <f t="shared" si="39"/>
        <v>17.773229759677399</v>
      </c>
      <c r="F51" s="7" t="s">
        <v>83</v>
      </c>
      <c r="G51" s="1">
        <v>10</v>
      </c>
      <c r="H51" s="9">
        <f t="shared" si="20"/>
        <v>14.6442006476667</v>
      </c>
      <c r="I51" s="9">
        <f t="shared" si="21"/>
        <v>287.79420064766668</v>
      </c>
      <c r="J51" s="9">
        <f t="shared" si="22"/>
        <v>0.10689227797174196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250.09959565067902</v>
      </c>
      <c r="P51" s="9">
        <f t="shared" si="25"/>
        <v>26.733715498912648</v>
      </c>
      <c r="Q51" s="12">
        <f t="shared" si="26"/>
        <v>6.4160917197390352</v>
      </c>
      <c r="R51" s="9">
        <f t="shared" si="27"/>
        <v>14.125500000000001</v>
      </c>
      <c r="S51" s="13">
        <f t="shared" si="28"/>
        <v>0.45422050332653957</v>
      </c>
      <c r="T51" s="2">
        <f t="shared" si="29"/>
        <v>0.43</v>
      </c>
      <c r="U51" s="14">
        <f t="shared" si="30"/>
        <v>0.19531481643041201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0.21091481643041199</v>
      </c>
      <c r="AR51" s="9">
        <f t="shared" si="35"/>
        <v>136.875</v>
      </c>
      <c r="AS51" s="1">
        <f t="shared" si="36"/>
        <v>0.24</v>
      </c>
      <c r="AT51" s="1">
        <f t="shared" si="37"/>
        <v>38381.333333333336</v>
      </c>
      <c r="AU51" s="1">
        <f t="shared" si="38"/>
        <v>1781711255.5860434</v>
      </c>
    </row>
    <row r="52" spans="1:48" x14ac:dyDescent="0.15">
      <c r="C52" s="7">
        <v>10</v>
      </c>
      <c r="D52" s="8">
        <v>12.081197158548401</v>
      </c>
      <c r="E52" s="10">
        <f t="shared" si="39"/>
        <v>14.6442006476667</v>
      </c>
      <c r="F52" s="7" t="s">
        <v>83</v>
      </c>
      <c r="G52" s="1">
        <v>11</v>
      </c>
      <c r="H52" s="9">
        <f t="shared" si="20"/>
        <v>12.081197158548401</v>
      </c>
      <c r="I52" s="9">
        <f t="shared" si="21"/>
        <v>285.23119715854835</v>
      </c>
      <c r="J52" s="9">
        <f t="shared" si="22"/>
        <v>7.8870948912567684E-2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212.19758614417805</v>
      </c>
      <c r="O52" s="9">
        <f t="shared" si="40"/>
        <v>70.024544007588304</v>
      </c>
      <c r="P52" s="9">
        <f t="shared" si="25"/>
        <v>5.5229022330483444</v>
      </c>
      <c r="Q52" s="12">
        <f t="shared" si="26"/>
        <v>1.3254965359316027</v>
      </c>
      <c r="R52" s="9">
        <f t="shared" si="27"/>
        <v>14.125500000000001</v>
      </c>
      <c r="S52" s="13">
        <f t="shared" si="28"/>
        <v>9.3837141052111619E-2</v>
      </c>
      <c r="T52" s="2">
        <f t="shared" si="29"/>
        <v>0.43</v>
      </c>
      <c r="U52" s="14">
        <f t="shared" si="30"/>
        <v>4.0349970652407995E-2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4.8769970652407992E-2</v>
      </c>
      <c r="AR52" s="9">
        <f t="shared" si="35"/>
        <v>136.875</v>
      </c>
      <c r="AS52" s="1">
        <f t="shared" si="36"/>
        <v>0.24</v>
      </c>
      <c r="AT52" s="1">
        <f t="shared" si="37"/>
        <v>38381.333333333336</v>
      </c>
      <c r="AU52" s="1">
        <f t="shared" si="38"/>
        <v>411986256.42625552</v>
      </c>
    </row>
    <row r="53" spans="1:48" x14ac:dyDescent="0.15">
      <c r="C53" s="7">
        <v>11</v>
      </c>
      <c r="D53" s="8">
        <v>7.9597242887666697</v>
      </c>
      <c r="E53" s="10">
        <f t="shared" si="39"/>
        <v>12.081197158548401</v>
      </c>
      <c r="F53" s="7" t="s">
        <v>85</v>
      </c>
      <c r="G53" s="1">
        <v>12</v>
      </c>
      <c r="H53" s="9">
        <f t="shared" si="20"/>
        <v>7.9597242887666697</v>
      </c>
      <c r="I53" s="9">
        <f t="shared" si="21"/>
        <v>281.10972428876664</v>
      </c>
      <c r="J53" s="9">
        <f t="shared" si="22"/>
        <v>4.7814218847873395E-2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123.35789177453995</v>
      </c>
      <c r="P53" s="9">
        <f t="shared" si="25"/>
        <v>5.8982612339201346</v>
      </c>
      <c r="Q53" s="12">
        <f t="shared" si="26"/>
        <v>1.4155826961408322</v>
      </c>
      <c r="R53" s="9">
        <f t="shared" si="27"/>
        <v>14.125500000000001</v>
      </c>
      <c r="S53" s="13">
        <f t="shared" si="28"/>
        <v>0.1002146965516854</v>
      </c>
      <c r="T53" s="2">
        <f t="shared" si="29"/>
        <v>0.43</v>
      </c>
      <c r="U53" s="14">
        <f t="shared" si="30"/>
        <v>4.3092319517224718E-2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5.1512319517224715E-2</v>
      </c>
      <c r="AR53" s="9">
        <f t="shared" si="35"/>
        <v>136.875</v>
      </c>
      <c r="AS53" s="1">
        <f t="shared" si="36"/>
        <v>0.24</v>
      </c>
      <c r="AT53" s="1">
        <f t="shared" si="37"/>
        <v>38381.333333333336</v>
      </c>
      <c r="AU53" s="1">
        <f t="shared" si="38"/>
        <v>435152356.94911587</v>
      </c>
      <c r="AV53" s="1">
        <f>SUM(AU42:AU53)</f>
        <v>11689325310.79484</v>
      </c>
    </row>
    <row r="54" spans="1:48" x14ac:dyDescent="0.15">
      <c r="C54" s="7">
        <v>12</v>
      </c>
      <c r="D54" s="8">
        <v>2.1526296616451601</v>
      </c>
      <c r="E54" s="10">
        <f t="shared" si="39"/>
        <v>7.9597242887666697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1.96120200870968</v>
      </c>
      <c r="E58" s="7"/>
      <c r="F58" s="7"/>
      <c r="G58" s="1">
        <v>1</v>
      </c>
      <c r="H58" s="9">
        <f t="shared" ref="H58:H69" si="41">E59</f>
        <v>1.96120200870968</v>
      </c>
      <c r="I58" s="9">
        <f t="shared" ref="I58:I69" si="42">H58+273.15</f>
        <v>275.11120200870965</v>
      </c>
      <c r="J58" s="9">
        <f t="shared" ref="J58:J69" si="43">EXP(($C$15*(I58-$C$13))/($C$16*I58*$C$13))</f>
        <v>2.2468152492207984E-2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2.2415726803059499E-3</v>
      </c>
      <c r="Q58" s="12">
        <f t="shared" ref="Q58:Q69" si="47">P58*$B$60</f>
        <v>4.2589880925813047E-4</v>
      </c>
      <c r="R58" s="9">
        <f t="shared" ref="R58:R69" si="48">L58*$B$60</f>
        <v>1.8955666666666669E-2</v>
      </c>
      <c r="S58" s="13">
        <f t="shared" ref="S58:S69" si="49">Q58/R58</f>
        <v>2.2468152492207981E-2</v>
      </c>
      <c r="T58" s="2">
        <f t="shared" ref="T58:T69" si="50">$B$59/100</f>
        <v>0.01</v>
      </c>
      <c r="U58" s="14">
        <f t="shared" ref="U58:U69" si="51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1.2224681524922081E-2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9064.9166666666661</v>
      </c>
      <c r="AU58" s="1">
        <f t="shared" ref="AU58:AU69" si="58">AT58*10000*AS58*0.67*AR58*AQ58</f>
        <v>1407392.5104395286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3.4087319604838702</v>
      </c>
      <c r="E59" s="10">
        <f t="shared" ref="E59:E70" si="59">D58</f>
        <v>1.96120200870968</v>
      </c>
      <c r="F59" s="7" t="s">
        <v>83</v>
      </c>
      <c r="G59" s="1">
        <v>2</v>
      </c>
      <c r="H59" s="9">
        <f t="shared" si="41"/>
        <v>3.4087319604838702</v>
      </c>
      <c r="I59" s="9">
        <f t="shared" si="42"/>
        <v>276.55873196048384</v>
      </c>
      <c r="J59" s="9">
        <f t="shared" si="43"/>
        <v>2.7040733157527946E-2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0.19729176065302739</v>
      </c>
      <c r="P59" s="9">
        <f t="shared" si="46"/>
        <v>5.3349138539973851E-3</v>
      </c>
      <c r="Q59" s="12">
        <f t="shared" si="47"/>
        <v>1.0136336322595031E-3</v>
      </c>
      <c r="R59" s="9">
        <f t="shared" si="48"/>
        <v>1.8955666666666669E-2</v>
      </c>
      <c r="S59" s="13">
        <f t="shared" si="49"/>
        <v>5.347391099897144E-2</v>
      </c>
      <c r="T59" s="2">
        <f t="shared" si="50"/>
        <v>0.01</v>
      </c>
      <c r="U59" s="14">
        <f t="shared" si="51"/>
        <v>5.3473910998971439E-4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1.2534739109989715E-2</v>
      </c>
      <c r="AR59" s="9">
        <f t="shared" si="55"/>
        <v>9.9766666666666666</v>
      </c>
      <c r="AS59" s="1">
        <f t="shared" si="56"/>
        <v>0.19</v>
      </c>
      <c r="AT59" s="1">
        <f t="shared" si="57"/>
        <v>9064.9166666666661</v>
      </c>
      <c r="AU59" s="1">
        <f t="shared" si="58"/>
        <v>1443088.5506299858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3.4047311581428601</v>
      </c>
      <c r="E60" s="10">
        <f t="shared" si="59"/>
        <v>3.4087319604838702</v>
      </c>
      <c r="F60" s="7" t="s">
        <v>83</v>
      </c>
      <c r="G60" s="1">
        <v>3</v>
      </c>
      <c r="H60" s="9">
        <f t="shared" si="41"/>
        <v>3.4047311581428601</v>
      </c>
      <c r="I60" s="9">
        <f t="shared" si="42"/>
        <v>276.55473115814283</v>
      </c>
      <c r="J60" s="9">
        <f t="shared" si="43"/>
        <v>2.7026964161926462E-2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0.29172351346569669</v>
      </c>
      <c r="P60" s="9">
        <f t="shared" si="46"/>
        <v>7.8844009436286559E-3</v>
      </c>
      <c r="Q60" s="12">
        <f t="shared" si="47"/>
        <v>1.4980361792894447E-3</v>
      </c>
      <c r="R60" s="9">
        <f t="shared" si="48"/>
        <v>1.8955666666666669E-2</v>
      </c>
      <c r="S60" s="13">
        <f t="shared" si="49"/>
        <v>7.9028409057420534E-2</v>
      </c>
      <c r="T60" s="2">
        <f t="shared" si="50"/>
        <v>0.01</v>
      </c>
      <c r="U60" s="14">
        <f t="shared" si="51"/>
        <v>7.902840905742054E-4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1.2790284090574205E-2</v>
      </c>
      <c r="AR60" s="9">
        <f t="shared" si="55"/>
        <v>9.9766666666666666</v>
      </c>
      <c r="AS60" s="1">
        <f t="shared" si="56"/>
        <v>0.19</v>
      </c>
      <c r="AT60" s="1">
        <f t="shared" si="57"/>
        <v>9064.9166666666661</v>
      </c>
      <c r="AU60" s="1">
        <f t="shared" si="58"/>
        <v>1472508.7110670339</v>
      </c>
    </row>
    <row r="61" spans="1:48" x14ac:dyDescent="0.15">
      <c r="C61" s="7">
        <v>3</v>
      </c>
      <c r="D61" s="8">
        <v>7.7455551593871004</v>
      </c>
      <c r="E61" s="10">
        <f t="shared" si="59"/>
        <v>3.4047311581428601</v>
      </c>
      <c r="F61" s="7" t="s">
        <v>83</v>
      </c>
      <c r="G61" s="1">
        <v>4</v>
      </c>
      <c r="H61" s="9">
        <f t="shared" si="41"/>
        <v>7.7455551593871004</v>
      </c>
      <c r="I61" s="9">
        <f t="shared" si="42"/>
        <v>280.89555515938707</v>
      </c>
      <c r="J61" s="9">
        <f t="shared" si="43"/>
        <v>4.6568021151203627E-2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0.38360577918873473</v>
      </c>
      <c r="P61" s="9">
        <f t="shared" si="46"/>
        <v>1.7863762038984946E-2</v>
      </c>
      <c r="Q61" s="12">
        <f t="shared" si="47"/>
        <v>3.3941147874071396E-3</v>
      </c>
      <c r="R61" s="9">
        <f t="shared" si="48"/>
        <v>1.8955666666666669E-2</v>
      </c>
      <c r="S61" s="13">
        <f t="shared" si="49"/>
        <v>0.17905541636135927</v>
      </c>
      <c r="T61" s="2">
        <f t="shared" si="50"/>
        <v>0.01</v>
      </c>
      <c r="U61" s="14">
        <f t="shared" si="51"/>
        <v>1.7905541636135927E-3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1.3790554163613593E-2</v>
      </c>
      <c r="AR61" s="9">
        <f t="shared" si="55"/>
        <v>9.9766666666666666</v>
      </c>
      <c r="AS61" s="1">
        <f t="shared" si="56"/>
        <v>0.19</v>
      </c>
      <c r="AT61" s="1">
        <f t="shared" si="57"/>
        <v>9064.9166666666661</v>
      </c>
      <c r="AU61" s="1">
        <f t="shared" si="58"/>
        <v>1587666.9347264767</v>
      </c>
    </row>
    <row r="62" spans="1:48" x14ac:dyDescent="0.15">
      <c r="C62" s="7">
        <v>4</v>
      </c>
      <c r="D62" s="8">
        <v>11.1502448694</v>
      </c>
      <c r="E62" s="10">
        <f t="shared" si="59"/>
        <v>7.7455551593871004</v>
      </c>
      <c r="F62" s="7" t="s">
        <v>83</v>
      </c>
      <c r="G62" s="1">
        <v>5</v>
      </c>
      <c r="H62" s="9">
        <f t="shared" si="41"/>
        <v>11.1502448694</v>
      </c>
      <c r="I62" s="9">
        <f t="shared" si="42"/>
        <v>284.30024486939999</v>
      </c>
      <c r="J62" s="9">
        <f t="shared" si="43"/>
        <v>7.052954618315356E-2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0.34745491629226227</v>
      </c>
      <c r="O62" s="9">
        <f t="shared" si="60"/>
        <v>0.1180537675241542</v>
      </c>
      <c r="P62" s="9">
        <f t="shared" si="46"/>
        <v>8.326278648690108E-3</v>
      </c>
      <c r="Q62" s="12">
        <f t="shared" si="47"/>
        <v>1.5819929432511206E-3</v>
      </c>
      <c r="R62" s="9">
        <f t="shared" si="48"/>
        <v>1.8955666666666669E-2</v>
      </c>
      <c r="S62" s="13">
        <f t="shared" si="49"/>
        <v>8.3457520701872109E-2</v>
      </c>
      <c r="T62" s="2">
        <f t="shared" si="50"/>
        <v>0.01</v>
      </c>
      <c r="U62" s="14">
        <f t="shared" si="51"/>
        <v>8.3457520701872112E-4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1.2834575207018721E-2</v>
      </c>
      <c r="AR62" s="9">
        <f t="shared" si="55"/>
        <v>9.9766666666666666</v>
      </c>
      <c r="AS62" s="1">
        <f t="shared" si="56"/>
        <v>0.19</v>
      </c>
      <c r="AT62" s="1">
        <f t="shared" si="57"/>
        <v>9064.9166666666661</v>
      </c>
      <c r="AU62" s="1">
        <f t="shared" si="58"/>
        <v>1477607.8202287683</v>
      </c>
    </row>
    <row r="63" spans="1:48" x14ac:dyDescent="0.15">
      <c r="C63" s="7">
        <v>5</v>
      </c>
      <c r="D63" s="8">
        <v>13.409249840677401</v>
      </c>
      <c r="E63" s="10">
        <f t="shared" si="59"/>
        <v>11.1502448694</v>
      </c>
      <c r="F63" s="7" t="s">
        <v>85</v>
      </c>
      <c r="G63" s="1">
        <v>6</v>
      </c>
      <c r="H63" s="9">
        <f t="shared" si="41"/>
        <v>13.409249840677401</v>
      </c>
      <c r="I63" s="9">
        <f t="shared" si="42"/>
        <v>286.55924984067735</v>
      </c>
      <c r="J63" s="9">
        <f t="shared" si="43"/>
        <v>9.2389907127319509E-2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0.20949415554213074</v>
      </c>
      <c r="P63" s="9">
        <f t="shared" si="46"/>
        <v>1.9355145574253687E-2</v>
      </c>
      <c r="Q63" s="12">
        <f t="shared" si="47"/>
        <v>3.6774776591082005E-3</v>
      </c>
      <c r="R63" s="9">
        <f t="shared" si="48"/>
        <v>1.8955666666666669E-2</v>
      </c>
      <c r="S63" s="13">
        <f t="shared" si="49"/>
        <v>0.19400413205065503</v>
      </c>
      <c r="T63" s="2">
        <f t="shared" si="50"/>
        <v>0.01</v>
      </c>
      <c r="U63" s="14">
        <f t="shared" si="51"/>
        <v>1.9400413205065503E-3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1.394004132050655E-2</v>
      </c>
      <c r="AR63" s="9">
        <f t="shared" si="55"/>
        <v>9.9766666666666666</v>
      </c>
      <c r="AS63" s="1">
        <f t="shared" si="56"/>
        <v>0.19</v>
      </c>
      <c r="AT63" s="1">
        <f t="shared" si="57"/>
        <v>9064.9166666666661</v>
      </c>
      <c r="AU63" s="1">
        <f t="shared" si="58"/>
        <v>1604876.9622097397</v>
      </c>
    </row>
    <row r="64" spans="1:48" x14ac:dyDescent="0.15">
      <c r="C64" s="7">
        <v>6</v>
      </c>
      <c r="D64" s="8">
        <v>17.866438370000001</v>
      </c>
      <c r="E64" s="10">
        <f t="shared" si="59"/>
        <v>13.409249840677401</v>
      </c>
      <c r="F64" s="7" t="s">
        <v>83</v>
      </c>
      <c r="G64" s="1">
        <v>7</v>
      </c>
      <c r="H64" s="9">
        <f t="shared" si="41"/>
        <v>17.866438370000001</v>
      </c>
      <c r="I64" s="9">
        <f t="shared" si="42"/>
        <v>291.01643837</v>
      </c>
      <c r="J64" s="9">
        <f t="shared" si="43"/>
        <v>0.15546595411468375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0.28990567663454375</v>
      </c>
      <c r="P64" s="9">
        <f t="shared" si="46"/>
        <v>4.5070462621252326E-2</v>
      </c>
      <c r="Q64" s="12">
        <f t="shared" si="47"/>
        <v>8.5633878980379413E-3</v>
      </c>
      <c r="R64" s="9">
        <f t="shared" si="48"/>
        <v>1.8955666666666669E-2</v>
      </c>
      <c r="S64" s="13">
        <f t="shared" si="49"/>
        <v>0.45175872991565968</v>
      </c>
      <c r="T64" s="2">
        <f t="shared" si="50"/>
        <v>0.01</v>
      </c>
      <c r="U64" s="14">
        <f t="shared" si="51"/>
        <v>4.5175872991565971E-3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2.4617587299156599E-2</v>
      </c>
      <c r="AR64" s="9">
        <f t="shared" si="55"/>
        <v>9.9766666666666666</v>
      </c>
      <c r="AS64" s="1">
        <f t="shared" si="56"/>
        <v>0.19</v>
      </c>
      <c r="AT64" s="1">
        <f t="shared" si="57"/>
        <v>9064.9166666666661</v>
      </c>
      <c r="AU64" s="1">
        <f t="shared" si="58"/>
        <v>2834152.1960544568</v>
      </c>
    </row>
    <row r="65" spans="1:48" x14ac:dyDescent="0.15">
      <c r="C65" s="7">
        <v>7</v>
      </c>
      <c r="D65" s="8">
        <v>19.038670655806399</v>
      </c>
      <c r="E65" s="10">
        <f t="shared" si="59"/>
        <v>17.866438370000001</v>
      </c>
      <c r="F65" s="7" t="s">
        <v>83</v>
      </c>
      <c r="G65" s="1">
        <v>8</v>
      </c>
      <c r="H65" s="9">
        <f t="shared" si="41"/>
        <v>19.038670655806399</v>
      </c>
      <c r="I65" s="9">
        <f t="shared" si="42"/>
        <v>292.18867065580639</v>
      </c>
      <c r="J65" s="9">
        <f t="shared" si="43"/>
        <v>0.1777994876288565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0.34460188067995812</v>
      </c>
      <c r="P65" s="9">
        <f t="shared" si="46"/>
        <v>6.1270037820836898E-2</v>
      </c>
      <c r="Q65" s="12">
        <f t="shared" si="47"/>
        <v>1.164130718595901E-2</v>
      </c>
      <c r="R65" s="9">
        <f t="shared" si="48"/>
        <v>1.8955666666666669E-2</v>
      </c>
      <c r="S65" s="13">
        <f t="shared" si="49"/>
        <v>0.61413335603912689</v>
      </c>
      <c r="T65" s="2">
        <f t="shared" si="50"/>
        <v>0.01</v>
      </c>
      <c r="U65" s="14">
        <f t="shared" si="51"/>
        <v>6.1413335603912687E-3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2.6241333560391267E-2</v>
      </c>
      <c r="AR65" s="9">
        <f t="shared" si="55"/>
        <v>9.9766666666666666</v>
      </c>
      <c r="AS65" s="1">
        <f t="shared" si="56"/>
        <v>0.19</v>
      </c>
      <c r="AT65" s="1">
        <f t="shared" si="57"/>
        <v>9064.9166666666661</v>
      </c>
      <c r="AU65" s="1">
        <f t="shared" si="58"/>
        <v>3021089.4444610509</v>
      </c>
    </row>
    <row r="66" spans="1:48" x14ac:dyDescent="0.15">
      <c r="C66" s="7">
        <v>8</v>
      </c>
      <c r="D66" s="8">
        <v>17.773229759677399</v>
      </c>
      <c r="E66" s="10">
        <f t="shared" si="59"/>
        <v>19.038670655806399</v>
      </c>
      <c r="F66" s="7" t="s">
        <v>83</v>
      </c>
      <c r="G66" s="1">
        <v>9</v>
      </c>
      <c r="H66" s="9">
        <f t="shared" si="41"/>
        <v>17.773229759677399</v>
      </c>
      <c r="I66" s="9">
        <f t="shared" si="42"/>
        <v>290.92322975967738</v>
      </c>
      <c r="J66" s="9">
        <f t="shared" si="43"/>
        <v>0.15380833199014865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0.38309850952578789</v>
      </c>
      <c r="P66" s="9">
        <f t="shared" si="46"/>
        <v>5.8923742738073506E-2</v>
      </c>
      <c r="Q66" s="12">
        <f t="shared" si="47"/>
        <v>1.1195511120233967E-2</v>
      </c>
      <c r="R66" s="9">
        <f t="shared" si="48"/>
        <v>1.8955666666666669E-2</v>
      </c>
      <c r="S66" s="13">
        <f t="shared" si="49"/>
        <v>0.59061553028473268</v>
      </c>
      <c r="T66" s="2">
        <f t="shared" si="50"/>
        <v>0.01</v>
      </c>
      <c r="U66" s="14">
        <f t="shared" si="51"/>
        <v>5.9061553028473268E-3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2.6006155302847327E-2</v>
      </c>
      <c r="AR66" s="9">
        <f t="shared" si="55"/>
        <v>9.9766666666666666</v>
      </c>
      <c r="AS66" s="1">
        <f t="shared" si="56"/>
        <v>0.19</v>
      </c>
      <c r="AT66" s="1">
        <f t="shared" si="57"/>
        <v>9064.9166666666661</v>
      </c>
      <c r="AU66" s="1">
        <f t="shared" si="58"/>
        <v>2994014.0464140107</v>
      </c>
    </row>
    <row r="67" spans="1:48" x14ac:dyDescent="0.15">
      <c r="C67" s="7">
        <v>9</v>
      </c>
      <c r="D67" s="8">
        <v>14.6442006476667</v>
      </c>
      <c r="E67" s="10">
        <f t="shared" si="59"/>
        <v>17.773229759677399</v>
      </c>
      <c r="F67" s="7" t="s">
        <v>83</v>
      </c>
      <c r="G67" s="1">
        <v>10</v>
      </c>
      <c r="H67" s="9">
        <f t="shared" si="41"/>
        <v>14.6442006476667</v>
      </c>
      <c r="I67" s="9">
        <f t="shared" si="42"/>
        <v>287.79420064766668</v>
      </c>
      <c r="J67" s="9">
        <f t="shared" si="43"/>
        <v>0.10689227797174196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0.42394143345438107</v>
      </c>
      <c r="P67" s="9">
        <f t="shared" si="46"/>
        <v>4.5316065548544449E-2</v>
      </c>
      <c r="Q67" s="12">
        <f t="shared" si="47"/>
        <v>8.6100524542234453E-3</v>
      </c>
      <c r="R67" s="9">
        <f t="shared" si="48"/>
        <v>1.8955666666666669E-2</v>
      </c>
      <c r="S67" s="13">
        <f t="shared" si="49"/>
        <v>0.45422050332653968</v>
      </c>
      <c r="T67" s="2">
        <f t="shared" si="50"/>
        <v>0.01</v>
      </c>
      <c r="U67" s="14">
        <f t="shared" si="51"/>
        <v>4.5422050332653971E-3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2.4642205033265398E-2</v>
      </c>
      <c r="AR67" s="9">
        <f t="shared" si="55"/>
        <v>9.9766666666666666</v>
      </c>
      <c r="AS67" s="1">
        <f t="shared" si="56"/>
        <v>0.19</v>
      </c>
      <c r="AT67" s="1">
        <f t="shared" si="57"/>
        <v>9064.9166666666661</v>
      </c>
      <c r="AU67" s="1">
        <f t="shared" si="58"/>
        <v>2836986.3651522845</v>
      </c>
    </row>
    <row r="68" spans="1:48" x14ac:dyDescent="0.15">
      <c r="C68" s="7">
        <v>10</v>
      </c>
      <c r="D68" s="8">
        <v>12.081197158548401</v>
      </c>
      <c r="E68" s="10">
        <f t="shared" si="59"/>
        <v>14.6442006476667</v>
      </c>
      <c r="F68" s="7" t="s">
        <v>83</v>
      </c>
      <c r="G68" s="1">
        <v>11</v>
      </c>
      <c r="H68" s="9">
        <f t="shared" si="41"/>
        <v>12.081197158548401</v>
      </c>
      <c r="I68" s="9">
        <f t="shared" si="42"/>
        <v>285.23119715854835</v>
      </c>
      <c r="J68" s="9">
        <f t="shared" si="43"/>
        <v>7.8870948912567684E-2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0.35969409951054482</v>
      </c>
      <c r="O68" s="9">
        <f t="shared" si="60"/>
        <v>0.11869793506195847</v>
      </c>
      <c r="P68" s="9">
        <f t="shared" si="46"/>
        <v>9.3618187722990034E-3</v>
      </c>
      <c r="Q68" s="12">
        <f t="shared" si="47"/>
        <v>1.7787455667368107E-3</v>
      </c>
      <c r="R68" s="9">
        <f t="shared" si="48"/>
        <v>1.8955666666666669E-2</v>
      </c>
      <c r="S68" s="13">
        <f t="shared" si="49"/>
        <v>9.3837141052111619E-2</v>
      </c>
      <c r="T68" s="2">
        <f t="shared" si="50"/>
        <v>0.01</v>
      </c>
      <c r="U68" s="14">
        <f t="shared" si="51"/>
        <v>9.3837141052111625E-4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1.2938371410521116E-2</v>
      </c>
      <c r="AR68" s="9">
        <f t="shared" si="55"/>
        <v>9.9766666666666666</v>
      </c>
      <c r="AS68" s="1">
        <f t="shared" si="56"/>
        <v>0.19</v>
      </c>
      <c r="AT68" s="1">
        <f t="shared" si="57"/>
        <v>9064.9166666666661</v>
      </c>
      <c r="AU68" s="1">
        <f t="shared" si="58"/>
        <v>1489557.5793389354</v>
      </c>
    </row>
    <row r="69" spans="1:48" x14ac:dyDescent="0.15">
      <c r="C69" s="7">
        <v>11</v>
      </c>
      <c r="D69" s="8">
        <v>7.9597242887666697</v>
      </c>
      <c r="E69" s="10">
        <f t="shared" si="59"/>
        <v>12.081197158548401</v>
      </c>
      <c r="F69" s="7" t="s">
        <v>85</v>
      </c>
      <c r="G69" s="1">
        <v>12</v>
      </c>
      <c r="H69" s="9">
        <f t="shared" si="41"/>
        <v>7.9597242887666697</v>
      </c>
      <c r="I69" s="9">
        <f t="shared" si="42"/>
        <v>281.10972428876664</v>
      </c>
      <c r="J69" s="9">
        <f t="shared" si="43"/>
        <v>4.7814218847873395E-2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0.20910278295632614</v>
      </c>
      <c r="P69" s="9">
        <f t="shared" si="46"/>
        <v>9.9980862259731497E-3</v>
      </c>
      <c r="Q69" s="12">
        <f t="shared" si="47"/>
        <v>1.8996363829348985E-3</v>
      </c>
      <c r="R69" s="9">
        <f t="shared" si="48"/>
        <v>1.8955666666666669E-2</v>
      </c>
      <c r="S69" s="13">
        <f t="shared" si="49"/>
        <v>0.10021469655168543</v>
      </c>
      <c r="T69" s="2">
        <f t="shared" si="50"/>
        <v>0.01</v>
      </c>
      <c r="U69" s="14">
        <f t="shared" si="51"/>
        <v>1.0021469655168542E-3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1.3002146965516855E-2</v>
      </c>
      <c r="AR69" s="9">
        <f t="shared" si="55"/>
        <v>9.9766666666666666</v>
      </c>
      <c r="AS69" s="1">
        <f t="shared" si="56"/>
        <v>0.19</v>
      </c>
      <c r="AT69" s="1">
        <f t="shared" si="57"/>
        <v>9064.9166666666661</v>
      </c>
      <c r="AU69" s="1">
        <f t="shared" si="58"/>
        <v>1496899.876008762</v>
      </c>
      <c r="AV69" s="1">
        <f>SUM(AU58:AU69)</f>
        <v>23665840.996731035</v>
      </c>
    </row>
    <row r="70" spans="1:48" x14ac:dyDescent="0.15">
      <c r="C70" s="7">
        <v>12</v>
      </c>
      <c r="D70" s="8">
        <v>2.1526296616451601</v>
      </c>
      <c r="E70" s="10">
        <f t="shared" si="59"/>
        <v>7.9597242887666697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1.96120200870968</v>
      </c>
      <c r="E73" s="7"/>
      <c r="F73" s="7"/>
      <c r="G73" s="1">
        <v>1</v>
      </c>
      <c r="H73" s="9">
        <f t="shared" ref="H73:H84" si="61">E74</f>
        <v>1.96120200870968</v>
      </c>
      <c r="I73" s="9">
        <f t="shared" ref="I73:I84" si="62">H73+273.15</f>
        <v>275.11120200870965</v>
      </c>
      <c r="J73" s="9">
        <f t="shared" ref="J73:J84" si="63">EXP(($C$15*(I73-$C$13))/($C$16*I73*$C$13))</f>
        <v>2.2468152492207984E-2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2.4602626978967746E-3</v>
      </c>
      <c r="Q73" s="12">
        <f t="shared" ref="Q73:Q84" si="67">P73*$B$75</f>
        <v>4.4284728562141943E-4</v>
      </c>
      <c r="R73" s="9">
        <f t="shared" ref="R73:R84" si="68">L73*$B$75</f>
        <v>1.9710000000000002E-2</v>
      </c>
      <c r="S73" s="13">
        <f t="shared" ref="S73:S84" si="69">Q73/R73</f>
        <v>2.2468152492207984E-2</v>
      </c>
      <c r="T73" s="2">
        <f t="shared" ref="T73:T84" si="70">$B$74/100</f>
        <v>0.01</v>
      </c>
      <c r="U73" s="14">
        <f t="shared" ref="U73:U84" si="71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1.2824681524922081E-2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1770</v>
      </c>
      <c r="AU73" s="1">
        <f t="shared" ref="AU73:AU84" si="78">AT73*10000*AS73*0.67*AR73*AQ73</f>
        <v>299765.2473601845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3.4087319604838702</v>
      </c>
      <c r="E74" s="10">
        <f t="shared" ref="E74:E85" si="79">D73</f>
        <v>1.96120200870968</v>
      </c>
      <c r="F74" s="7" t="s">
        <v>83</v>
      </c>
      <c r="G74" s="1">
        <v>2</v>
      </c>
      <c r="H74" s="9">
        <f t="shared" si="61"/>
        <v>3.4087319604838702</v>
      </c>
      <c r="I74" s="9">
        <f t="shared" si="62"/>
        <v>276.55873196048384</v>
      </c>
      <c r="J74" s="9">
        <f t="shared" si="63"/>
        <v>2.7040733157527946E-2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0.21653973730210324</v>
      </c>
      <c r="P74" s="9">
        <f t="shared" si="66"/>
        <v>5.8553932543873744E-3</v>
      </c>
      <c r="Q74" s="12">
        <f t="shared" si="67"/>
        <v>1.0539707857897273E-3</v>
      </c>
      <c r="R74" s="9">
        <f t="shared" si="68"/>
        <v>1.9710000000000002E-2</v>
      </c>
      <c r="S74" s="13">
        <f t="shared" si="69"/>
        <v>5.3473910998971447E-2</v>
      </c>
      <c r="T74" s="2">
        <f t="shared" si="70"/>
        <v>0.01</v>
      </c>
      <c r="U74" s="14">
        <f t="shared" si="71"/>
        <v>5.347391099897145E-4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1.3134739109989715E-2</v>
      </c>
      <c r="AR74" s="9">
        <f t="shared" si="75"/>
        <v>10.950000000000001</v>
      </c>
      <c r="AS74" s="1">
        <f t="shared" si="76"/>
        <v>0.18</v>
      </c>
      <c r="AT74" s="1">
        <f t="shared" si="77"/>
        <v>1770</v>
      </c>
      <c r="AU74" s="1">
        <f t="shared" si="78"/>
        <v>307012.56094868045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3.4047311581428601</v>
      </c>
      <c r="E75" s="10">
        <f t="shared" si="79"/>
        <v>3.4087319604838702</v>
      </c>
      <c r="F75" s="7" t="s">
        <v>83</v>
      </c>
      <c r="G75" s="1">
        <v>3</v>
      </c>
      <c r="H75" s="9">
        <f t="shared" si="61"/>
        <v>3.4047311581428601</v>
      </c>
      <c r="I75" s="9">
        <f t="shared" si="62"/>
        <v>276.55473115814283</v>
      </c>
      <c r="J75" s="9">
        <f t="shared" si="63"/>
        <v>2.7026964161926462E-2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0.32018434404771584</v>
      </c>
      <c r="P75" s="9">
        <f t="shared" si="66"/>
        <v>8.6536107917875478E-3</v>
      </c>
      <c r="Q75" s="12">
        <f t="shared" si="67"/>
        <v>1.5576499425217585E-3</v>
      </c>
      <c r="R75" s="9">
        <f t="shared" si="68"/>
        <v>1.9710000000000002E-2</v>
      </c>
      <c r="S75" s="13">
        <f t="shared" si="69"/>
        <v>7.9028409057420521E-2</v>
      </c>
      <c r="T75" s="2">
        <f t="shared" si="70"/>
        <v>0.01</v>
      </c>
      <c r="U75" s="14">
        <f t="shared" si="71"/>
        <v>7.9028409057420518E-4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1.3390284090574205E-2</v>
      </c>
      <c r="AR75" s="9">
        <f t="shared" si="75"/>
        <v>10.950000000000001</v>
      </c>
      <c r="AS75" s="1">
        <f t="shared" si="76"/>
        <v>0.18</v>
      </c>
      <c r="AT75" s="1">
        <f t="shared" si="77"/>
        <v>1770</v>
      </c>
      <c r="AU75" s="1">
        <f t="shared" si="78"/>
        <v>312985.69206836558</v>
      </c>
    </row>
    <row r="76" spans="1:48" x14ac:dyDescent="0.15">
      <c r="C76" s="7">
        <v>3</v>
      </c>
      <c r="D76" s="8">
        <v>7.7455551593871004</v>
      </c>
      <c r="E76" s="10">
        <f t="shared" si="79"/>
        <v>3.4047311581428601</v>
      </c>
      <c r="F76" s="7" t="s">
        <v>83</v>
      </c>
      <c r="G76" s="1">
        <v>4</v>
      </c>
      <c r="H76" s="9">
        <f t="shared" si="61"/>
        <v>7.7455551593871004</v>
      </c>
      <c r="I76" s="9">
        <f t="shared" si="62"/>
        <v>280.89555515938707</v>
      </c>
      <c r="J76" s="9">
        <f t="shared" si="63"/>
        <v>4.6568021151203627E-2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0.42103073325592827</v>
      </c>
      <c r="P76" s="9">
        <f t="shared" si="66"/>
        <v>1.9606568091568841E-2</v>
      </c>
      <c r="Q76" s="12">
        <f t="shared" si="67"/>
        <v>3.5291822564823914E-3</v>
      </c>
      <c r="R76" s="9">
        <f t="shared" si="68"/>
        <v>1.9710000000000002E-2</v>
      </c>
      <c r="S76" s="13">
        <f t="shared" si="69"/>
        <v>0.17905541636135927</v>
      </c>
      <c r="T76" s="2">
        <f t="shared" si="70"/>
        <v>0.01</v>
      </c>
      <c r="U76" s="14">
        <f t="shared" si="71"/>
        <v>1.7905541636135927E-3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1.4390554163613593E-2</v>
      </c>
      <c r="AR76" s="9">
        <f t="shared" si="75"/>
        <v>10.950000000000001</v>
      </c>
      <c r="AS76" s="1">
        <f t="shared" si="76"/>
        <v>0.18</v>
      </c>
      <c r="AT76" s="1">
        <f t="shared" si="77"/>
        <v>1770</v>
      </c>
      <c r="AU76" s="1">
        <f t="shared" si="78"/>
        <v>336366.09377962473</v>
      </c>
    </row>
    <row r="77" spans="1:48" x14ac:dyDescent="0.15">
      <c r="C77" s="7">
        <v>4</v>
      </c>
      <c r="D77" s="8">
        <v>11.1502448694</v>
      </c>
      <c r="E77" s="10">
        <f t="shared" si="79"/>
        <v>7.7455551593871004</v>
      </c>
      <c r="F77" s="7" t="s">
        <v>83</v>
      </c>
      <c r="G77" s="1">
        <v>5</v>
      </c>
      <c r="H77" s="9">
        <f t="shared" si="61"/>
        <v>11.1502448694</v>
      </c>
      <c r="I77" s="9">
        <f t="shared" si="62"/>
        <v>284.30024486939999</v>
      </c>
      <c r="J77" s="9">
        <f t="shared" si="63"/>
        <v>7.052954618315356E-2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0.3813529569061414</v>
      </c>
      <c r="O77" s="9">
        <f t="shared" si="80"/>
        <v>0.12957120825821805</v>
      </c>
      <c r="P77" s="9">
        <f t="shared" si="66"/>
        <v>9.1385985168549975E-3</v>
      </c>
      <c r="Q77" s="12">
        <f t="shared" si="67"/>
        <v>1.6449477330338995E-3</v>
      </c>
      <c r="R77" s="9">
        <f t="shared" si="68"/>
        <v>1.9710000000000002E-2</v>
      </c>
      <c r="S77" s="13">
        <f t="shared" si="69"/>
        <v>8.3457520701872109E-2</v>
      </c>
      <c r="T77" s="2">
        <f t="shared" si="70"/>
        <v>0.01</v>
      </c>
      <c r="U77" s="14">
        <f t="shared" si="71"/>
        <v>8.3457520701872112E-4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1.3434575207018721E-2</v>
      </c>
      <c r="AR77" s="9">
        <f t="shared" si="75"/>
        <v>10.950000000000001</v>
      </c>
      <c r="AS77" s="1">
        <f t="shared" si="76"/>
        <v>0.18</v>
      </c>
      <c r="AT77" s="1">
        <f t="shared" si="77"/>
        <v>1770</v>
      </c>
      <c r="AU77" s="1">
        <f t="shared" si="78"/>
        <v>314020.95656604908</v>
      </c>
    </row>
    <row r="78" spans="1:48" x14ac:dyDescent="0.15">
      <c r="C78" s="7">
        <v>5</v>
      </c>
      <c r="D78" s="8">
        <v>13.409249840677401</v>
      </c>
      <c r="E78" s="10">
        <f t="shared" si="79"/>
        <v>11.1502448694</v>
      </c>
      <c r="F78" s="7" t="s">
        <v>85</v>
      </c>
      <c r="G78" s="1">
        <v>6</v>
      </c>
      <c r="H78" s="9">
        <f t="shared" si="61"/>
        <v>13.409249840677401</v>
      </c>
      <c r="I78" s="9">
        <f t="shared" si="62"/>
        <v>286.55924984067735</v>
      </c>
      <c r="J78" s="9">
        <f t="shared" si="63"/>
        <v>9.2389907127319509E-2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0.22993260974136306</v>
      </c>
      <c r="P78" s="9">
        <f t="shared" si="66"/>
        <v>2.1243452459546733E-2</v>
      </c>
      <c r="Q78" s="12">
        <f t="shared" si="67"/>
        <v>3.8238214427184121E-3</v>
      </c>
      <c r="R78" s="9">
        <f t="shared" si="68"/>
        <v>1.9710000000000002E-2</v>
      </c>
      <c r="S78" s="13">
        <f t="shared" si="69"/>
        <v>0.19400413205065509</v>
      </c>
      <c r="T78" s="2">
        <f t="shared" si="70"/>
        <v>0.01</v>
      </c>
      <c r="U78" s="14">
        <f t="shared" si="71"/>
        <v>1.940041320506551E-3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1.4540041320506552E-2</v>
      </c>
      <c r="AR78" s="9">
        <f t="shared" si="75"/>
        <v>10.950000000000001</v>
      </c>
      <c r="AS78" s="1">
        <f t="shared" si="76"/>
        <v>0.18</v>
      </c>
      <c r="AT78" s="1">
        <f t="shared" si="77"/>
        <v>1770</v>
      </c>
      <c r="AU78" s="1">
        <f t="shared" si="78"/>
        <v>339860.21988919773</v>
      </c>
    </row>
    <row r="79" spans="1:48" x14ac:dyDescent="0.15">
      <c r="C79" s="7">
        <v>6</v>
      </c>
      <c r="D79" s="8">
        <v>17.866438370000001</v>
      </c>
      <c r="E79" s="10">
        <f t="shared" si="79"/>
        <v>13.409249840677401</v>
      </c>
      <c r="F79" s="7" t="s">
        <v>83</v>
      </c>
      <c r="G79" s="1">
        <v>7</v>
      </c>
      <c r="H79" s="9">
        <f t="shared" si="61"/>
        <v>17.866438370000001</v>
      </c>
      <c r="I79" s="9">
        <f t="shared" si="62"/>
        <v>291.01643837</v>
      </c>
      <c r="J79" s="9">
        <f t="shared" si="63"/>
        <v>0.15546595411468375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0.31818915728181635</v>
      </c>
      <c r="P79" s="9">
        <f t="shared" si="66"/>
        <v>4.9467580925764754E-2</v>
      </c>
      <c r="Q79" s="12">
        <f t="shared" si="67"/>
        <v>8.9041645666376561E-3</v>
      </c>
      <c r="R79" s="9">
        <f t="shared" si="68"/>
        <v>1.9710000000000002E-2</v>
      </c>
      <c r="S79" s="13">
        <f t="shared" si="69"/>
        <v>0.45175872991565985</v>
      </c>
      <c r="T79" s="2">
        <f t="shared" si="70"/>
        <v>0.01</v>
      </c>
      <c r="U79" s="14">
        <f t="shared" si="71"/>
        <v>4.5175872991565988E-3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2.61175872991566E-2</v>
      </c>
      <c r="AR79" s="9">
        <f t="shared" si="75"/>
        <v>10.950000000000001</v>
      </c>
      <c r="AS79" s="1">
        <f t="shared" si="76"/>
        <v>0.18</v>
      </c>
      <c r="AT79" s="1">
        <f t="shared" si="77"/>
        <v>1770</v>
      </c>
      <c r="AU79" s="1">
        <f t="shared" si="78"/>
        <v>610474.80999575614</v>
      </c>
    </row>
    <row r="80" spans="1:48" x14ac:dyDescent="0.15">
      <c r="C80" s="7">
        <v>7</v>
      </c>
      <c r="D80" s="8">
        <v>19.038670655806399</v>
      </c>
      <c r="E80" s="10">
        <f t="shared" si="79"/>
        <v>17.866438370000001</v>
      </c>
      <c r="F80" s="7" t="s">
        <v>83</v>
      </c>
      <c r="G80" s="1">
        <v>8</v>
      </c>
      <c r="H80" s="9">
        <f t="shared" si="61"/>
        <v>19.038670655806399</v>
      </c>
      <c r="I80" s="9">
        <f t="shared" si="62"/>
        <v>292.18867065580639</v>
      </c>
      <c r="J80" s="9">
        <f t="shared" si="63"/>
        <v>0.1777994876288565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0.37822157635605158</v>
      </c>
      <c r="P80" s="9">
        <f t="shared" si="66"/>
        <v>6.7247602486284391E-2</v>
      </c>
      <c r="Q80" s="12">
        <f t="shared" si="67"/>
        <v>1.2104568447531191E-2</v>
      </c>
      <c r="R80" s="9">
        <f t="shared" si="68"/>
        <v>1.9710000000000002E-2</v>
      </c>
      <c r="S80" s="13">
        <f t="shared" si="69"/>
        <v>0.61413335603912678</v>
      </c>
      <c r="T80" s="2">
        <f t="shared" si="70"/>
        <v>0.01</v>
      </c>
      <c r="U80" s="14">
        <f t="shared" si="71"/>
        <v>6.1413335603912678E-3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2.7741333560391268E-2</v>
      </c>
      <c r="AR80" s="9">
        <f t="shared" si="75"/>
        <v>10.950000000000001</v>
      </c>
      <c r="AS80" s="1">
        <f t="shared" si="76"/>
        <v>0.18</v>
      </c>
      <c r="AT80" s="1">
        <f t="shared" si="77"/>
        <v>1770</v>
      </c>
      <c r="AU80" s="1">
        <f t="shared" si="78"/>
        <v>648428.39961927244</v>
      </c>
    </row>
    <row r="81" spans="1:48" x14ac:dyDescent="0.15">
      <c r="C81" s="7">
        <v>8</v>
      </c>
      <c r="D81" s="8">
        <v>17.773229759677399</v>
      </c>
      <c r="E81" s="10">
        <f t="shared" si="79"/>
        <v>19.038670655806399</v>
      </c>
      <c r="F81" s="7" t="s">
        <v>83</v>
      </c>
      <c r="G81" s="1">
        <v>9</v>
      </c>
      <c r="H81" s="9">
        <f t="shared" si="61"/>
        <v>17.773229759677399</v>
      </c>
      <c r="I81" s="9">
        <f t="shared" si="62"/>
        <v>290.92322975967738</v>
      </c>
      <c r="J81" s="9">
        <f t="shared" si="63"/>
        <v>0.15380833199014865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0.42047397386976726</v>
      </c>
      <c r="P81" s="9">
        <f t="shared" si="66"/>
        <v>6.4672400566178248E-2</v>
      </c>
      <c r="Q81" s="12">
        <f t="shared" si="67"/>
        <v>1.1641032101912084E-2</v>
      </c>
      <c r="R81" s="9">
        <f t="shared" si="68"/>
        <v>1.9710000000000002E-2</v>
      </c>
      <c r="S81" s="13">
        <f t="shared" si="69"/>
        <v>0.59061553028473279</v>
      </c>
      <c r="T81" s="2">
        <f t="shared" si="70"/>
        <v>0.01</v>
      </c>
      <c r="U81" s="14">
        <f t="shared" si="71"/>
        <v>5.9061553028473277E-3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2.7506155302847328E-2</v>
      </c>
      <c r="AR81" s="9">
        <f t="shared" si="75"/>
        <v>10.950000000000001</v>
      </c>
      <c r="AS81" s="1">
        <f t="shared" si="76"/>
        <v>0.18</v>
      </c>
      <c r="AT81" s="1">
        <f t="shared" si="77"/>
        <v>1770</v>
      </c>
      <c r="AU81" s="1">
        <f t="shared" si="78"/>
        <v>642931.32209657552</v>
      </c>
    </row>
    <row r="82" spans="1:48" x14ac:dyDescent="0.15">
      <c r="C82" s="7">
        <v>9</v>
      </c>
      <c r="D82" s="8">
        <v>14.6442006476667</v>
      </c>
      <c r="E82" s="10">
        <f t="shared" si="79"/>
        <v>17.773229759677399</v>
      </c>
      <c r="F82" s="7" t="s">
        <v>83</v>
      </c>
      <c r="G82" s="1">
        <v>10</v>
      </c>
      <c r="H82" s="9">
        <f t="shared" si="61"/>
        <v>14.6442006476667</v>
      </c>
      <c r="I82" s="9">
        <f t="shared" si="62"/>
        <v>287.79420064766668</v>
      </c>
      <c r="J82" s="9">
        <f t="shared" si="63"/>
        <v>0.10689227797174196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0.46530157330358907</v>
      </c>
      <c r="P82" s="9">
        <f t="shared" si="66"/>
        <v>4.9737145114256108E-2</v>
      </c>
      <c r="Q82" s="12">
        <f t="shared" si="67"/>
        <v>8.9526861205660984E-3</v>
      </c>
      <c r="R82" s="9">
        <f t="shared" si="68"/>
        <v>1.9710000000000002E-2</v>
      </c>
      <c r="S82" s="13">
        <f t="shared" si="69"/>
        <v>0.45422050332653968</v>
      </c>
      <c r="T82" s="2">
        <f t="shared" si="70"/>
        <v>0.01</v>
      </c>
      <c r="U82" s="14">
        <f t="shared" si="71"/>
        <v>4.5422050332653971E-3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2.6142205033265399E-2</v>
      </c>
      <c r="AR82" s="9">
        <f t="shared" si="75"/>
        <v>10.950000000000001</v>
      </c>
      <c r="AS82" s="1">
        <f t="shared" si="76"/>
        <v>0.18</v>
      </c>
      <c r="AT82" s="1">
        <f t="shared" si="77"/>
        <v>1770</v>
      </c>
      <c r="AU82" s="1">
        <f t="shared" si="78"/>
        <v>611050.22710379353</v>
      </c>
    </row>
    <row r="83" spans="1:48" x14ac:dyDescent="0.15">
      <c r="C83" s="7">
        <v>10</v>
      </c>
      <c r="D83" s="8">
        <v>12.081197158548401</v>
      </c>
      <c r="E83" s="10">
        <f t="shared" si="79"/>
        <v>14.6442006476667</v>
      </c>
      <c r="F83" s="7" t="s">
        <v>83</v>
      </c>
      <c r="G83" s="1">
        <v>11</v>
      </c>
      <c r="H83" s="9">
        <f t="shared" si="61"/>
        <v>12.081197158548401</v>
      </c>
      <c r="I83" s="9">
        <f t="shared" si="62"/>
        <v>285.23119715854835</v>
      </c>
      <c r="J83" s="9">
        <f t="shared" si="63"/>
        <v>7.8870948912567684E-2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0.39478620677986631</v>
      </c>
      <c r="O83" s="9">
        <f t="shared" si="80"/>
        <v>0.13027822140946665</v>
      </c>
      <c r="P83" s="9">
        <f t="shared" si="66"/>
        <v>1.0275166945206226E-2</v>
      </c>
      <c r="Q83" s="12">
        <f t="shared" si="67"/>
        <v>1.8495300501371206E-3</v>
      </c>
      <c r="R83" s="9">
        <f t="shared" si="68"/>
        <v>1.9710000000000002E-2</v>
      </c>
      <c r="S83" s="13">
        <f t="shared" si="69"/>
        <v>9.3837141052111647E-2</v>
      </c>
      <c r="T83" s="2">
        <f t="shared" si="70"/>
        <v>0.01</v>
      </c>
      <c r="U83" s="14">
        <f t="shared" si="71"/>
        <v>9.3837141052111647E-4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1.3538371410521116E-2</v>
      </c>
      <c r="AR83" s="9">
        <f t="shared" si="75"/>
        <v>10.950000000000001</v>
      </c>
      <c r="AS83" s="1">
        <f t="shared" si="76"/>
        <v>0.18</v>
      </c>
      <c r="AT83" s="1">
        <f t="shared" si="77"/>
        <v>1770</v>
      </c>
      <c r="AU83" s="1">
        <f t="shared" si="78"/>
        <v>316447.09826457617</v>
      </c>
    </row>
    <row r="84" spans="1:48" x14ac:dyDescent="0.15">
      <c r="C84" s="7">
        <v>11</v>
      </c>
      <c r="D84" s="8">
        <v>7.9597242887666697</v>
      </c>
      <c r="E84" s="10">
        <f t="shared" si="79"/>
        <v>12.081197158548401</v>
      </c>
      <c r="F84" s="7" t="s">
        <v>85</v>
      </c>
      <c r="G84" s="1">
        <v>12</v>
      </c>
      <c r="H84" s="9">
        <f t="shared" si="61"/>
        <v>7.9597242887666697</v>
      </c>
      <c r="I84" s="9">
        <f t="shared" si="62"/>
        <v>281.10972428876664</v>
      </c>
      <c r="J84" s="9">
        <f t="shared" si="63"/>
        <v>4.7814218847873395E-2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0.22950305446426045</v>
      </c>
      <c r="P84" s="9">
        <f t="shared" si="66"/>
        <v>1.0973509272409556E-2</v>
      </c>
      <c r="Q84" s="12">
        <f t="shared" si="67"/>
        <v>1.97523166903372E-3</v>
      </c>
      <c r="R84" s="9">
        <f t="shared" si="68"/>
        <v>1.9710000000000002E-2</v>
      </c>
      <c r="S84" s="13">
        <f t="shared" si="69"/>
        <v>0.10021469655168543</v>
      </c>
      <c r="T84" s="2">
        <f t="shared" si="70"/>
        <v>0.01</v>
      </c>
      <c r="U84" s="14">
        <f t="shared" si="71"/>
        <v>1.0021469655168542E-3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1.3602146965516855E-2</v>
      </c>
      <c r="AR84" s="9">
        <f t="shared" si="75"/>
        <v>10.950000000000001</v>
      </c>
      <c r="AS84" s="1">
        <f t="shared" si="76"/>
        <v>0.18</v>
      </c>
      <c r="AT84" s="1">
        <f t="shared" si="77"/>
        <v>1770</v>
      </c>
      <c r="AU84" s="1">
        <f t="shared" si="78"/>
        <v>317937.79376307095</v>
      </c>
      <c r="AV84" s="1">
        <f>SUM(AU73:AU84)</f>
        <v>5057280.4214551467</v>
      </c>
    </row>
    <row r="85" spans="1:48" x14ac:dyDescent="0.15">
      <c r="C85" s="7">
        <v>12</v>
      </c>
      <c r="D85" s="8">
        <v>2.1526296616451601</v>
      </c>
      <c r="E85" s="10">
        <f t="shared" si="79"/>
        <v>7.9597242887666697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1.96120200870968</v>
      </c>
      <c r="E89" s="7"/>
      <c r="F89" s="7"/>
      <c r="G89" s="1">
        <v>1</v>
      </c>
      <c r="H89" s="9">
        <f t="shared" ref="H89:H100" si="81">E90</f>
        <v>1.96120200870968</v>
      </c>
      <c r="I89" s="9">
        <f t="shared" ref="I89:I100" si="82">H89+273.15</f>
        <v>275.11120200870965</v>
      </c>
      <c r="J89" s="9">
        <f t="shared" ref="J89:J100" si="83">EXP(($C$15*(I89-$C$13))/($C$16*I89*$C$13))</f>
        <v>2.2468152492207984E-2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0.11919972771309871</v>
      </c>
      <c r="Q89" s="12">
        <f t="shared" ref="Q89:Q100" si="87">P89*$B$91</f>
        <v>5.3639877470894423E-2</v>
      </c>
      <c r="R89" s="9">
        <f t="shared" ref="R89:R100" si="88">L89*$B$91</f>
        <v>2.3873737500000001</v>
      </c>
      <c r="S89" s="13">
        <f t="shared" ref="S89:S100" si="89">Q89/R89</f>
        <v>2.2468152492207984E-2</v>
      </c>
      <c r="T89" s="2">
        <f t="shared" ref="T89:T100" si="90">$B$90/100</f>
        <v>0.51</v>
      </c>
      <c r="U89" s="14">
        <f t="shared" ref="U89:U100" si="91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3.3791815467964358E-2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24029.166666666668</v>
      </c>
      <c r="AN89" s="1">
        <f t="shared" ref="AN89:AN100" si="96">AM89*10000*AK89*AJ89</f>
        <v>84467172.977438092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3.4087319604838702</v>
      </c>
      <c r="E90" s="10">
        <f t="shared" ref="E90:E101" si="97">D89</f>
        <v>1.96120200870968</v>
      </c>
      <c r="F90" s="7" t="s">
        <v>83</v>
      </c>
      <c r="G90" s="1">
        <v>2</v>
      </c>
      <c r="H90" s="9">
        <f t="shared" si="81"/>
        <v>3.4087319604838702</v>
      </c>
      <c r="I90" s="9">
        <f t="shared" si="82"/>
        <v>276.55873196048384</v>
      </c>
      <c r="J90" s="9">
        <f t="shared" si="83"/>
        <v>2.7040733157527946E-2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10.491350272286901</v>
      </c>
      <c r="P90" s="9">
        <f t="shared" si="86"/>
        <v>0.28369380317506826</v>
      </c>
      <c r="Q90" s="12">
        <f t="shared" si="87"/>
        <v>0.12766221142878073</v>
      </c>
      <c r="R90" s="9">
        <f t="shared" si="88"/>
        <v>2.3873737500000001</v>
      </c>
      <c r="S90" s="13">
        <f t="shared" si="89"/>
        <v>5.3473910998971454E-2</v>
      </c>
      <c r="T90" s="2">
        <f t="shared" si="90"/>
        <v>0.51</v>
      </c>
      <c r="U90" s="14">
        <f t="shared" si="91"/>
        <v>2.7271694609475441E-2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3.8559415924756847E-2</v>
      </c>
      <c r="AK90" s="9">
        <f t="shared" si="93"/>
        <v>10.4025</v>
      </c>
      <c r="AL90" s="1">
        <f t="shared" si="94"/>
        <v>0.45</v>
      </c>
      <c r="AM90" s="17">
        <f t="shared" si="95"/>
        <v>24029.166666666668</v>
      </c>
      <c r="AN90" s="1">
        <f t="shared" si="96"/>
        <v>96384429.475627154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3.4047311581428601</v>
      </c>
      <c r="E91" s="10">
        <f t="shared" si="97"/>
        <v>3.4087319604838702</v>
      </c>
      <c r="F91" s="7" t="s">
        <v>83</v>
      </c>
      <c r="G91" s="1">
        <v>3</v>
      </c>
      <c r="H91" s="9">
        <f t="shared" si="81"/>
        <v>3.4047311581428601</v>
      </c>
      <c r="I91" s="9">
        <f t="shared" si="82"/>
        <v>276.55473115814283</v>
      </c>
      <c r="J91" s="9">
        <f t="shared" si="83"/>
        <v>2.7026964161926462E-2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15.512931469111832</v>
      </c>
      <c r="P91" s="9">
        <f t="shared" si="86"/>
        <v>0.41926744286210671</v>
      </c>
      <c r="Q91" s="12">
        <f t="shared" si="87"/>
        <v>0.18867034928794801</v>
      </c>
      <c r="R91" s="9">
        <f t="shared" si="88"/>
        <v>2.3873737500000001</v>
      </c>
      <c r="S91" s="13">
        <f t="shared" si="89"/>
        <v>7.9028409057420521E-2</v>
      </c>
      <c r="T91" s="2">
        <f t="shared" si="90"/>
        <v>0.51</v>
      </c>
      <c r="U91" s="14">
        <f t="shared" si="91"/>
        <v>4.0304488619284463E-2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4.2488803318714269E-2</v>
      </c>
      <c r="AK91" s="9">
        <f t="shared" si="93"/>
        <v>10.4025</v>
      </c>
      <c r="AL91" s="1">
        <f t="shared" si="94"/>
        <v>0.45</v>
      </c>
      <c r="AM91" s="17">
        <f t="shared" si="95"/>
        <v>24029.166666666668</v>
      </c>
      <c r="AN91" s="1">
        <f t="shared" si="96"/>
        <v>106206460.05032124</v>
      </c>
    </row>
    <row r="92" spans="1:48" x14ac:dyDescent="0.15">
      <c r="C92" s="7">
        <v>3</v>
      </c>
      <c r="D92" s="8">
        <v>7.7455551593871004</v>
      </c>
      <c r="E92" s="10">
        <f t="shared" si="97"/>
        <v>3.4047311581428601</v>
      </c>
      <c r="F92" s="7" t="s">
        <v>83</v>
      </c>
      <c r="G92" s="1">
        <v>4</v>
      </c>
      <c r="H92" s="9">
        <f t="shared" si="81"/>
        <v>7.7455551593871004</v>
      </c>
      <c r="I92" s="9">
        <f t="shared" si="82"/>
        <v>280.89555515938707</v>
      </c>
      <c r="J92" s="9">
        <f t="shared" si="83"/>
        <v>4.6568021151203627E-2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20.398939026249725</v>
      </c>
      <c r="P92" s="9">
        <f t="shared" si="86"/>
        <v>0.94993822403651029</v>
      </c>
      <c r="Q92" s="12">
        <f t="shared" si="87"/>
        <v>0.42747220081642961</v>
      </c>
      <c r="R92" s="9">
        <f t="shared" si="88"/>
        <v>2.3873737500000001</v>
      </c>
      <c r="S92" s="13">
        <f t="shared" si="89"/>
        <v>0.17905541636135924</v>
      </c>
      <c r="T92" s="2">
        <f t="shared" si="90"/>
        <v>0.51</v>
      </c>
      <c r="U92" s="14">
        <f t="shared" si="91"/>
        <v>9.1318262344293216E-2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5.7869456096804404E-2</v>
      </c>
      <c r="AK92" s="9">
        <f t="shared" si="93"/>
        <v>10.4025</v>
      </c>
      <c r="AL92" s="1">
        <f t="shared" si="94"/>
        <v>0.45</v>
      </c>
      <c r="AM92" s="17">
        <f t="shared" si="95"/>
        <v>24029.166666666668</v>
      </c>
      <c r="AN92" s="1">
        <f t="shared" si="96"/>
        <v>144652463.63792059</v>
      </c>
    </row>
    <row r="93" spans="1:48" x14ac:dyDescent="0.15">
      <c r="C93" s="7">
        <v>4</v>
      </c>
      <c r="D93" s="8">
        <v>11.1502448694</v>
      </c>
      <c r="E93" s="10">
        <f t="shared" si="97"/>
        <v>7.7455551593871004</v>
      </c>
      <c r="F93" s="7" t="s">
        <v>83</v>
      </c>
      <c r="G93" s="1">
        <v>5</v>
      </c>
      <c r="H93" s="9">
        <f t="shared" si="81"/>
        <v>11.1502448694</v>
      </c>
      <c r="I93" s="9">
        <f t="shared" si="82"/>
        <v>284.30024486939999</v>
      </c>
      <c r="J93" s="9">
        <f t="shared" si="83"/>
        <v>7.052954618315356E-2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18.476550762102551</v>
      </c>
      <c r="O93" s="9">
        <f t="shared" si="98"/>
        <v>6.2777250401106599</v>
      </c>
      <c r="P93" s="9">
        <f t="shared" si="86"/>
        <v>0.44276509814162435</v>
      </c>
      <c r="Q93" s="12">
        <f t="shared" si="87"/>
        <v>0.19924429416373096</v>
      </c>
      <c r="R93" s="9">
        <f t="shared" si="88"/>
        <v>2.3873737500000001</v>
      </c>
      <c r="S93" s="13">
        <f t="shared" si="89"/>
        <v>8.3457520701872068E-2</v>
      </c>
      <c r="T93" s="2">
        <f t="shared" si="90"/>
        <v>0.51</v>
      </c>
      <c r="U93" s="14">
        <f t="shared" si="91"/>
        <v>4.2563335557954753E-2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3.5743845670723362E-2</v>
      </c>
      <c r="AK93" s="9">
        <f t="shared" si="93"/>
        <v>10.4025</v>
      </c>
      <c r="AL93" s="1">
        <f t="shared" si="94"/>
        <v>0.45</v>
      </c>
      <c r="AM93" s="17">
        <f t="shared" si="95"/>
        <v>24029.166666666668</v>
      </c>
      <c r="AN93" s="1">
        <f t="shared" si="96"/>
        <v>89346534.163283274</v>
      </c>
    </row>
    <row r="94" spans="1:48" x14ac:dyDescent="0.15">
      <c r="C94" s="7">
        <v>5</v>
      </c>
      <c r="D94" s="8">
        <v>13.409249840677401</v>
      </c>
      <c r="E94" s="10">
        <f t="shared" si="97"/>
        <v>11.1502448694</v>
      </c>
      <c r="F94" s="7" t="s">
        <v>85</v>
      </c>
      <c r="G94" s="1">
        <v>6</v>
      </c>
      <c r="H94" s="9">
        <f t="shared" si="81"/>
        <v>13.409249840677401</v>
      </c>
      <c r="I94" s="9">
        <f t="shared" si="82"/>
        <v>286.55924984067735</v>
      </c>
      <c r="J94" s="9">
        <f t="shared" si="83"/>
        <v>9.2389907127319509E-2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11.140234941969036</v>
      </c>
      <c r="P94" s="9">
        <f t="shared" si="86"/>
        <v>1.0292452716650389</v>
      </c>
      <c r="Q94" s="12">
        <f t="shared" si="87"/>
        <v>0.46316037224926748</v>
      </c>
      <c r="R94" s="9">
        <f t="shared" si="88"/>
        <v>2.3873737500000001</v>
      </c>
      <c r="S94" s="13">
        <f t="shared" si="89"/>
        <v>0.19400413205065503</v>
      </c>
      <c r="T94" s="2">
        <f t="shared" si="90"/>
        <v>0.51</v>
      </c>
      <c r="U94" s="14">
        <f t="shared" si="91"/>
        <v>9.8942107345834071E-2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5.5960045364768979E-2</v>
      </c>
      <c r="AK94" s="9">
        <f t="shared" si="93"/>
        <v>10.4025</v>
      </c>
      <c r="AL94" s="1">
        <f t="shared" si="94"/>
        <v>0.45</v>
      </c>
      <c r="AM94" s="17">
        <f t="shared" si="95"/>
        <v>24029.166666666668</v>
      </c>
      <c r="AN94" s="1">
        <f t="shared" si="96"/>
        <v>139879635.53282177</v>
      </c>
    </row>
    <row r="95" spans="1:48" x14ac:dyDescent="0.15">
      <c r="C95" s="7">
        <v>6</v>
      </c>
      <c r="D95" s="8">
        <v>17.866438370000001</v>
      </c>
      <c r="E95" s="10">
        <f t="shared" si="97"/>
        <v>13.409249840677401</v>
      </c>
      <c r="F95" s="7" t="s">
        <v>83</v>
      </c>
      <c r="G95" s="1">
        <v>7</v>
      </c>
      <c r="H95" s="9">
        <f t="shared" si="81"/>
        <v>17.866438370000001</v>
      </c>
      <c r="I95" s="9">
        <f t="shared" si="82"/>
        <v>291.01643837</v>
      </c>
      <c r="J95" s="9">
        <f t="shared" si="83"/>
        <v>0.15546595411468375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15.416264670303997</v>
      </c>
      <c r="P95" s="9">
        <f t="shared" si="86"/>
        <v>2.3967042958533016</v>
      </c>
      <c r="Q95" s="12">
        <f t="shared" si="87"/>
        <v>1.0785169331339857</v>
      </c>
      <c r="R95" s="9">
        <f t="shared" si="88"/>
        <v>2.3873737500000001</v>
      </c>
      <c r="S95" s="13">
        <f t="shared" si="89"/>
        <v>0.45175872991565968</v>
      </c>
      <c r="T95" s="2">
        <f t="shared" si="90"/>
        <v>0.51</v>
      </c>
      <c r="U95" s="14">
        <f t="shared" si="91"/>
        <v>0.23039695225698645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0.11591968110548141</v>
      </c>
      <c r="AK95" s="9">
        <f t="shared" si="93"/>
        <v>10.4025</v>
      </c>
      <c r="AL95" s="1">
        <f t="shared" si="94"/>
        <v>0.45</v>
      </c>
      <c r="AM95" s="17">
        <f t="shared" si="95"/>
        <v>24029.166666666668</v>
      </c>
      <c r="AN95" s="1">
        <f t="shared" si="96"/>
        <v>289756783.40539896</v>
      </c>
    </row>
    <row r="96" spans="1:48" x14ac:dyDescent="0.15">
      <c r="C96" s="7">
        <v>7</v>
      </c>
      <c r="D96" s="8">
        <v>19.038670655806399</v>
      </c>
      <c r="E96" s="10">
        <f t="shared" si="97"/>
        <v>17.866438370000001</v>
      </c>
      <c r="F96" s="7" t="s">
        <v>83</v>
      </c>
      <c r="G96" s="1">
        <v>8</v>
      </c>
      <c r="H96" s="9">
        <f t="shared" si="81"/>
        <v>19.038670655806399</v>
      </c>
      <c r="I96" s="9">
        <f t="shared" si="82"/>
        <v>292.18867065580639</v>
      </c>
      <c r="J96" s="9">
        <f t="shared" si="83"/>
        <v>0.1777994876288565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18.324835374450696</v>
      </c>
      <c r="P96" s="9">
        <f t="shared" si="86"/>
        <v>3.2581463404604785</v>
      </c>
      <c r="Q96" s="12">
        <f t="shared" si="87"/>
        <v>1.4661658532072153</v>
      </c>
      <c r="R96" s="9">
        <f t="shared" si="88"/>
        <v>2.3873737500000001</v>
      </c>
      <c r="S96" s="13">
        <f t="shared" si="89"/>
        <v>0.61413335603912678</v>
      </c>
      <c r="T96" s="2">
        <f t="shared" si="90"/>
        <v>0.51</v>
      </c>
      <c r="U96" s="14">
        <f t="shared" si="91"/>
        <v>0.31320801157995465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0.14088721549135633</v>
      </c>
      <c r="AK96" s="9">
        <f t="shared" si="93"/>
        <v>10.4025</v>
      </c>
      <c r="AL96" s="1">
        <f t="shared" si="94"/>
        <v>0.45</v>
      </c>
      <c r="AM96" s="17">
        <f t="shared" si="95"/>
        <v>24029.166666666668</v>
      </c>
      <c r="AN96" s="1">
        <f t="shared" si="96"/>
        <v>352166482.81297195</v>
      </c>
    </row>
    <row r="97" spans="1:50" x14ac:dyDescent="0.15">
      <c r="C97" s="7">
        <v>8</v>
      </c>
      <c r="D97" s="8">
        <v>17.773229759677399</v>
      </c>
      <c r="E97" s="10">
        <f t="shared" si="97"/>
        <v>19.038670655806399</v>
      </c>
      <c r="F97" s="7" t="s">
        <v>83</v>
      </c>
      <c r="G97" s="1">
        <v>9</v>
      </c>
      <c r="H97" s="9">
        <f t="shared" si="81"/>
        <v>17.773229759677399</v>
      </c>
      <c r="I97" s="9">
        <f t="shared" si="82"/>
        <v>290.92322975967738</v>
      </c>
      <c r="J97" s="9">
        <f t="shared" si="83"/>
        <v>0.15380833199014865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20.371964033990217</v>
      </c>
      <c r="P97" s="9">
        <f t="shared" si="86"/>
        <v>3.1333778074313354</v>
      </c>
      <c r="Q97" s="12">
        <f t="shared" si="87"/>
        <v>1.410020013344101</v>
      </c>
      <c r="R97" s="9">
        <f t="shared" si="88"/>
        <v>2.3873737500000001</v>
      </c>
      <c r="S97" s="13">
        <f t="shared" si="89"/>
        <v>0.59061553028473268</v>
      </c>
      <c r="T97" s="2">
        <f t="shared" si="90"/>
        <v>0.51</v>
      </c>
      <c r="U97" s="14">
        <f t="shared" si="91"/>
        <v>0.30121392044521367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0.13727099701423193</v>
      </c>
      <c r="AK97" s="9">
        <f t="shared" si="93"/>
        <v>10.4025</v>
      </c>
      <c r="AL97" s="1">
        <f t="shared" si="94"/>
        <v>0.45</v>
      </c>
      <c r="AM97" s="17">
        <f t="shared" si="95"/>
        <v>24029.166666666668</v>
      </c>
      <c r="AN97" s="1">
        <f t="shared" si="96"/>
        <v>343127259.93010992</v>
      </c>
    </row>
    <row r="98" spans="1:50" x14ac:dyDescent="0.15">
      <c r="C98" s="7">
        <v>9</v>
      </c>
      <c r="D98" s="8">
        <v>14.6442006476667</v>
      </c>
      <c r="E98" s="10">
        <f t="shared" si="97"/>
        <v>17.773229759677399</v>
      </c>
      <c r="F98" s="7" t="s">
        <v>83</v>
      </c>
      <c r="G98" s="1">
        <v>10</v>
      </c>
      <c r="H98" s="9">
        <f t="shared" si="81"/>
        <v>14.6442006476667</v>
      </c>
      <c r="I98" s="9">
        <f t="shared" si="82"/>
        <v>287.79420064766668</v>
      </c>
      <c r="J98" s="9">
        <f t="shared" si="83"/>
        <v>0.10689227797174196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22.543861226558882</v>
      </c>
      <c r="P98" s="9">
        <f t="shared" si="86"/>
        <v>2.4097646807857074</v>
      </c>
      <c r="Q98" s="12">
        <f t="shared" si="87"/>
        <v>1.0843941063535683</v>
      </c>
      <c r="R98" s="9">
        <f t="shared" si="88"/>
        <v>2.3873737500000001</v>
      </c>
      <c r="S98" s="13">
        <f t="shared" si="89"/>
        <v>0.45422050332653957</v>
      </c>
      <c r="T98" s="2">
        <f t="shared" si="90"/>
        <v>0.51</v>
      </c>
      <c r="U98" s="14">
        <f t="shared" si="91"/>
        <v>0.2316524566965352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0.11309221569400536</v>
      </c>
      <c r="AK98" s="9">
        <f t="shared" si="93"/>
        <v>10.4025</v>
      </c>
      <c r="AL98" s="1">
        <f t="shared" si="94"/>
        <v>0.45</v>
      </c>
      <c r="AM98" s="17">
        <f t="shared" si="95"/>
        <v>24029.166666666668</v>
      </c>
      <c r="AN98" s="1">
        <f t="shared" si="96"/>
        <v>282689154.55233288</v>
      </c>
    </row>
    <row r="99" spans="1:50" x14ac:dyDescent="0.15">
      <c r="C99" s="7">
        <v>10</v>
      </c>
      <c r="D99" s="8">
        <v>12.081197158548401</v>
      </c>
      <c r="E99" s="10">
        <f t="shared" si="97"/>
        <v>14.6442006476667</v>
      </c>
      <c r="F99" s="7" t="s">
        <v>83</v>
      </c>
      <c r="G99" s="1">
        <v>11</v>
      </c>
      <c r="H99" s="9">
        <f t="shared" si="81"/>
        <v>12.081197158548401</v>
      </c>
      <c r="I99" s="9">
        <f t="shared" si="82"/>
        <v>285.23119715854835</v>
      </c>
      <c r="J99" s="9">
        <f t="shared" si="83"/>
        <v>7.8870948912567684E-2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19.127391718484517</v>
      </c>
      <c r="O99" s="9">
        <f t="shared" si="98"/>
        <v>6.3119798272886598</v>
      </c>
      <c r="P99" s="9">
        <f t="shared" si="86"/>
        <v>0.49783183849524171</v>
      </c>
      <c r="Q99" s="12">
        <f t="shared" si="87"/>
        <v>0.22402432732285876</v>
      </c>
      <c r="R99" s="9">
        <f t="shared" si="88"/>
        <v>2.3873737500000001</v>
      </c>
      <c r="S99" s="13">
        <f t="shared" si="89"/>
        <v>9.3837141052111661E-2</v>
      </c>
      <c r="T99" s="2">
        <f t="shared" si="90"/>
        <v>0.51</v>
      </c>
      <c r="U99" s="14">
        <f t="shared" si="91"/>
        <v>4.7856941936576948E-2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4.4765867993877953E-2</v>
      </c>
      <c r="AK99" s="9">
        <f t="shared" si="93"/>
        <v>10.4025</v>
      </c>
      <c r="AL99" s="1">
        <f t="shared" si="94"/>
        <v>0.45</v>
      </c>
      <c r="AM99" s="17">
        <f t="shared" si="95"/>
        <v>24029.166666666668</v>
      </c>
      <c r="AN99" s="1">
        <f t="shared" si="96"/>
        <v>111898288.47487587</v>
      </c>
    </row>
    <row r="100" spans="1:50" x14ac:dyDescent="0.15">
      <c r="C100" s="7">
        <v>11</v>
      </c>
      <c r="D100" s="8">
        <v>7.9597242887666697</v>
      </c>
      <c r="E100" s="10">
        <f t="shared" si="97"/>
        <v>12.081197158548401</v>
      </c>
      <c r="F100" s="7" t="s">
        <v>85</v>
      </c>
      <c r="G100" s="1">
        <v>12</v>
      </c>
      <c r="H100" s="9">
        <f t="shared" si="81"/>
        <v>7.9597242887666697</v>
      </c>
      <c r="I100" s="9">
        <f t="shared" si="82"/>
        <v>281.10972428876664</v>
      </c>
      <c r="J100" s="9">
        <f t="shared" si="83"/>
        <v>4.7814218847873395E-2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11.119422988793419</v>
      </c>
      <c r="P100" s="9">
        <f t="shared" si="86"/>
        <v>0.53166652424824301</v>
      </c>
      <c r="Q100" s="12">
        <f t="shared" si="87"/>
        <v>0.23924993591170937</v>
      </c>
      <c r="R100" s="9">
        <f t="shared" si="88"/>
        <v>2.3873737500000001</v>
      </c>
      <c r="S100" s="13">
        <f t="shared" si="89"/>
        <v>0.10021469655168545</v>
      </c>
      <c r="T100" s="2">
        <f t="shared" si="90"/>
        <v>0.51</v>
      </c>
      <c r="U100" s="14">
        <f t="shared" si="91"/>
        <v>5.1109495241359583E-2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4.574651281526991E-2</v>
      </c>
      <c r="AK100" s="9">
        <f t="shared" si="93"/>
        <v>10.4025</v>
      </c>
      <c r="AL100" s="1">
        <f t="shared" si="94"/>
        <v>0.45</v>
      </c>
      <c r="AM100" s="17">
        <f t="shared" si="95"/>
        <v>24029.166666666668</v>
      </c>
      <c r="AN100" s="1">
        <f t="shared" si="96"/>
        <v>114349541.67364144</v>
      </c>
      <c r="AO100" s="1">
        <f>SUM(AN89:AN100)</f>
        <v>2154924206.6867433</v>
      </c>
    </row>
    <row r="101" spans="1:50" x14ac:dyDescent="0.15">
      <c r="C101" s="7">
        <v>12</v>
      </c>
      <c r="D101" s="8">
        <v>2.1526296616451601</v>
      </c>
      <c r="E101" s="10">
        <f t="shared" si="97"/>
        <v>7.9597242887666697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1.96120200870968</v>
      </c>
      <c r="E105" s="7"/>
      <c r="F105" s="7"/>
      <c r="G105" s="1">
        <v>1</v>
      </c>
      <c r="H105" s="9">
        <f t="shared" ref="H105:H116" si="99">E106</f>
        <v>1.96120200870968</v>
      </c>
      <c r="I105" s="9">
        <f t="shared" ref="I105:I116" si="100">H105+273.15</f>
        <v>275.11120200870965</v>
      </c>
      <c r="J105" s="9">
        <f t="shared" ref="J105:J116" si="101">EXP(($C$15*(I105-$C$13))/($C$16*I105*$C$13))</f>
        <v>2.2468152492207984E-2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1.4556895999041737E-2</v>
      </c>
      <c r="Q105" s="12">
        <f t="shared" ref="Q105:Q116" si="105">P105*$B$107</f>
        <v>4.367068799712521E-3</v>
      </c>
      <c r="R105" s="9">
        <f t="shared" ref="R105:R116" si="106">L105*$B$107</f>
        <v>0.19436706250000002</v>
      </c>
      <c r="S105" s="13">
        <f t="shared" ref="S105:S116" si="107">Q105/R105</f>
        <v>2.2468152492207988E-2</v>
      </c>
      <c r="T105" s="2">
        <f t="shared" ref="T105:T116" si="108">$B$106/100</f>
        <v>0.01</v>
      </c>
      <c r="U105" s="14">
        <f t="shared" ref="U105:U116" si="109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5.7146815249220799E-3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1819.3333333333333</v>
      </c>
      <c r="AX105" s="1">
        <f t="shared" ref="AX105:AX116" si="116">AW105*10000*AV105*0.67*AU105*AT105</f>
        <v>1353947.3699010182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3.4087319604838702</v>
      </c>
      <c r="E106" s="10">
        <f t="shared" ref="E106:E117" si="117">D105</f>
        <v>1.96120200870968</v>
      </c>
      <c r="F106" s="7" t="s">
        <v>83</v>
      </c>
      <c r="G106" s="1">
        <v>2</v>
      </c>
      <c r="H106" s="9">
        <f t="shared" si="99"/>
        <v>3.4087319604838702</v>
      </c>
      <c r="I106" s="9">
        <f t="shared" si="100"/>
        <v>276.55873196048384</v>
      </c>
      <c r="J106" s="9">
        <f t="shared" si="101"/>
        <v>2.7040733157527946E-2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1.2812235206676252</v>
      </c>
      <c r="P106" s="9">
        <f t="shared" si="104"/>
        <v>3.4645223337521742E-2</v>
      </c>
      <c r="Q106" s="12">
        <f t="shared" si="105"/>
        <v>1.0393567001256522E-2</v>
      </c>
      <c r="R106" s="9">
        <f t="shared" si="106"/>
        <v>0.19436706250000002</v>
      </c>
      <c r="S106" s="13">
        <f t="shared" si="107"/>
        <v>5.3473910998971447E-2</v>
      </c>
      <c r="T106" s="2">
        <f t="shared" si="108"/>
        <v>0.01</v>
      </c>
      <c r="U106" s="14">
        <f t="shared" si="109"/>
        <v>5.347391099897145E-4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6.0247391099897147E-3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1819.3333333333333</v>
      </c>
      <c r="AX106" s="1">
        <f t="shared" si="116"/>
        <v>1427407.5706120122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3.4047311581428601</v>
      </c>
      <c r="E107" s="10">
        <f t="shared" si="117"/>
        <v>3.4087319604838702</v>
      </c>
      <c r="F107" s="7" t="s">
        <v>83</v>
      </c>
      <c r="G107" s="1">
        <v>3</v>
      </c>
      <c r="H107" s="9">
        <f t="shared" si="99"/>
        <v>3.4047311581428601</v>
      </c>
      <c r="I107" s="9">
        <f t="shared" si="100"/>
        <v>276.55473115814283</v>
      </c>
      <c r="J107" s="9">
        <f t="shared" si="101"/>
        <v>2.7026964161926462E-2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1.8944685056634369</v>
      </c>
      <c r="P107" s="9">
        <f t="shared" si="104"/>
        <v>5.1201732408464089E-2</v>
      </c>
      <c r="Q107" s="12">
        <f t="shared" si="105"/>
        <v>1.5360519722539226E-2</v>
      </c>
      <c r="R107" s="9">
        <f t="shared" si="106"/>
        <v>0.19436706250000002</v>
      </c>
      <c r="S107" s="13">
        <f t="shared" si="107"/>
        <v>7.9028409057420534E-2</v>
      </c>
      <c r="T107" s="2">
        <f t="shared" si="108"/>
        <v>0.01</v>
      </c>
      <c r="U107" s="14">
        <f t="shared" si="109"/>
        <v>7.902840905742054E-4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6.2802840905742058E-3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1819.3333333333333</v>
      </c>
      <c r="AX107" s="1">
        <f t="shared" si="116"/>
        <v>1487952.4063731786</v>
      </c>
    </row>
    <row r="108" spans="1:50" x14ac:dyDescent="0.15">
      <c r="C108" s="7">
        <v>3</v>
      </c>
      <c r="D108" s="8">
        <v>7.7455551593871004</v>
      </c>
      <c r="E108" s="10">
        <f t="shared" si="117"/>
        <v>3.4047311581428601</v>
      </c>
      <c r="F108" s="7" t="s">
        <v>83</v>
      </c>
      <c r="G108" s="1">
        <v>4</v>
      </c>
      <c r="H108" s="9">
        <f t="shared" si="99"/>
        <v>7.7455551593871004</v>
      </c>
      <c r="I108" s="9">
        <f t="shared" si="100"/>
        <v>280.89555515938707</v>
      </c>
      <c r="J108" s="9">
        <f t="shared" si="101"/>
        <v>4.6568021151203627E-2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2.4911569815883063</v>
      </c>
      <c r="P108" s="9">
        <f t="shared" si="104"/>
        <v>0.11600825100957284</v>
      </c>
      <c r="Q108" s="12">
        <f t="shared" si="105"/>
        <v>3.4802475302871852E-2</v>
      </c>
      <c r="R108" s="9">
        <f t="shared" si="106"/>
        <v>0.19436706250000002</v>
      </c>
      <c r="S108" s="13">
        <f t="shared" si="107"/>
        <v>0.17905541636135933</v>
      </c>
      <c r="T108" s="2">
        <f t="shared" si="108"/>
        <v>0.01</v>
      </c>
      <c r="U108" s="14">
        <f t="shared" si="109"/>
        <v>1.7905541636135934E-3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7.2805541636135939E-3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1819.3333333333333</v>
      </c>
      <c r="AX108" s="1">
        <f t="shared" si="116"/>
        <v>1724940.7719848291</v>
      </c>
    </row>
    <row r="109" spans="1:50" x14ac:dyDescent="0.15">
      <c r="C109" s="7">
        <v>4</v>
      </c>
      <c r="D109" s="8">
        <v>11.1502448694</v>
      </c>
      <c r="E109" s="10">
        <f t="shared" si="117"/>
        <v>7.7455551593871004</v>
      </c>
      <c r="F109" s="7" t="s">
        <v>83</v>
      </c>
      <c r="G109" s="1">
        <v>5</v>
      </c>
      <c r="H109" s="9">
        <f t="shared" si="99"/>
        <v>11.1502448694</v>
      </c>
      <c r="I109" s="9">
        <f t="shared" si="100"/>
        <v>284.30024486939999</v>
      </c>
      <c r="J109" s="9">
        <f t="shared" si="101"/>
        <v>7.052954618315356E-2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2.2563912940497968</v>
      </c>
      <c r="O109" s="9">
        <f t="shared" si="118"/>
        <v>0.76664764486227011</v>
      </c>
      <c r="P109" s="9">
        <f t="shared" si="104"/>
        <v>5.4071310474519386E-2</v>
      </c>
      <c r="Q109" s="12">
        <f t="shared" si="105"/>
        <v>1.6221393142355815E-2</v>
      </c>
      <c r="R109" s="9">
        <f t="shared" si="106"/>
        <v>0.19436706250000002</v>
      </c>
      <c r="S109" s="13">
        <f t="shared" si="107"/>
        <v>8.3457520701872082E-2</v>
      </c>
      <c r="T109" s="2">
        <f t="shared" si="108"/>
        <v>0.01</v>
      </c>
      <c r="U109" s="14">
        <f t="shared" si="109"/>
        <v>8.3457520701872079E-4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6.3245752070187206E-3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1819.3333333333333</v>
      </c>
      <c r="AX109" s="1">
        <f t="shared" si="116"/>
        <v>1498446.0516198133</v>
      </c>
    </row>
    <row r="110" spans="1:50" x14ac:dyDescent="0.15">
      <c r="C110" s="7">
        <v>5</v>
      </c>
      <c r="D110" s="8">
        <v>13.409249840677401</v>
      </c>
      <c r="E110" s="10">
        <f t="shared" si="117"/>
        <v>11.1502448694</v>
      </c>
      <c r="F110" s="7" t="s">
        <v>85</v>
      </c>
      <c r="G110" s="1">
        <v>6</v>
      </c>
      <c r="H110" s="9">
        <f t="shared" si="99"/>
        <v>13.409249840677401</v>
      </c>
      <c r="I110" s="9">
        <f t="shared" si="100"/>
        <v>286.55924984067735</v>
      </c>
      <c r="J110" s="9">
        <f t="shared" si="101"/>
        <v>9.2389907127319509E-2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1.3604665427210842</v>
      </c>
      <c r="P110" s="9">
        <f t="shared" si="104"/>
        <v>0.12569337753182644</v>
      </c>
      <c r="Q110" s="12">
        <f t="shared" si="105"/>
        <v>3.770801325954793E-2</v>
      </c>
      <c r="R110" s="9">
        <f t="shared" si="106"/>
        <v>0.19436706250000002</v>
      </c>
      <c r="S110" s="13">
        <f t="shared" si="107"/>
        <v>0.19400413205065506</v>
      </c>
      <c r="T110" s="2">
        <f t="shared" si="108"/>
        <v>0.01</v>
      </c>
      <c r="U110" s="14">
        <f t="shared" si="109"/>
        <v>1.9400413205065505E-3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7.4300413205065511E-3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1819.3333333333333</v>
      </c>
      <c r="AX110" s="1">
        <f t="shared" si="116"/>
        <v>1760357.9237589973</v>
      </c>
    </row>
    <row r="111" spans="1:50" x14ac:dyDescent="0.15">
      <c r="C111" s="7">
        <v>6</v>
      </c>
      <c r="D111" s="8">
        <v>17.866438370000001</v>
      </c>
      <c r="E111" s="10">
        <f t="shared" si="117"/>
        <v>13.409249840677401</v>
      </c>
      <c r="F111" s="7" t="s">
        <v>83</v>
      </c>
      <c r="G111" s="1">
        <v>7</v>
      </c>
      <c r="H111" s="9">
        <f t="shared" si="99"/>
        <v>17.866438370000001</v>
      </c>
      <c r="I111" s="9">
        <f t="shared" si="100"/>
        <v>291.01643837</v>
      </c>
      <c r="J111" s="9">
        <f t="shared" si="101"/>
        <v>0.15546595411468375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1.8826633735225913</v>
      </c>
      <c r="P111" s="9">
        <f t="shared" si="104"/>
        <v>0.29269005764145889</v>
      </c>
      <c r="Q111" s="12">
        <f t="shared" si="105"/>
        <v>8.7807017292437659E-2</v>
      </c>
      <c r="R111" s="9">
        <f t="shared" si="106"/>
        <v>0.19436706250000002</v>
      </c>
      <c r="S111" s="13">
        <f t="shared" si="107"/>
        <v>0.45175872991565968</v>
      </c>
      <c r="T111" s="2">
        <f t="shared" si="108"/>
        <v>0.01</v>
      </c>
      <c r="U111" s="14">
        <f t="shared" si="109"/>
        <v>4.5175872991565971E-3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1.4467587299156596E-2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1819.3333333333333</v>
      </c>
      <c r="AX111" s="1">
        <f t="shared" si="116"/>
        <v>3427724.132496349</v>
      </c>
    </row>
    <row r="112" spans="1:50" x14ac:dyDescent="0.15">
      <c r="C112" s="7">
        <v>7</v>
      </c>
      <c r="D112" s="8">
        <v>19.038670655806399</v>
      </c>
      <c r="E112" s="10">
        <f t="shared" si="117"/>
        <v>17.866438370000001</v>
      </c>
      <c r="F112" s="7" t="s">
        <v>83</v>
      </c>
      <c r="G112" s="1">
        <v>8</v>
      </c>
      <c r="H112" s="9">
        <f t="shared" si="99"/>
        <v>19.038670655806399</v>
      </c>
      <c r="I112" s="9">
        <f t="shared" si="100"/>
        <v>292.18867065580639</v>
      </c>
      <c r="J112" s="9">
        <f t="shared" si="101"/>
        <v>0.1777994876288565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2.2378635242144655</v>
      </c>
      <c r="P112" s="9">
        <f t="shared" si="104"/>
        <v>0.39789098798863909</v>
      </c>
      <c r="Q112" s="12">
        <f t="shared" si="105"/>
        <v>0.11936729639659172</v>
      </c>
      <c r="R112" s="9">
        <f t="shared" si="106"/>
        <v>0.19436706250000002</v>
      </c>
      <c r="S112" s="13">
        <f t="shared" si="107"/>
        <v>0.61413335603912678</v>
      </c>
      <c r="T112" s="2">
        <f t="shared" si="108"/>
        <v>0.01</v>
      </c>
      <c r="U112" s="14">
        <f t="shared" si="109"/>
        <v>6.1413335603912678E-3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1.6091333560391267E-2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1819.3333333333333</v>
      </c>
      <c r="AX112" s="1">
        <f t="shared" si="116"/>
        <v>3812429.2066457383</v>
      </c>
    </row>
    <row r="113" spans="1:53" x14ac:dyDescent="0.15">
      <c r="C113" s="7">
        <v>8</v>
      </c>
      <c r="D113" s="8">
        <v>17.773229759677399</v>
      </c>
      <c r="E113" s="10">
        <f t="shared" si="117"/>
        <v>19.038670655806399</v>
      </c>
      <c r="F113" s="7" t="s">
        <v>83</v>
      </c>
      <c r="G113" s="1">
        <v>9</v>
      </c>
      <c r="H113" s="9">
        <f t="shared" si="99"/>
        <v>17.773229759677399</v>
      </c>
      <c r="I113" s="9">
        <f t="shared" si="100"/>
        <v>290.92322975967738</v>
      </c>
      <c r="J113" s="9">
        <f t="shared" si="101"/>
        <v>0.15380833199014865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2.4878627445591599</v>
      </c>
      <c r="P113" s="9">
        <f t="shared" si="104"/>
        <v>0.38265401896107765</v>
      </c>
      <c r="Q113" s="12">
        <f t="shared" si="105"/>
        <v>0.11479620568832329</v>
      </c>
      <c r="R113" s="9">
        <f t="shared" si="106"/>
        <v>0.19436706250000002</v>
      </c>
      <c r="S113" s="13">
        <f t="shared" si="107"/>
        <v>0.59061553028473268</v>
      </c>
      <c r="T113" s="2">
        <f t="shared" si="108"/>
        <v>0.01</v>
      </c>
      <c r="U113" s="14">
        <f t="shared" si="109"/>
        <v>5.9061553028473268E-3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1.5856155302847327E-2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1819.3333333333333</v>
      </c>
      <c r="AX113" s="1">
        <f t="shared" si="116"/>
        <v>3756709.7440876104</v>
      </c>
    </row>
    <row r="114" spans="1:53" x14ac:dyDescent="0.15">
      <c r="C114" s="7">
        <v>9</v>
      </c>
      <c r="D114" s="8">
        <v>14.6442006476667</v>
      </c>
      <c r="E114" s="10">
        <f t="shared" si="117"/>
        <v>17.773229759677399</v>
      </c>
      <c r="F114" s="7" t="s">
        <v>83</v>
      </c>
      <c r="G114" s="1">
        <v>10</v>
      </c>
      <c r="H114" s="9">
        <f t="shared" si="99"/>
        <v>14.6442006476667</v>
      </c>
      <c r="I114" s="9">
        <f t="shared" si="100"/>
        <v>287.79420064766668</v>
      </c>
      <c r="J114" s="9">
        <f t="shared" si="101"/>
        <v>0.10689227797174196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2.7530989339314158</v>
      </c>
      <c r="P114" s="9">
        <f t="shared" si="104"/>
        <v>0.29428501652950334</v>
      </c>
      <c r="Q114" s="12">
        <f t="shared" si="105"/>
        <v>8.8285504958850999E-2</v>
      </c>
      <c r="R114" s="9">
        <f t="shared" si="106"/>
        <v>0.19436706250000002</v>
      </c>
      <c r="S114" s="13">
        <f t="shared" si="107"/>
        <v>0.45422050332653963</v>
      </c>
      <c r="T114" s="2">
        <f t="shared" si="108"/>
        <v>0.01</v>
      </c>
      <c r="U114" s="14">
        <f t="shared" si="109"/>
        <v>4.5422050332653962E-3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1.4492205033265395E-2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1819.3333333333333</v>
      </c>
      <c r="AX114" s="1">
        <f t="shared" si="116"/>
        <v>3433556.6738556833</v>
      </c>
    </row>
    <row r="115" spans="1:53" x14ac:dyDescent="0.15">
      <c r="C115" s="7">
        <v>10</v>
      </c>
      <c r="D115" s="8">
        <v>12.081197158548401</v>
      </c>
      <c r="E115" s="10">
        <f t="shared" si="117"/>
        <v>14.6442006476667</v>
      </c>
      <c r="F115" s="7" t="s">
        <v>83</v>
      </c>
      <c r="G115" s="1">
        <v>11</v>
      </c>
      <c r="H115" s="9">
        <f t="shared" si="99"/>
        <v>12.081197158548401</v>
      </c>
      <c r="I115" s="9">
        <f t="shared" si="100"/>
        <v>285.23119715854835</v>
      </c>
      <c r="J115" s="9">
        <f t="shared" si="101"/>
        <v>7.8870948912567684E-2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2.3358732215318168</v>
      </c>
      <c r="O115" s="9">
        <f t="shared" si="118"/>
        <v>0.77083090420342915</v>
      </c>
      <c r="P115" s="9">
        <f t="shared" si="104"/>
        <v>6.0796164865657018E-2</v>
      </c>
      <c r="Q115" s="12">
        <f t="shared" si="105"/>
        <v>1.8238849459697105E-2</v>
      </c>
      <c r="R115" s="9">
        <f t="shared" si="106"/>
        <v>0.19436706250000002</v>
      </c>
      <c r="S115" s="13">
        <f t="shared" si="107"/>
        <v>9.3837141052111661E-2</v>
      </c>
      <c r="T115" s="2">
        <f t="shared" si="108"/>
        <v>0.01</v>
      </c>
      <c r="U115" s="14">
        <f t="shared" si="109"/>
        <v>9.3837141052111658E-4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6.4283714105211167E-3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1819.3333333333333</v>
      </c>
      <c r="AX115" s="1">
        <f t="shared" si="116"/>
        <v>1523037.9026485889</v>
      </c>
    </row>
    <row r="116" spans="1:53" x14ac:dyDescent="0.15">
      <c r="C116" s="7">
        <v>11</v>
      </c>
      <c r="D116" s="8">
        <v>7.9597242887666697</v>
      </c>
      <c r="E116" s="10">
        <f t="shared" si="117"/>
        <v>12.081197158548401</v>
      </c>
      <c r="F116" s="7" t="s">
        <v>85</v>
      </c>
      <c r="G116" s="1">
        <v>12</v>
      </c>
      <c r="H116" s="9">
        <f t="shared" si="99"/>
        <v>7.9597242887666697</v>
      </c>
      <c r="I116" s="9">
        <f t="shared" si="100"/>
        <v>281.10972428876664</v>
      </c>
      <c r="J116" s="9">
        <f t="shared" si="101"/>
        <v>4.7814218847873395E-2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1.3579249476711057</v>
      </c>
      <c r="P116" s="9">
        <f t="shared" si="104"/>
        <v>6.4928120626933275E-2</v>
      </c>
      <c r="Q116" s="12">
        <f t="shared" si="105"/>
        <v>1.947843618807998E-2</v>
      </c>
      <c r="R116" s="9">
        <f t="shared" si="106"/>
        <v>0.19436706250000002</v>
      </c>
      <c r="S116" s="13">
        <f t="shared" si="107"/>
        <v>0.10021469655168544</v>
      </c>
      <c r="T116" s="2">
        <f t="shared" si="108"/>
        <v>0.01</v>
      </c>
      <c r="U116" s="14">
        <f t="shared" si="109"/>
        <v>1.0021469655168544E-3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6.4921469655168547E-3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1819.3333333333333</v>
      </c>
      <c r="AX116" s="1">
        <f t="shared" si="116"/>
        <v>1538147.8863937696</v>
      </c>
      <c r="AY116" s="1">
        <f>SUM(AX105:AX116)</f>
        <v>26744657.640377592</v>
      </c>
    </row>
    <row r="117" spans="1:53" x14ac:dyDescent="0.15">
      <c r="C117" s="7">
        <v>12</v>
      </c>
      <c r="D117" s="8">
        <v>2.1526296616451601</v>
      </c>
      <c r="E117" s="10">
        <f t="shared" si="117"/>
        <v>7.9597242887666697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1.96120200870968</v>
      </c>
      <c r="E121" s="7"/>
      <c r="F121" s="7"/>
      <c r="G121" s="1">
        <v>1</v>
      </c>
      <c r="H121" s="9">
        <f t="shared" ref="H121:H132" si="119">E122</f>
        <v>1.96120200870968</v>
      </c>
      <c r="I121" s="9">
        <f t="shared" ref="I121:I132" si="120">H121+273.15</f>
        <v>275.11120200870965</v>
      </c>
      <c r="J121" s="9">
        <f t="shared" ref="J121:J132" si="121">EXP(($C$15*(I121-$C$13))/($C$16*I121*$C$13))</f>
        <v>2.2468152492207984E-2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6.3966830145316131E-3</v>
      </c>
      <c r="Q121" s="12">
        <f t="shared" ref="Q121:Q132" si="125">P121*$B$123</f>
        <v>2.1109053947954326E-3</v>
      </c>
      <c r="R121" s="9">
        <f t="shared" ref="R121:R132" si="126">L121*$B$123</f>
        <v>9.3951000000000007E-2</v>
      </c>
      <c r="S121" s="13">
        <f t="shared" ref="S121:S132" si="127">Q121/R121</f>
        <v>2.2468152492207984E-2</v>
      </c>
      <c r="T121" s="2">
        <f t="shared" ref="T121:T132" si="128">$B$122/100</f>
        <v>0.01</v>
      </c>
      <c r="U121" s="14">
        <f t="shared" ref="U121:U132" si="129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5.7146815249220799E-3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3.4087319604838702</v>
      </c>
      <c r="E122" s="10">
        <f t="shared" ref="E122:E133" si="139">D121</f>
        <v>1.96120200870968</v>
      </c>
      <c r="F122" s="7" t="s">
        <v>83</v>
      </c>
      <c r="G122" s="1">
        <v>2</v>
      </c>
      <c r="H122" s="9">
        <f t="shared" si="119"/>
        <v>3.4087319604838702</v>
      </c>
      <c r="I122" s="9">
        <f t="shared" si="120"/>
        <v>276.55873196048384</v>
      </c>
      <c r="J122" s="9">
        <f t="shared" si="121"/>
        <v>2.7040733157527946E-2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0.56300331698546835</v>
      </c>
      <c r="P122" s="9">
        <f t="shared" si="124"/>
        <v>1.5224022461407171E-2</v>
      </c>
      <c r="Q122" s="12">
        <f t="shared" si="125"/>
        <v>5.0239274122643668E-3</v>
      </c>
      <c r="R122" s="9">
        <f t="shared" si="126"/>
        <v>9.3951000000000007E-2</v>
      </c>
      <c r="S122" s="13">
        <f t="shared" si="127"/>
        <v>5.3473910998971447E-2</v>
      </c>
      <c r="T122" s="2">
        <f t="shared" si="128"/>
        <v>0.01</v>
      </c>
      <c r="U122" s="14">
        <f t="shared" si="129"/>
        <v>5.347391099897145E-4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6.0247391099897147E-3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3.4047311581428601</v>
      </c>
      <c r="E123" s="10">
        <f t="shared" si="139"/>
        <v>3.4087319604838702</v>
      </c>
      <c r="F123" s="7" t="s">
        <v>83</v>
      </c>
      <c r="G123" s="1">
        <v>3</v>
      </c>
      <c r="H123" s="9">
        <f t="shared" si="119"/>
        <v>3.4047311581428601</v>
      </c>
      <c r="I123" s="9">
        <f t="shared" si="120"/>
        <v>276.55473115814283</v>
      </c>
      <c r="J123" s="9">
        <f t="shared" si="121"/>
        <v>2.7026964161926462E-2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0.83247929452406122</v>
      </c>
      <c r="P123" s="9">
        <f t="shared" si="124"/>
        <v>2.2499388058647627E-2</v>
      </c>
      <c r="Q123" s="12">
        <f t="shared" si="125"/>
        <v>7.4247980593537171E-3</v>
      </c>
      <c r="R123" s="9">
        <f t="shared" si="126"/>
        <v>9.3951000000000007E-2</v>
      </c>
      <c r="S123" s="13">
        <f t="shared" si="127"/>
        <v>7.9028409057420534E-2</v>
      </c>
      <c r="T123" s="2">
        <f t="shared" si="128"/>
        <v>0.01</v>
      </c>
      <c r="U123" s="14">
        <f t="shared" si="129"/>
        <v>7.902840905742054E-4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6.2802840905742058E-3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7.7455551593871004</v>
      </c>
      <c r="E124" s="10">
        <f t="shared" si="139"/>
        <v>3.4047311581428601</v>
      </c>
      <c r="F124" s="7" t="s">
        <v>83</v>
      </c>
      <c r="G124" s="1">
        <v>4</v>
      </c>
      <c r="H124" s="9">
        <f t="shared" si="119"/>
        <v>7.7455551593871004</v>
      </c>
      <c r="I124" s="9">
        <f t="shared" si="120"/>
        <v>280.89555515938707</v>
      </c>
      <c r="J124" s="9">
        <f t="shared" si="121"/>
        <v>4.6568021151203627E-2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1.0946799064654136</v>
      </c>
      <c r="P124" s="9">
        <f t="shared" si="124"/>
        <v>5.0977077038078987E-2</v>
      </c>
      <c r="Q124" s="12">
        <f t="shared" si="125"/>
        <v>1.6822435422566066E-2</v>
      </c>
      <c r="R124" s="9">
        <f t="shared" si="126"/>
        <v>9.3951000000000007E-2</v>
      </c>
      <c r="S124" s="13">
        <f t="shared" si="127"/>
        <v>0.17905541636135927</v>
      </c>
      <c r="T124" s="2">
        <f t="shared" si="128"/>
        <v>0.01</v>
      </c>
      <c r="U124" s="14">
        <f t="shared" si="129"/>
        <v>1.7905541636135927E-3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7.280554163613593E-3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11.1502448694</v>
      </c>
      <c r="E125" s="10">
        <f t="shared" si="139"/>
        <v>7.7455551593871004</v>
      </c>
      <c r="F125" s="7" t="s">
        <v>83</v>
      </c>
      <c r="G125" s="1">
        <v>5</v>
      </c>
      <c r="H125" s="9">
        <f t="shared" si="119"/>
        <v>11.1502448694</v>
      </c>
      <c r="I125" s="9">
        <f t="shared" si="120"/>
        <v>284.30024486939999</v>
      </c>
      <c r="J125" s="9">
        <f t="shared" si="121"/>
        <v>7.052954618315356E-2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0.99151768795596784</v>
      </c>
      <c r="O125" s="9">
        <f t="shared" si="140"/>
        <v>0.33688514147136661</v>
      </c>
      <c r="P125" s="9">
        <f t="shared" si="124"/>
        <v>2.3760356143822971E-2</v>
      </c>
      <c r="Q125" s="12">
        <f t="shared" si="125"/>
        <v>7.8409175274615807E-3</v>
      </c>
      <c r="R125" s="9">
        <f t="shared" si="126"/>
        <v>9.3951000000000007E-2</v>
      </c>
      <c r="S125" s="13">
        <f t="shared" si="127"/>
        <v>8.345752070187204E-2</v>
      </c>
      <c r="T125" s="2">
        <f t="shared" si="128"/>
        <v>0.01</v>
      </c>
      <c r="U125" s="14">
        <f t="shared" si="129"/>
        <v>8.3457520701872047E-4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6.3245752070187206E-3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13.409249840677401</v>
      </c>
      <c r="E126" s="10">
        <f t="shared" si="139"/>
        <v>11.1502448694</v>
      </c>
      <c r="F126" s="7" t="s">
        <v>85</v>
      </c>
      <c r="G126" s="1">
        <v>6</v>
      </c>
      <c r="H126" s="9">
        <f t="shared" si="119"/>
        <v>13.409249840677401</v>
      </c>
      <c r="I126" s="9">
        <f t="shared" si="120"/>
        <v>286.55924984067735</v>
      </c>
      <c r="J126" s="9">
        <f t="shared" si="121"/>
        <v>9.2389907127319509E-2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0.59782478532754368</v>
      </c>
      <c r="P126" s="9">
        <f t="shared" si="124"/>
        <v>5.5232976394821484E-2</v>
      </c>
      <c r="Q126" s="12">
        <f t="shared" si="125"/>
        <v>1.822688221029109E-2</v>
      </c>
      <c r="R126" s="9">
        <f t="shared" si="126"/>
        <v>9.3951000000000007E-2</v>
      </c>
      <c r="S126" s="13">
        <f t="shared" si="127"/>
        <v>0.194004132050655</v>
      </c>
      <c r="T126" s="2">
        <f t="shared" si="128"/>
        <v>0.01</v>
      </c>
      <c r="U126" s="14">
        <f t="shared" si="129"/>
        <v>1.9400413205065501E-3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7.4300413205065502E-3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17.866438370000001</v>
      </c>
      <c r="E127" s="10">
        <f t="shared" si="139"/>
        <v>13.409249840677401</v>
      </c>
      <c r="F127" s="7" t="s">
        <v>83</v>
      </c>
      <c r="G127" s="1">
        <v>7</v>
      </c>
      <c r="H127" s="9">
        <f t="shared" si="119"/>
        <v>17.866438370000001</v>
      </c>
      <c r="I127" s="9">
        <f t="shared" si="120"/>
        <v>291.01643837</v>
      </c>
      <c r="J127" s="9">
        <f t="shared" si="121"/>
        <v>0.15546595411468375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0.82729180893272225</v>
      </c>
      <c r="P127" s="9">
        <f t="shared" si="124"/>
        <v>0.12861571040698833</v>
      </c>
      <c r="Q127" s="12">
        <f t="shared" si="125"/>
        <v>4.2443184434306148E-2</v>
      </c>
      <c r="R127" s="9">
        <f t="shared" si="126"/>
        <v>9.3951000000000007E-2</v>
      </c>
      <c r="S127" s="13">
        <f t="shared" si="127"/>
        <v>0.45175872991565968</v>
      </c>
      <c r="T127" s="2">
        <f t="shared" si="128"/>
        <v>0.01</v>
      </c>
      <c r="U127" s="14">
        <f t="shared" si="129"/>
        <v>4.5175872991565971E-3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1.4467587299156596E-2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19.038670655806399</v>
      </c>
      <c r="E128" s="10">
        <f t="shared" si="139"/>
        <v>17.866438370000001</v>
      </c>
      <c r="F128" s="7" t="s">
        <v>83</v>
      </c>
      <c r="G128" s="1">
        <v>8</v>
      </c>
      <c r="H128" s="9">
        <f t="shared" si="119"/>
        <v>19.038670655806399</v>
      </c>
      <c r="I128" s="9">
        <f t="shared" si="120"/>
        <v>292.18867065580639</v>
      </c>
      <c r="J128" s="9">
        <f t="shared" si="121"/>
        <v>0.1777994876288565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0.98337609852573404</v>
      </c>
      <c r="P128" s="9">
        <f t="shared" si="124"/>
        <v>0.17484376646433941</v>
      </c>
      <c r="Q128" s="12">
        <f t="shared" si="125"/>
        <v>5.7698442933232008E-2</v>
      </c>
      <c r="R128" s="9">
        <f t="shared" si="126"/>
        <v>9.3951000000000007E-2</v>
      </c>
      <c r="S128" s="13">
        <f t="shared" si="127"/>
        <v>0.61413335603912678</v>
      </c>
      <c r="T128" s="2">
        <f t="shared" si="128"/>
        <v>0.01</v>
      </c>
      <c r="U128" s="14">
        <f t="shared" si="129"/>
        <v>6.1413335603912678E-3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1.6091333560391267E-2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17.773229759677399</v>
      </c>
      <c r="E129" s="10">
        <f t="shared" si="139"/>
        <v>19.038670655806399</v>
      </c>
      <c r="F129" s="7" t="s">
        <v>83</v>
      </c>
      <c r="G129" s="1">
        <v>9</v>
      </c>
      <c r="H129" s="9">
        <f t="shared" si="119"/>
        <v>17.773229759677399</v>
      </c>
      <c r="I129" s="9">
        <f t="shared" si="120"/>
        <v>290.92322975967738</v>
      </c>
      <c r="J129" s="9">
        <f t="shared" si="121"/>
        <v>0.15380833199014865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1.0932323320613946</v>
      </c>
      <c r="P129" s="9">
        <f t="shared" si="124"/>
        <v>0.16814824147206342</v>
      </c>
      <c r="Q129" s="12">
        <f t="shared" si="125"/>
        <v>5.548891968578093E-2</v>
      </c>
      <c r="R129" s="9">
        <f t="shared" si="126"/>
        <v>9.3951000000000007E-2</v>
      </c>
      <c r="S129" s="13">
        <f t="shared" si="127"/>
        <v>0.59061553028473279</v>
      </c>
      <c r="T129" s="2">
        <f t="shared" si="128"/>
        <v>0.01</v>
      </c>
      <c r="U129" s="14">
        <f t="shared" si="129"/>
        <v>5.9061553028473277E-3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1.5856155302847327E-2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14.6442006476667</v>
      </c>
      <c r="E130" s="10">
        <f t="shared" si="139"/>
        <v>17.773229759677399</v>
      </c>
      <c r="F130" s="7" t="s">
        <v>83</v>
      </c>
      <c r="G130" s="1">
        <v>10</v>
      </c>
      <c r="H130" s="9">
        <f t="shared" si="119"/>
        <v>14.6442006476667</v>
      </c>
      <c r="I130" s="9">
        <f t="shared" si="120"/>
        <v>287.79420064766668</v>
      </c>
      <c r="J130" s="9">
        <f t="shared" si="121"/>
        <v>0.10689227797174196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1.2097840905893311</v>
      </c>
      <c r="P130" s="9">
        <f t="shared" si="124"/>
        <v>0.12931657729706583</v>
      </c>
      <c r="Q130" s="12">
        <f t="shared" si="125"/>
        <v>4.2674470508031727E-2</v>
      </c>
      <c r="R130" s="9">
        <f t="shared" si="126"/>
        <v>9.3951000000000007E-2</v>
      </c>
      <c r="S130" s="13">
        <f t="shared" si="127"/>
        <v>0.45422050332653963</v>
      </c>
      <c r="T130" s="2">
        <f t="shared" si="128"/>
        <v>0.01</v>
      </c>
      <c r="U130" s="14">
        <f t="shared" si="129"/>
        <v>4.5422050332653962E-3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1.4492205033265395E-2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12.081197158548401</v>
      </c>
      <c r="E131" s="10">
        <f t="shared" si="139"/>
        <v>14.6442006476667</v>
      </c>
      <c r="F131" s="7" t="s">
        <v>83</v>
      </c>
      <c r="G131" s="1">
        <v>11</v>
      </c>
      <c r="H131" s="9">
        <f t="shared" si="119"/>
        <v>12.081197158548401</v>
      </c>
      <c r="I131" s="9">
        <f t="shared" si="120"/>
        <v>285.23119715854835</v>
      </c>
      <c r="J131" s="9">
        <f t="shared" si="121"/>
        <v>7.8870948912567684E-2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1.0264441376276521</v>
      </c>
      <c r="O131" s="9">
        <f t="shared" si="140"/>
        <v>0.33872337566461308</v>
      </c>
      <c r="P131" s="9">
        <f t="shared" si="124"/>
        <v>2.671543405753617E-2</v>
      </c>
      <c r="Q131" s="12">
        <f t="shared" si="125"/>
        <v>8.8160932389869367E-3</v>
      </c>
      <c r="R131" s="9">
        <f t="shared" si="126"/>
        <v>9.3951000000000007E-2</v>
      </c>
      <c r="S131" s="13">
        <f t="shared" si="127"/>
        <v>9.3837141052111592E-2</v>
      </c>
      <c r="T131" s="2">
        <f t="shared" si="128"/>
        <v>0.01</v>
      </c>
      <c r="U131" s="14">
        <f t="shared" si="129"/>
        <v>9.3837141052111593E-4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6.4283714105211158E-3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7.9597242887666697</v>
      </c>
      <c r="E132" s="10">
        <f t="shared" si="139"/>
        <v>12.081197158548401</v>
      </c>
      <c r="F132" s="7" t="s">
        <v>85</v>
      </c>
      <c r="G132" s="1">
        <v>12</v>
      </c>
      <c r="H132" s="9">
        <f t="shared" si="119"/>
        <v>7.9597242887666697</v>
      </c>
      <c r="I132" s="9">
        <f t="shared" si="120"/>
        <v>281.10972428876664</v>
      </c>
      <c r="J132" s="9">
        <f t="shared" si="121"/>
        <v>4.7814218847873395E-2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0.59670794160707685</v>
      </c>
      <c r="P132" s="9">
        <f t="shared" si="124"/>
        <v>2.8531124108264833E-2</v>
      </c>
      <c r="Q132" s="12">
        <f t="shared" si="125"/>
        <v>9.4152709557273947E-3</v>
      </c>
      <c r="R132" s="9">
        <f t="shared" si="126"/>
        <v>9.3951000000000007E-2</v>
      </c>
      <c r="S132" s="13">
        <f t="shared" si="127"/>
        <v>0.10021469655168538</v>
      </c>
      <c r="T132" s="2">
        <f t="shared" si="128"/>
        <v>0.01</v>
      </c>
      <c r="U132" s="14">
        <f t="shared" si="129"/>
        <v>1.002146965516854E-3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6.4921469655168538E-3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2.1526296616451601</v>
      </c>
      <c r="E133" s="10">
        <f t="shared" si="139"/>
        <v>7.9597242887666697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1.96120200870968</v>
      </c>
      <c r="E136" s="7"/>
      <c r="F136" s="7"/>
      <c r="G136" s="1">
        <v>1</v>
      </c>
      <c r="H136" s="9">
        <f t="shared" ref="H136:H147" si="141">E137</f>
        <v>1.96120200870968</v>
      </c>
      <c r="I136" s="9">
        <f t="shared" ref="I136:I147" si="142">H136+273.15</f>
        <v>275.11120200870965</v>
      </c>
      <c r="J136" s="9">
        <f t="shared" ref="J136:J147" si="143">EXP(($C$15*(I136-$C$13))/($C$16*I136*$C$13))</f>
        <v>2.2468152492207984E-2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1.7054404340559447E-2</v>
      </c>
      <c r="Q136" s="12">
        <f t="shared" ref="Q136:Q147" si="147">P136*$B$138</f>
        <v>4.4341451285454568E-3</v>
      </c>
      <c r="R136" s="9">
        <f t="shared" ref="R136:R147" si="148">L136*$B$138</f>
        <v>0.19735245833333334</v>
      </c>
      <c r="S136" s="13">
        <f t="shared" ref="S136:S147" si="149">Q136/R136</f>
        <v>2.2468152492207988E-2</v>
      </c>
      <c r="T136" s="2">
        <f t="shared" ref="T136:T147" si="150">$B$137/100</f>
        <v>0.01</v>
      </c>
      <c r="U136" s="14">
        <f t="shared" ref="U136:U147" si="151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5.7146815249220799E-3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3.4087319604838702</v>
      </c>
      <c r="E137" s="10">
        <f t="shared" ref="E137:E148" si="159">D136</f>
        <v>1.96120200870968</v>
      </c>
      <c r="F137" s="7" t="s">
        <v>83</v>
      </c>
      <c r="G137" s="1">
        <v>2</v>
      </c>
      <c r="H137" s="9">
        <f t="shared" si="141"/>
        <v>3.4087319604838702</v>
      </c>
      <c r="I137" s="9">
        <f t="shared" si="142"/>
        <v>276.55873196048384</v>
      </c>
      <c r="J137" s="9">
        <f t="shared" si="143"/>
        <v>2.7040733157527946E-2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1.501041428992774</v>
      </c>
      <c r="P137" s="9">
        <f t="shared" si="146"/>
        <v>4.0589260739788038E-2</v>
      </c>
      <c r="Q137" s="12">
        <f t="shared" si="147"/>
        <v>1.055320779234489E-2</v>
      </c>
      <c r="R137" s="9">
        <f t="shared" si="148"/>
        <v>0.19735245833333334</v>
      </c>
      <c r="S137" s="13">
        <f t="shared" si="149"/>
        <v>5.3473910998971454E-2</v>
      </c>
      <c r="T137" s="2">
        <f t="shared" si="150"/>
        <v>0.01</v>
      </c>
      <c r="U137" s="14">
        <f t="shared" si="151"/>
        <v>5.347391099897145E-4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6.0247391099897147E-3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3.4047311581428601</v>
      </c>
      <c r="E138" s="10">
        <f t="shared" si="159"/>
        <v>3.4087319604838702</v>
      </c>
      <c r="F138" s="7" t="s">
        <v>83</v>
      </c>
      <c r="G138" s="1">
        <v>3</v>
      </c>
      <c r="H138" s="9">
        <f t="shared" si="141"/>
        <v>3.4047311581428601</v>
      </c>
      <c r="I138" s="9">
        <f t="shared" si="142"/>
        <v>276.55473115814283</v>
      </c>
      <c r="J138" s="9">
        <f t="shared" si="143"/>
        <v>2.7026964161926462E-2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2.2195000849196527</v>
      </c>
      <c r="P138" s="9">
        <f t="shared" si="146"/>
        <v>5.998634925251619E-2</v>
      </c>
      <c r="Q138" s="12">
        <f t="shared" si="147"/>
        <v>1.559645080565421E-2</v>
      </c>
      <c r="R138" s="9">
        <f t="shared" si="148"/>
        <v>0.19735245833333334</v>
      </c>
      <c r="S138" s="13">
        <f t="shared" si="149"/>
        <v>7.9028409057420534E-2</v>
      </c>
      <c r="T138" s="2">
        <f t="shared" si="150"/>
        <v>0.01</v>
      </c>
      <c r="U138" s="14">
        <f t="shared" si="151"/>
        <v>7.902840905742054E-4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6.2802840905742058E-3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7.7455551593871004</v>
      </c>
      <c r="E139" s="10">
        <f t="shared" si="159"/>
        <v>3.4047311581428601</v>
      </c>
      <c r="F139" s="7" t="s">
        <v>83</v>
      </c>
      <c r="G139" s="1">
        <v>4</v>
      </c>
      <c r="H139" s="9">
        <f t="shared" si="141"/>
        <v>7.7455551593871004</v>
      </c>
      <c r="I139" s="9">
        <f t="shared" si="142"/>
        <v>280.89555515938707</v>
      </c>
      <c r="J139" s="9">
        <f t="shared" si="143"/>
        <v>4.6568021151203627E-2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2.9185616523338034</v>
      </c>
      <c r="P139" s="9">
        <f t="shared" si="146"/>
        <v>0.13591164075697237</v>
      </c>
      <c r="Q139" s="12">
        <f t="shared" si="147"/>
        <v>3.5337026596812815E-2</v>
      </c>
      <c r="R139" s="9">
        <f t="shared" si="148"/>
        <v>0.19735245833333334</v>
      </c>
      <c r="S139" s="13">
        <f t="shared" si="149"/>
        <v>0.1790554163613593</v>
      </c>
      <c r="T139" s="2">
        <f t="shared" si="150"/>
        <v>0.01</v>
      </c>
      <c r="U139" s="14">
        <f t="shared" si="151"/>
        <v>1.7905541636135929E-3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7.280554163613593E-3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11.1502448694</v>
      </c>
      <c r="E140" s="10">
        <f t="shared" si="159"/>
        <v>7.7455551593871004</v>
      </c>
      <c r="F140" s="7" t="s">
        <v>83</v>
      </c>
      <c r="G140" s="1">
        <v>5</v>
      </c>
      <c r="H140" s="9">
        <f t="shared" si="141"/>
        <v>11.1502448694</v>
      </c>
      <c r="I140" s="9">
        <f t="shared" si="142"/>
        <v>284.30024486939999</v>
      </c>
      <c r="J140" s="9">
        <f t="shared" si="143"/>
        <v>7.052954618315356E-2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3.5416979282434977</v>
      </c>
      <c r="P140" s="9">
        <f t="shared" si="146"/>
        <v>0.24979434759682906</v>
      </c>
      <c r="Q140" s="12">
        <f t="shared" si="147"/>
        <v>6.494653037517556E-2</v>
      </c>
      <c r="R140" s="9">
        <f t="shared" si="148"/>
        <v>0.19735245833333334</v>
      </c>
      <c r="S140" s="13">
        <f t="shared" si="149"/>
        <v>0.32908903655752397</v>
      </c>
      <c r="T140" s="2">
        <f t="shared" si="150"/>
        <v>0.01</v>
      </c>
      <c r="U140" s="14">
        <f t="shared" si="151"/>
        <v>3.2908903655752397E-3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8.7808903655752397E-3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13.409249840677401</v>
      </c>
      <c r="E141" s="10">
        <f t="shared" si="159"/>
        <v>11.1502448694</v>
      </c>
      <c r="F141" s="7" t="s">
        <v>85</v>
      </c>
      <c r="G141" s="1">
        <v>6</v>
      </c>
      <c r="H141" s="9">
        <f t="shared" si="141"/>
        <v>13.409249840677401</v>
      </c>
      <c r="I141" s="9">
        <f t="shared" si="142"/>
        <v>286.55924984067735</v>
      </c>
      <c r="J141" s="9">
        <f t="shared" si="143"/>
        <v>9.2389907127319509E-2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4.0509514973133349</v>
      </c>
      <c r="P141" s="9">
        <f t="shared" si="146"/>
        <v>0.37426703261405492</v>
      </c>
      <c r="Q141" s="12">
        <f t="shared" si="147"/>
        <v>9.7309428479654278E-2</v>
      </c>
      <c r="R141" s="9">
        <f t="shared" si="148"/>
        <v>0.19735245833333334</v>
      </c>
      <c r="S141" s="13">
        <f t="shared" si="149"/>
        <v>0.49307431638523685</v>
      </c>
      <c r="T141" s="2">
        <f t="shared" si="150"/>
        <v>0.01</v>
      </c>
      <c r="U141" s="14">
        <f t="shared" si="151"/>
        <v>4.9307431638523688E-3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1.0420743163852369E-2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17.866438370000001</v>
      </c>
      <c r="E142" s="10">
        <f t="shared" si="159"/>
        <v>13.409249840677401</v>
      </c>
      <c r="F142" s="7" t="s">
        <v>83</v>
      </c>
      <c r="G142" s="1">
        <v>7</v>
      </c>
      <c r="H142" s="9">
        <f t="shared" si="141"/>
        <v>17.866438370000001</v>
      </c>
      <c r="I142" s="9">
        <f t="shared" si="142"/>
        <v>291.01643837</v>
      </c>
      <c r="J142" s="9">
        <f t="shared" si="143"/>
        <v>0.15546595411468375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4.4357323813659466</v>
      </c>
      <c r="P142" s="9">
        <f t="shared" si="146"/>
        <v>0.68960536686645513</v>
      </c>
      <c r="Q142" s="12">
        <f t="shared" si="147"/>
        <v>0.17929739538527834</v>
      </c>
      <c r="R142" s="9">
        <f t="shared" si="148"/>
        <v>0.19735245833333334</v>
      </c>
      <c r="S142" s="13">
        <f t="shared" si="149"/>
        <v>0.90851361518102025</v>
      </c>
      <c r="T142" s="2">
        <f t="shared" si="150"/>
        <v>0.01</v>
      </c>
      <c r="U142" s="14">
        <f t="shared" si="151"/>
        <v>9.0851361518102022E-3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1.9035136151810204E-2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19.038670655806399</v>
      </c>
      <c r="E143" s="10">
        <f t="shared" si="159"/>
        <v>17.866438370000001</v>
      </c>
      <c r="F143" s="7" t="s">
        <v>83</v>
      </c>
      <c r="G143" s="1">
        <v>8</v>
      </c>
      <c r="H143" s="9">
        <f t="shared" si="141"/>
        <v>19.038670655806399</v>
      </c>
      <c r="I143" s="9">
        <f t="shared" si="142"/>
        <v>292.18867065580639</v>
      </c>
      <c r="J143" s="9">
        <f t="shared" si="143"/>
        <v>0.1777994876288565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4.5051749311661586</v>
      </c>
      <c r="P143" s="9">
        <f t="shared" si="146"/>
        <v>0.80101779443971188</v>
      </c>
      <c r="Q143" s="12">
        <f t="shared" si="147"/>
        <v>0.20826462655432509</v>
      </c>
      <c r="R143" s="9">
        <f t="shared" si="148"/>
        <v>0.19735245833333334</v>
      </c>
      <c r="S143" s="13">
        <f t="shared" si="149"/>
        <v>1.055292790944417</v>
      </c>
      <c r="T143" s="2">
        <f t="shared" si="150"/>
        <v>0.01</v>
      </c>
      <c r="U143" s="14">
        <f t="shared" si="151"/>
        <v>1.0552927909444169E-2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2.050292790944417E-2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17.773229759677399</v>
      </c>
      <c r="E144" s="10">
        <f t="shared" si="159"/>
        <v>19.038670655806399</v>
      </c>
      <c r="F144" s="7" t="s">
        <v>83</v>
      </c>
      <c r="G144" s="1">
        <v>9</v>
      </c>
      <c r="H144" s="9">
        <f t="shared" si="141"/>
        <v>17.773229759677399</v>
      </c>
      <c r="I144" s="9">
        <f t="shared" si="142"/>
        <v>290.92322975967738</v>
      </c>
      <c r="J144" s="9">
        <f t="shared" si="143"/>
        <v>0.15380833199014865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4.4632050533931134</v>
      </c>
      <c r="P144" s="9">
        <f t="shared" si="146"/>
        <v>0.6864781245923971</v>
      </c>
      <c r="Q144" s="12">
        <f t="shared" si="147"/>
        <v>0.17848431239402326</v>
      </c>
      <c r="R144" s="9">
        <f t="shared" si="148"/>
        <v>0.19735245833333334</v>
      </c>
      <c r="S144" s="13">
        <f t="shared" si="149"/>
        <v>0.90439366147929456</v>
      </c>
      <c r="T144" s="2">
        <f t="shared" si="150"/>
        <v>0.01</v>
      </c>
      <c r="U144" s="14">
        <f t="shared" si="151"/>
        <v>9.0439366147929464E-3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1.8993936614792949E-2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14.6442006476667</v>
      </c>
      <c r="E145" s="10">
        <f t="shared" si="159"/>
        <v>17.773229759677399</v>
      </c>
      <c r="F145" s="7" t="s">
        <v>83</v>
      </c>
      <c r="G145" s="1">
        <v>10</v>
      </c>
      <c r="H145" s="9">
        <f t="shared" si="141"/>
        <v>14.6442006476667</v>
      </c>
      <c r="I145" s="9">
        <f t="shared" si="142"/>
        <v>287.79420064766668</v>
      </c>
      <c r="J145" s="9">
        <f t="shared" si="143"/>
        <v>0.10689227797174196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4.5357748454673832</v>
      </c>
      <c r="P145" s="9">
        <f t="shared" si="146"/>
        <v>0.48483930559893446</v>
      </c>
      <c r="Q145" s="12">
        <f t="shared" si="147"/>
        <v>0.12605821945572296</v>
      </c>
      <c r="R145" s="9">
        <f t="shared" si="148"/>
        <v>0.19735245833333334</v>
      </c>
      <c r="S145" s="13">
        <f t="shared" si="149"/>
        <v>0.63874663898438699</v>
      </c>
      <c r="T145" s="2">
        <f t="shared" si="150"/>
        <v>0.01</v>
      </c>
      <c r="U145" s="14">
        <f t="shared" si="151"/>
        <v>6.3874663898438704E-3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1.6337466389843871E-2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12.081197158548401</v>
      </c>
      <c r="E146" s="10">
        <f t="shared" si="159"/>
        <v>14.6442006476667</v>
      </c>
      <c r="F146" s="7" t="s">
        <v>83</v>
      </c>
      <c r="G146" s="1">
        <v>11</v>
      </c>
      <c r="H146" s="9">
        <f t="shared" si="141"/>
        <v>12.081197158548401</v>
      </c>
      <c r="I146" s="9">
        <f t="shared" si="142"/>
        <v>285.23119715854835</v>
      </c>
      <c r="J146" s="9">
        <f t="shared" si="143"/>
        <v>7.8870948912567684E-2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4.8099834565351154</v>
      </c>
      <c r="P146" s="9">
        <f t="shared" si="146"/>
        <v>0.37936795947067681</v>
      </c>
      <c r="Q146" s="12">
        <f t="shared" si="147"/>
        <v>9.863566946237598E-2</v>
      </c>
      <c r="R146" s="9">
        <f t="shared" si="148"/>
        <v>0.19735245833333334</v>
      </c>
      <c r="S146" s="13">
        <f t="shared" si="149"/>
        <v>0.49979448087633049</v>
      </c>
      <c r="T146" s="2">
        <f t="shared" si="150"/>
        <v>0.01</v>
      </c>
      <c r="U146" s="14">
        <f t="shared" si="151"/>
        <v>4.9979448087633053E-3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1.0487944808763305E-2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7.9597242887666697</v>
      </c>
      <c r="E147" s="10">
        <f t="shared" si="159"/>
        <v>12.081197158548401</v>
      </c>
      <c r="F147" s="7" t="s">
        <v>85</v>
      </c>
      <c r="G147" s="1">
        <v>12</v>
      </c>
      <c r="H147" s="9">
        <f t="shared" si="141"/>
        <v>7.9597242887666697</v>
      </c>
      <c r="I147" s="9">
        <f t="shared" si="142"/>
        <v>281.10972428876664</v>
      </c>
      <c r="J147" s="9">
        <f t="shared" si="143"/>
        <v>4.7814218847873395E-2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5.1896634137311057</v>
      </c>
      <c r="P147" s="9">
        <f t="shared" si="146"/>
        <v>0.24813970221094081</v>
      </c>
      <c r="Q147" s="12">
        <f t="shared" si="147"/>
        <v>6.4516322574844617E-2</v>
      </c>
      <c r="R147" s="9">
        <f t="shared" si="148"/>
        <v>0.19735245833333334</v>
      </c>
      <c r="S147" s="13">
        <f t="shared" si="149"/>
        <v>0.32690914073071692</v>
      </c>
      <c r="T147" s="2">
        <f t="shared" si="150"/>
        <v>0.01</v>
      </c>
      <c r="U147" s="14">
        <f t="shared" si="151"/>
        <v>3.2690914073071693E-3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8.7590914073071707E-3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2.1526296616451601</v>
      </c>
      <c r="E148" s="10">
        <f t="shared" si="159"/>
        <v>7.9597242887666697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1493119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588757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1377351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95000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3254696.9245926919</v>
      </c>
      <c r="J13" s="6" t="s">
        <v>37</v>
      </c>
      <c r="K13" s="6">
        <f>I13/(10000*1000)</f>
        <v>0.32546969245926921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-8.2191732306129008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-8.2191732306129008</v>
      </c>
      <c r="I27" s="9">
        <f t="shared" si="1"/>
        <v>264.93082676938707</v>
      </c>
      <c r="J27" s="9">
        <f t="shared" si="2"/>
        <v>5.7666957691640394E-3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0.46446580567293366</v>
      </c>
      <c r="Q27" s="12">
        <f t="shared" si="6"/>
        <v>4.6446580567293366E-2</v>
      </c>
      <c r="R27" s="9">
        <f t="shared" si="7"/>
        <v>4.0532094166666672</v>
      </c>
      <c r="S27" s="13">
        <f t="shared" si="8"/>
        <v>1.1459210663112179E-2</v>
      </c>
      <c r="T27" s="2">
        <f t="shared" si="9"/>
        <v>0.34</v>
      </c>
      <c r="U27" s="14">
        <f t="shared" si="10"/>
        <v>3.8961316254581412E-3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1.6796131625458142E-2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-0.97331409457142803</v>
      </c>
      <c r="E28" s="10">
        <f t="shared" si="18"/>
        <v>-8.2191732306129008</v>
      </c>
      <c r="F28" s="7" t="s">
        <v>83</v>
      </c>
      <c r="G28" s="1">
        <v>3</v>
      </c>
      <c r="H28" s="9">
        <f t="shared" si="0"/>
        <v>-0.97331409457142803</v>
      </c>
      <c r="I28" s="9">
        <f t="shared" si="1"/>
        <v>272.17668590542854</v>
      </c>
      <c r="J28" s="9">
        <f t="shared" si="2"/>
        <v>1.5340744155318189E-2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120.61042518349097</v>
      </c>
      <c r="P28" s="9">
        <f t="shared" si="5"/>
        <v>1.8502536752040808</v>
      </c>
      <c r="Q28" s="12">
        <f t="shared" si="6"/>
        <v>0.1850253675204081</v>
      </c>
      <c r="R28" s="9">
        <f t="shared" si="7"/>
        <v>4.0532094166666672</v>
      </c>
      <c r="S28" s="13">
        <f t="shared" si="8"/>
        <v>4.5649101366336937E-2</v>
      </c>
      <c r="T28" s="2">
        <f t="shared" si="9"/>
        <v>0.34</v>
      </c>
      <c r="U28" s="14">
        <f t="shared" si="10"/>
        <v>1.552069446455456E-2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2.8420694464554558E-2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0.13882707645161299</v>
      </c>
      <c r="E29" s="10">
        <f t="shared" si="18"/>
        <v>-0.97331409457142803</v>
      </c>
      <c r="F29" s="7" t="s">
        <v>83</v>
      </c>
      <c r="G29" s="1">
        <v>4</v>
      </c>
      <c r="H29" s="9">
        <f t="shared" si="0"/>
        <v>0.13882707645161299</v>
      </c>
      <c r="I29" s="9">
        <f t="shared" si="1"/>
        <v>273.28882707645158</v>
      </c>
      <c r="J29" s="9">
        <f t="shared" si="2"/>
        <v>1.7744803235511544E-2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159.29226567495357</v>
      </c>
      <c r="P29" s="9">
        <f t="shared" si="5"/>
        <v>2.8266099113408805</v>
      </c>
      <c r="Q29" s="12">
        <f t="shared" si="6"/>
        <v>0.28266099113408805</v>
      </c>
      <c r="R29" s="9">
        <f t="shared" si="7"/>
        <v>4.0532094166666672</v>
      </c>
      <c r="S29" s="13">
        <f t="shared" si="8"/>
        <v>6.973757387708493E-2</v>
      </c>
      <c r="T29" s="2">
        <f t="shared" si="9"/>
        <v>0.34</v>
      </c>
      <c r="U29" s="14">
        <f t="shared" si="10"/>
        <v>2.3710775118208877E-2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3.6610775118208878E-2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3.1103296387666699</v>
      </c>
      <c r="E30" s="10">
        <f t="shared" si="18"/>
        <v>0.13882707645161299</v>
      </c>
      <c r="F30" s="7" t="s">
        <v>83</v>
      </c>
      <c r="G30" s="1">
        <v>5</v>
      </c>
      <c r="H30" s="9">
        <f t="shared" si="0"/>
        <v>3.1103296387666699</v>
      </c>
      <c r="I30" s="9">
        <f t="shared" si="1"/>
        <v>276.26032963876662</v>
      </c>
      <c r="J30" s="9">
        <f t="shared" si="2"/>
        <v>2.6031715294318653E-2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148.64237297543204</v>
      </c>
      <c r="O30" s="9">
        <f t="shared" si="19"/>
        <v>48.355376954847316</v>
      </c>
      <c r="P30" s="9">
        <f t="shared" si="5"/>
        <v>1.2587734058380426</v>
      </c>
      <c r="Q30" s="12">
        <f t="shared" si="6"/>
        <v>0.12587734058380426</v>
      </c>
      <c r="R30" s="9">
        <f t="shared" si="7"/>
        <v>4.0532094166666672</v>
      </c>
      <c r="S30" s="13">
        <f t="shared" si="8"/>
        <v>3.1056214383150465E-2</v>
      </c>
      <c r="T30" s="2">
        <f t="shared" si="9"/>
        <v>0.34</v>
      </c>
      <c r="U30" s="14">
        <f t="shared" si="10"/>
        <v>1.055911289027116E-2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2.345911289027116E-2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7.5017518837419397</v>
      </c>
      <c r="E31" s="10">
        <f t="shared" si="18"/>
        <v>3.1103296387666699</v>
      </c>
      <c r="F31" s="7" t="s">
        <v>85</v>
      </c>
      <c r="G31" s="1">
        <v>6</v>
      </c>
      <c r="H31" s="9">
        <f t="shared" si="0"/>
        <v>7.5017518837419397</v>
      </c>
      <c r="I31" s="9">
        <f t="shared" si="1"/>
        <v>280.65175188374189</v>
      </c>
      <c r="J31" s="9">
        <f t="shared" si="2"/>
        <v>4.5186657309522565E-2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87.628697715675941</v>
      </c>
      <c r="P31" s="9">
        <f t="shared" si="5"/>
        <v>3.9596479341579918</v>
      </c>
      <c r="Q31" s="12">
        <f t="shared" si="6"/>
        <v>0.39596479341579921</v>
      </c>
      <c r="R31" s="9">
        <f t="shared" si="7"/>
        <v>4.0532094166666672</v>
      </c>
      <c r="S31" s="13">
        <f t="shared" si="8"/>
        <v>9.76916691714977E-2</v>
      </c>
      <c r="T31" s="2">
        <f t="shared" si="9"/>
        <v>0.34</v>
      </c>
      <c r="U31" s="14">
        <f t="shared" si="10"/>
        <v>3.3215167518309219E-2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4.6115167518309221E-2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11.482169865033301</v>
      </c>
      <c r="E32" s="10">
        <f t="shared" si="18"/>
        <v>7.5017518837419397</v>
      </c>
      <c r="F32" s="7" t="s">
        <v>83</v>
      </c>
      <c r="G32" s="1">
        <v>7</v>
      </c>
      <c r="H32" s="9">
        <f t="shared" si="0"/>
        <v>11.482169865033301</v>
      </c>
      <c r="I32" s="9">
        <f t="shared" si="1"/>
        <v>284.63216986503329</v>
      </c>
      <c r="J32" s="9">
        <f t="shared" si="2"/>
        <v>7.3403415720345325E-2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124.20114394818462</v>
      </c>
      <c r="P32" s="9">
        <f t="shared" si="5"/>
        <v>9.1167882021710476</v>
      </c>
      <c r="Q32" s="12">
        <f t="shared" si="6"/>
        <v>0.91167882021710478</v>
      </c>
      <c r="R32" s="9">
        <f t="shared" si="7"/>
        <v>4.0532094166666672</v>
      </c>
      <c r="S32" s="13">
        <f t="shared" si="8"/>
        <v>0.22492763795236206</v>
      </c>
      <c r="T32" s="2">
        <f t="shared" si="9"/>
        <v>0.34</v>
      </c>
      <c r="U32" s="14">
        <f t="shared" si="10"/>
        <v>7.6475396903803103E-2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8.9375396903803098E-2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18.152108139354802</v>
      </c>
      <c r="E33" s="10">
        <f t="shared" si="18"/>
        <v>11.482169865033301</v>
      </c>
      <c r="F33" s="7" t="s">
        <v>83</v>
      </c>
      <c r="G33" s="1">
        <v>8</v>
      </c>
      <c r="H33" s="9">
        <f t="shared" si="0"/>
        <v>18.152108139354802</v>
      </c>
      <c r="I33" s="9">
        <f t="shared" si="1"/>
        <v>291.3021081393548</v>
      </c>
      <c r="J33" s="9">
        <f t="shared" si="2"/>
        <v>0.16065154781363747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155.61644991268025</v>
      </c>
      <c r="P33" s="9">
        <f t="shared" si="5"/>
        <v>25.000023543735473</v>
      </c>
      <c r="Q33" s="12">
        <f t="shared" si="6"/>
        <v>2.5000023543735477</v>
      </c>
      <c r="R33" s="9">
        <f t="shared" si="7"/>
        <v>4.0532094166666672</v>
      </c>
      <c r="S33" s="13">
        <f t="shared" si="8"/>
        <v>0.61679575303797973</v>
      </c>
      <c r="T33" s="2">
        <f t="shared" si="9"/>
        <v>0.34</v>
      </c>
      <c r="U33" s="14">
        <f t="shared" si="10"/>
        <v>0.20971055603291314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0.22261055603291313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13.608929368709701</v>
      </c>
      <c r="E34" s="10">
        <f t="shared" si="18"/>
        <v>18.152108139354802</v>
      </c>
      <c r="F34" s="7" t="s">
        <v>83</v>
      </c>
      <c r="G34" s="1">
        <v>9</v>
      </c>
      <c r="H34" s="9">
        <f t="shared" si="0"/>
        <v>13.608929368709701</v>
      </c>
      <c r="I34" s="9">
        <f t="shared" si="1"/>
        <v>286.75892936870969</v>
      </c>
      <c r="J34" s="9">
        <f t="shared" si="2"/>
        <v>9.46019336301748E-2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171.14852053561145</v>
      </c>
      <c r="P34" s="9">
        <f t="shared" si="5"/>
        <v>16.190980980612522</v>
      </c>
      <c r="Q34" s="12">
        <f t="shared" si="6"/>
        <v>1.6190980980612524</v>
      </c>
      <c r="R34" s="9">
        <f t="shared" si="7"/>
        <v>4.0532094166666672</v>
      </c>
      <c r="S34" s="13">
        <f t="shared" si="8"/>
        <v>0.39946075606248543</v>
      </c>
      <c r="T34" s="2">
        <f t="shared" si="9"/>
        <v>0.34</v>
      </c>
      <c r="U34" s="14">
        <f t="shared" si="10"/>
        <v>0.13581665706124504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0.14871665706124504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9.3473513308666707</v>
      </c>
      <c r="E35" s="10">
        <f t="shared" si="18"/>
        <v>13.608929368709701</v>
      </c>
      <c r="F35" s="7" t="s">
        <v>83</v>
      </c>
      <c r="G35" s="1">
        <v>10</v>
      </c>
      <c r="H35" s="9">
        <f t="shared" si="0"/>
        <v>9.3473513308666707</v>
      </c>
      <c r="I35" s="9">
        <f t="shared" si="1"/>
        <v>282.49735133086665</v>
      </c>
      <c r="J35" s="9">
        <f t="shared" si="2"/>
        <v>5.6682179369723897E-2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195.4896337216656</v>
      </c>
      <c r="P35" s="9">
        <f t="shared" si="5"/>
        <v>11.080778483533075</v>
      </c>
      <c r="Q35" s="12">
        <f t="shared" si="6"/>
        <v>1.1080778483533076</v>
      </c>
      <c r="R35" s="9">
        <f t="shared" si="7"/>
        <v>4.0532094166666672</v>
      </c>
      <c r="S35" s="13">
        <f t="shared" si="8"/>
        <v>0.27338282690179466</v>
      </c>
      <c r="T35" s="2">
        <f t="shared" si="9"/>
        <v>0.34</v>
      </c>
      <c r="U35" s="14">
        <f t="shared" si="10"/>
        <v>9.2950161146610186E-2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0.10585016114661018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4.2852180634838701</v>
      </c>
      <c r="E36" s="10">
        <f t="shared" si="18"/>
        <v>9.3473513308666707</v>
      </c>
      <c r="F36" s="7" t="s">
        <v>83</v>
      </c>
      <c r="G36" s="1">
        <v>11</v>
      </c>
      <c r="H36" s="9">
        <f t="shared" si="0"/>
        <v>4.2852180634838701</v>
      </c>
      <c r="I36" s="9">
        <f t="shared" si="1"/>
        <v>277.43521806348383</v>
      </c>
      <c r="J36" s="9">
        <f t="shared" si="2"/>
        <v>3.0222049593018104E-2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175.18841247622589</v>
      </c>
      <c r="O36" s="9">
        <f t="shared" si="19"/>
        <v>49.752536928573306</v>
      </c>
      <c r="P36" s="9">
        <f t="shared" si="5"/>
        <v>1.5036236384338071</v>
      </c>
      <c r="Q36" s="12">
        <f t="shared" si="6"/>
        <v>0.15036236384338073</v>
      </c>
      <c r="R36" s="9">
        <f t="shared" si="7"/>
        <v>4.0532094166666672</v>
      </c>
      <c r="S36" s="13">
        <f t="shared" si="8"/>
        <v>3.7097112037955772E-2</v>
      </c>
      <c r="T36" s="2">
        <f t="shared" si="9"/>
        <v>0.34</v>
      </c>
      <c r="U36" s="14">
        <f t="shared" si="10"/>
        <v>1.2613018092904963E-2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2.5513018092904963E-2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-0.76855126876666702</v>
      </c>
      <c r="E37" s="10">
        <f t="shared" si="18"/>
        <v>4.2852180634838701</v>
      </c>
      <c r="F37" s="7" t="s">
        <v>85</v>
      </c>
      <c r="G37" s="1">
        <v>12</v>
      </c>
      <c r="H37" s="9">
        <f t="shared" si="0"/>
        <v>-0.76855126876666702</v>
      </c>
      <c r="I37" s="9">
        <f t="shared" si="1"/>
        <v>272.38144873123332</v>
      </c>
      <c r="J37" s="9">
        <f t="shared" si="2"/>
        <v>1.5758899522753781E-2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88.781007456806165</v>
      </c>
      <c r="P37" s="9">
        <f t="shared" si="5"/>
        <v>1.3990909760406625</v>
      </c>
      <c r="Q37" s="12">
        <f t="shared" si="6"/>
        <v>0.13990909760406625</v>
      </c>
      <c r="R37" s="9">
        <f t="shared" si="7"/>
        <v>4.0532094166666672</v>
      </c>
      <c r="S37" s="13">
        <f t="shared" si="8"/>
        <v>3.4518102378022837E-2</v>
      </c>
      <c r="T37" s="2">
        <f t="shared" si="9"/>
        <v>0.34</v>
      </c>
      <c r="U37" s="14">
        <f t="shared" si="10"/>
        <v>1.1736154808527766E-2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2.4636154808527766E-2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-4.5542567795483899</v>
      </c>
      <c r="E38" s="10">
        <f t="shared" si="18"/>
        <v>-0.76855126876666702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124426.58333333333</v>
      </c>
      <c r="AU42" s="1">
        <f t="shared" ref="AU42:AU53" si="38">AT42*10000*AS42*0.67*AR42*AQ42</f>
        <v>382067828.63367444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-8.2191732306129008</v>
      </c>
      <c r="E43" s="10">
        <f t="shared" ref="E43:E54" si="39">D42</f>
        <v>-2.3066070033871</v>
      </c>
      <c r="F43" s="7" t="s">
        <v>83</v>
      </c>
      <c r="G43" s="1">
        <v>2</v>
      </c>
      <c r="H43" s="9">
        <f t="shared" si="20"/>
        <v>-8.2191732306129008</v>
      </c>
      <c r="I43" s="9">
        <f t="shared" si="21"/>
        <v>264.93082676938707</v>
      </c>
      <c r="J43" s="9">
        <f t="shared" si="22"/>
        <v>5.7666957691640394E-3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116.95539258325853</v>
      </c>
      <c r="P43" s="9">
        <f t="shared" si="25"/>
        <v>0.67444616759079623</v>
      </c>
      <c r="Q43" s="12">
        <f t="shared" si="26"/>
        <v>0.16186708022179108</v>
      </c>
      <c r="R43" s="9">
        <f t="shared" si="27"/>
        <v>14.125500000000001</v>
      </c>
      <c r="S43" s="13">
        <f t="shared" si="28"/>
        <v>1.1459210663112179E-2</v>
      </c>
      <c r="T43" s="2">
        <f t="shared" si="29"/>
        <v>0.43</v>
      </c>
      <c r="U43" s="14">
        <f t="shared" si="30"/>
        <v>4.9274605851382372E-3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1.3347460585138235E-2</v>
      </c>
      <c r="AR43" s="9">
        <f t="shared" si="35"/>
        <v>136.875</v>
      </c>
      <c r="AS43" s="1">
        <f t="shared" si="36"/>
        <v>0.24</v>
      </c>
      <c r="AT43" s="1">
        <f t="shared" si="37"/>
        <v>124426.58333333333</v>
      </c>
      <c r="AU43" s="1">
        <f t="shared" si="38"/>
        <v>365529135.68981314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-0.97331409457142803</v>
      </c>
      <c r="E44" s="10">
        <f t="shared" si="39"/>
        <v>-8.2191732306129008</v>
      </c>
      <c r="F44" s="7" t="s">
        <v>83</v>
      </c>
      <c r="G44" s="1">
        <v>3</v>
      </c>
      <c r="H44" s="9">
        <f t="shared" si="20"/>
        <v>-0.97331409457142803</v>
      </c>
      <c r="I44" s="9">
        <f t="shared" si="21"/>
        <v>272.17668590542854</v>
      </c>
      <c r="J44" s="9">
        <f t="shared" si="22"/>
        <v>1.5340744155318189E-2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175.13719641566774</v>
      </c>
      <c r="P44" s="9">
        <f t="shared" si="25"/>
        <v>2.6867349222924686</v>
      </c>
      <c r="Q44" s="12">
        <f t="shared" si="26"/>
        <v>0.64481638135019248</v>
      </c>
      <c r="R44" s="9">
        <f t="shared" si="27"/>
        <v>14.125500000000001</v>
      </c>
      <c r="S44" s="13">
        <f t="shared" si="28"/>
        <v>4.5649101366336937E-2</v>
      </c>
      <c r="T44" s="2">
        <f t="shared" si="29"/>
        <v>0.43</v>
      </c>
      <c r="U44" s="14">
        <f t="shared" si="30"/>
        <v>1.9629113587524883E-2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2.8049113587524883E-2</v>
      </c>
      <c r="AR44" s="9">
        <f t="shared" si="35"/>
        <v>136.875</v>
      </c>
      <c r="AS44" s="1">
        <f t="shared" si="36"/>
        <v>0.24</v>
      </c>
      <c r="AT44" s="1">
        <f t="shared" si="37"/>
        <v>124426.58333333333</v>
      </c>
      <c r="AU44" s="1">
        <f t="shared" si="38"/>
        <v>768143736.48942161</v>
      </c>
    </row>
    <row r="45" spans="1:48" x14ac:dyDescent="0.15">
      <c r="C45" s="7">
        <v>3</v>
      </c>
      <c r="D45" s="8">
        <v>0.13882707645161299</v>
      </c>
      <c r="E45" s="10">
        <f t="shared" si="39"/>
        <v>-0.97331409457142803</v>
      </c>
      <c r="F45" s="7" t="s">
        <v>83</v>
      </c>
      <c r="G45" s="1">
        <v>4</v>
      </c>
      <c r="H45" s="9">
        <f t="shared" si="20"/>
        <v>0.13882707645161299</v>
      </c>
      <c r="I45" s="9">
        <f t="shared" si="21"/>
        <v>273.28882707645158</v>
      </c>
      <c r="J45" s="9">
        <f t="shared" si="22"/>
        <v>1.7744803235511544E-2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231.30671149337527</v>
      </c>
      <c r="P45" s="9">
        <f t="shared" si="25"/>
        <v>4.1044920825031808</v>
      </c>
      <c r="Q45" s="12">
        <f t="shared" si="26"/>
        <v>0.98507809980076333</v>
      </c>
      <c r="R45" s="9">
        <f t="shared" si="27"/>
        <v>14.125500000000001</v>
      </c>
      <c r="S45" s="13">
        <f t="shared" si="28"/>
        <v>6.9737573877084943E-2</v>
      </c>
      <c r="T45" s="2">
        <f t="shared" si="29"/>
        <v>0.43</v>
      </c>
      <c r="U45" s="14">
        <f t="shared" si="30"/>
        <v>2.9987156767146524E-2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3.8407156767146525E-2</v>
      </c>
      <c r="AR45" s="9">
        <f t="shared" si="35"/>
        <v>136.875</v>
      </c>
      <c r="AS45" s="1">
        <f t="shared" si="36"/>
        <v>0.24</v>
      </c>
      <c r="AT45" s="1">
        <f t="shared" si="37"/>
        <v>124426.58333333333</v>
      </c>
      <c r="AU45" s="1">
        <f t="shared" si="38"/>
        <v>1051805677.0311737</v>
      </c>
    </row>
    <row r="46" spans="1:48" x14ac:dyDescent="0.15">
      <c r="C46" s="7">
        <v>4</v>
      </c>
      <c r="D46" s="8">
        <v>3.1103296387666699</v>
      </c>
      <c r="E46" s="10">
        <f t="shared" si="39"/>
        <v>0.13882707645161299</v>
      </c>
      <c r="F46" s="7" t="s">
        <v>83</v>
      </c>
      <c r="G46" s="1">
        <v>5</v>
      </c>
      <c r="H46" s="9">
        <f t="shared" si="20"/>
        <v>3.1103296387666699</v>
      </c>
      <c r="I46" s="9">
        <f t="shared" si="21"/>
        <v>276.26032963876662</v>
      </c>
      <c r="J46" s="9">
        <f t="shared" si="22"/>
        <v>2.6031715294318653E-2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215.84210844032847</v>
      </c>
      <c r="O46" s="9">
        <f t="shared" si="40"/>
        <v>70.216360970543661</v>
      </c>
      <c r="P46" s="9">
        <f t="shared" si="25"/>
        <v>1.8278523177883008</v>
      </c>
      <c r="Q46" s="12">
        <f t="shared" si="26"/>
        <v>0.43868455626919217</v>
      </c>
      <c r="R46" s="9">
        <f t="shared" si="27"/>
        <v>14.125500000000001</v>
      </c>
      <c r="S46" s="13">
        <f t="shared" si="28"/>
        <v>3.1056214383150482E-2</v>
      </c>
      <c r="T46" s="2">
        <f t="shared" si="29"/>
        <v>0.43</v>
      </c>
      <c r="U46" s="14">
        <f t="shared" si="30"/>
        <v>1.3354172184754707E-2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2.1774172184754706E-2</v>
      </c>
      <c r="AR46" s="9">
        <f t="shared" si="35"/>
        <v>136.875</v>
      </c>
      <c r="AS46" s="1">
        <f t="shared" si="36"/>
        <v>0.24</v>
      </c>
      <c r="AT46" s="1">
        <f t="shared" si="37"/>
        <v>124426.58333333333</v>
      </c>
      <c r="AU46" s="1">
        <f t="shared" si="38"/>
        <v>596300269.12509727</v>
      </c>
    </row>
    <row r="47" spans="1:48" x14ac:dyDescent="0.15">
      <c r="C47" s="7">
        <v>5</v>
      </c>
      <c r="D47" s="8">
        <v>7.5017518837419397</v>
      </c>
      <c r="E47" s="10">
        <f t="shared" si="39"/>
        <v>3.1103296387666699</v>
      </c>
      <c r="F47" s="7" t="s">
        <v>85</v>
      </c>
      <c r="G47" s="1">
        <v>6</v>
      </c>
      <c r="H47" s="9">
        <f t="shared" si="20"/>
        <v>7.5017518837419397</v>
      </c>
      <c r="I47" s="9">
        <f t="shared" si="21"/>
        <v>280.65175188374189</v>
      </c>
      <c r="J47" s="9">
        <f t="shared" si="22"/>
        <v>4.5186657309522565E-2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127.24475865275538</v>
      </c>
      <c r="P47" s="9">
        <f t="shared" si="25"/>
        <v>5.7497653036749634</v>
      </c>
      <c r="Q47" s="12">
        <f t="shared" si="26"/>
        <v>1.3799436728819912</v>
      </c>
      <c r="R47" s="9">
        <f t="shared" si="27"/>
        <v>14.125500000000001</v>
      </c>
      <c r="S47" s="13">
        <f t="shared" si="28"/>
        <v>9.7691669171497728E-2</v>
      </c>
      <c r="T47" s="2">
        <f t="shared" si="29"/>
        <v>0.43</v>
      </c>
      <c r="U47" s="14">
        <f t="shared" si="30"/>
        <v>4.2007417743744023E-2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5.042741774374402E-2</v>
      </c>
      <c r="AR47" s="9">
        <f t="shared" si="35"/>
        <v>136.875</v>
      </c>
      <c r="AS47" s="1">
        <f t="shared" si="36"/>
        <v>0.24</v>
      </c>
      <c r="AT47" s="1">
        <f t="shared" si="37"/>
        <v>124426.58333333333</v>
      </c>
      <c r="AU47" s="1">
        <f t="shared" si="38"/>
        <v>1380988563.7320275</v>
      </c>
    </row>
    <row r="48" spans="1:48" x14ac:dyDescent="0.15">
      <c r="C48" s="7">
        <v>6</v>
      </c>
      <c r="D48" s="8">
        <v>11.482169865033301</v>
      </c>
      <c r="E48" s="10">
        <f t="shared" si="39"/>
        <v>7.5017518837419397</v>
      </c>
      <c r="F48" s="7" t="s">
        <v>83</v>
      </c>
      <c r="G48" s="1">
        <v>7</v>
      </c>
      <c r="H48" s="9">
        <f t="shared" si="20"/>
        <v>11.482169865033301</v>
      </c>
      <c r="I48" s="9">
        <f t="shared" si="21"/>
        <v>284.63216986503329</v>
      </c>
      <c r="J48" s="9">
        <f t="shared" si="22"/>
        <v>7.3403415720345325E-2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180.35124334908042</v>
      </c>
      <c r="P48" s="9">
        <f t="shared" si="25"/>
        <v>13.238397291233715</v>
      </c>
      <c r="Q48" s="12">
        <f t="shared" si="26"/>
        <v>3.1772153498960916</v>
      </c>
      <c r="R48" s="9">
        <f t="shared" si="27"/>
        <v>14.125500000000001</v>
      </c>
      <c r="S48" s="13">
        <f t="shared" si="28"/>
        <v>0.22492763795236215</v>
      </c>
      <c r="T48" s="2">
        <f t="shared" si="29"/>
        <v>0.43</v>
      </c>
      <c r="U48" s="14">
        <f t="shared" si="30"/>
        <v>9.6718884319515724E-2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0.10513888431951574</v>
      </c>
      <c r="AR48" s="9">
        <f t="shared" si="35"/>
        <v>136.875</v>
      </c>
      <c r="AS48" s="1">
        <f t="shared" si="36"/>
        <v>0.24</v>
      </c>
      <c r="AT48" s="1">
        <f t="shared" si="37"/>
        <v>124426.58333333333</v>
      </c>
      <c r="AU48" s="1">
        <f t="shared" si="38"/>
        <v>2879298670.1526804</v>
      </c>
    </row>
    <row r="49" spans="1:48" x14ac:dyDescent="0.15">
      <c r="C49" s="7">
        <v>7</v>
      </c>
      <c r="D49" s="8">
        <v>18.152108139354802</v>
      </c>
      <c r="E49" s="10">
        <f t="shared" si="39"/>
        <v>11.482169865033301</v>
      </c>
      <c r="F49" s="7" t="s">
        <v>83</v>
      </c>
      <c r="G49" s="1">
        <v>8</v>
      </c>
      <c r="H49" s="9">
        <f t="shared" si="20"/>
        <v>18.152108139354802</v>
      </c>
      <c r="I49" s="9">
        <f t="shared" si="21"/>
        <v>291.3021081393548</v>
      </c>
      <c r="J49" s="9">
        <f t="shared" si="22"/>
        <v>0.16065154781363747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225.96909605784671</v>
      </c>
      <c r="P49" s="9">
        <f t="shared" si="25"/>
        <v>36.302285039741598</v>
      </c>
      <c r="Q49" s="12">
        <f t="shared" si="26"/>
        <v>8.7125484095379839</v>
      </c>
      <c r="R49" s="9">
        <f t="shared" si="27"/>
        <v>14.125500000000001</v>
      </c>
      <c r="S49" s="13">
        <f t="shared" si="28"/>
        <v>0.61679575303797984</v>
      </c>
      <c r="T49" s="2">
        <f t="shared" si="29"/>
        <v>0.43</v>
      </c>
      <c r="U49" s="14">
        <f t="shared" si="30"/>
        <v>0.26522217380633134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0.27364217380633138</v>
      </c>
      <c r="AR49" s="9">
        <f t="shared" si="35"/>
        <v>136.875</v>
      </c>
      <c r="AS49" s="1">
        <f t="shared" si="36"/>
        <v>0.24</v>
      </c>
      <c r="AT49" s="1">
        <f t="shared" si="37"/>
        <v>124426.58333333333</v>
      </c>
      <c r="AU49" s="1">
        <f t="shared" si="38"/>
        <v>7493873957.6487036</v>
      </c>
    </row>
    <row r="50" spans="1:48" x14ac:dyDescent="0.15">
      <c r="C50" s="7">
        <v>8</v>
      </c>
      <c r="D50" s="8">
        <v>13.608929368709701</v>
      </c>
      <c r="E50" s="10">
        <f t="shared" si="39"/>
        <v>18.152108139354802</v>
      </c>
      <c r="F50" s="7" t="s">
        <v>83</v>
      </c>
      <c r="G50" s="1">
        <v>9</v>
      </c>
      <c r="H50" s="9">
        <f t="shared" si="20"/>
        <v>13.608929368709701</v>
      </c>
      <c r="I50" s="9">
        <f t="shared" si="21"/>
        <v>286.75892936870969</v>
      </c>
      <c r="J50" s="9">
        <f t="shared" si="22"/>
        <v>9.46019336301748E-2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248.52306101810512</v>
      </c>
      <c r="P50" s="9">
        <f t="shared" si="25"/>
        <v>23.510762124002664</v>
      </c>
      <c r="Q50" s="12">
        <f t="shared" si="26"/>
        <v>5.6425829097606393</v>
      </c>
      <c r="R50" s="9">
        <f t="shared" si="27"/>
        <v>14.125500000000001</v>
      </c>
      <c r="S50" s="13">
        <f t="shared" si="28"/>
        <v>0.39946075606248549</v>
      </c>
      <c r="T50" s="2">
        <f t="shared" si="29"/>
        <v>0.43</v>
      </c>
      <c r="U50" s="14">
        <f t="shared" si="30"/>
        <v>0.17176812510686876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0.18018812510686874</v>
      </c>
      <c r="AR50" s="9">
        <f t="shared" si="35"/>
        <v>136.875</v>
      </c>
      <c r="AS50" s="1">
        <f t="shared" si="36"/>
        <v>0.24</v>
      </c>
      <c r="AT50" s="1">
        <f t="shared" si="37"/>
        <v>124426.58333333333</v>
      </c>
      <c r="AU50" s="1">
        <f t="shared" si="38"/>
        <v>4934572326.4557238</v>
      </c>
    </row>
    <row r="51" spans="1:48" x14ac:dyDescent="0.15">
      <c r="C51" s="7">
        <v>9</v>
      </c>
      <c r="D51" s="8">
        <v>9.3473513308666707</v>
      </c>
      <c r="E51" s="10">
        <f t="shared" si="39"/>
        <v>13.608929368709701</v>
      </c>
      <c r="F51" s="7" t="s">
        <v>83</v>
      </c>
      <c r="G51" s="1">
        <v>10</v>
      </c>
      <c r="H51" s="9">
        <f t="shared" si="20"/>
        <v>9.3473513308666707</v>
      </c>
      <c r="I51" s="9">
        <f t="shared" si="21"/>
        <v>282.49735133086665</v>
      </c>
      <c r="J51" s="9">
        <f t="shared" si="22"/>
        <v>5.6682179369723897E-2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283.86854889410245</v>
      </c>
      <c r="P51" s="9">
        <f t="shared" si="25"/>
        <v>16.090288005838755</v>
      </c>
      <c r="Q51" s="12">
        <f t="shared" si="26"/>
        <v>3.861669121401301</v>
      </c>
      <c r="R51" s="9">
        <f t="shared" si="27"/>
        <v>14.125500000000001</v>
      </c>
      <c r="S51" s="13">
        <f t="shared" si="28"/>
        <v>0.27338282690179466</v>
      </c>
      <c r="T51" s="2">
        <f t="shared" si="29"/>
        <v>0.43</v>
      </c>
      <c r="U51" s="14">
        <f t="shared" si="30"/>
        <v>0.11755461556777171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0.1259746155677717</v>
      </c>
      <c r="AR51" s="9">
        <f t="shared" si="35"/>
        <v>136.875</v>
      </c>
      <c r="AS51" s="1">
        <f t="shared" si="36"/>
        <v>0.24</v>
      </c>
      <c r="AT51" s="1">
        <f t="shared" si="37"/>
        <v>124426.58333333333</v>
      </c>
      <c r="AU51" s="1">
        <f t="shared" si="38"/>
        <v>3449899106.547328</v>
      </c>
    </row>
    <row r="52" spans="1:48" x14ac:dyDescent="0.15">
      <c r="C52" s="7">
        <v>10</v>
      </c>
      <c r="D52" s="8">
        <v>4.2852180634838701</v>
      </c>
      <c r="E52" s="10">
        <f t="shared" si="39"/>
        <v>9.3473513308666707</v>
      </c>
      <c r="F52" s="7" t="s">
        <v>83</v>
      </c>
      <c r="G52" s="1">
        <v>11</v>
      </c>
      <c r="H52" s="9">
        <f t="shared" si="20"/>
        <v>4.2852180634838701</v>
      </c>
      <c r="I52" s="9">
        <f t="shared" si="21"/>
        <v>277.43521806348383</v>
      </c>
      <c r="J52" s="9">
        <f t="shared" si="22"/>
        <v>3.0222049593018104E-2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254.38934784385049</v>
      </c>
      <c r="O52" s="9">
        <f t="shared" si="40"/>
        <v>72.245163044413175</v>
      </c>
      <c r="P52" s="9">
        <f t="shared" si="25"/>
        <v>2.1833969003839337</v>
      </c>
      <c r="Q52" s="12">
        <f t="shared" si="26"/>
        <v>0.52401525609214405</v>
      </c>
      <c r="R52" s="9">
        <f t="shared" si="27"/>
        <v>14.125500000000001</v>
      </c>
      <c r="S52" s="13">
        <f t="shared" si="28"/>
        <v>3.7097112037955758E-2</v>
      </c>
      <c r="T52" s="2">
        <f t="shared" si="29"/>
        <v>0.43</v>
      </c>
      <c r="U52" s="14">
        <f t="shared" si="30"/>
        <v>1.5951758176320975E-2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2.4371758176320972E-2</v>
      </c>
      <c r="AR52" s="9">
        <f t="shared" si="35"/>
        <v>136.875</v>
      </c>
      <c r="AS52" s="1">
        <f t="shared" si="36"/>
        <v>0.24</v>
      </c>
      <c r="AT52" s="1">
        <f t="shared" si="37"/>
        <v>124426.58333333333</v>
      </c>
      <c r="AU52" s="1">
        <f t="shared" si="38"/>
        <v>667436898.92225885</v>
      </c>
    </row>
    <row r="53" spans="1:48" x14ac:dyDescent="0.15">
      <c r="C53" s="7">
        <v>11</v>
      </c>
      <c r="D53" s="8">
        <v>-0.76855126876666702</v>
      </c>
      <c r="E53" s="10">
        <f t="shared" si="39"/>
        <v>4.2852180634838701</v>
      </c>
      <c r="F53" s="7" t="s">
        <v>85</v>
      </c>
      <c r="G53" s="1">
        <v>12</v>
      </c>
      <c r="H53" s="9">
        <f t="shared" si="20"/>
        <v>-0.76855126876666702</v>
      </c>
      <c r="I53" s="9">
        <f t="shared" si="21"/>
        <v>272.38144873123332</v>
      </c>
      <c r="J53" s="9">
        <f t="shared" si="22"/>
        <v>1.5758899522753781E-2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128.91801614402922</v>
      </c>
      <c r="P53" s="9">
        <f t="shared" si="25"/>
        <v>2.0316060630865063</v>
      </c>
      <c r="Q53" s="12">
        <f t="shared" si="26"/>
        <v>0.48758545514076146</v>
      </c>
      <c r="R53" s="9">
        <f t="shared" si="27"/>
        <v>14.125500000000001</v>
      </c>
      <c r="S53" s="13">
        <f t="shared" si="28"/>
        <v>3.4518102378022823E-2</v>
      </c>
      <c r="T53" s="2">
        <f t="shared" si="29"/>
        <v>0.43</v>
      </c>
      <c r="U53" s="14">
        <f t="shared" si="30"/>
        <v>1.4842784022549814E-2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2.3262784022549811E-2</v>
      </c>
      <c r="AR53" s="9">
        <f t="shared" si="35"/>
        <v>136.875</v>
      </c>
      <c r="AS53" s="1">
        <f t="shared" si="36"/>
        <v>0.24</v>
      </c>
      <c r="AT53" s="1">
        <f t="shared" si="37"/>
        <v>124426.58333333333</v>
      </c>
      <c r="AU53" s="1">
        <f t="shared" si="38"/>
        <v>637066899.97416937</v>
      </c>
      <c r="AV53" s="1">
        <f>SUM(AU42:AU53)</f>
        <v>24606983070.402077</v>
      </c>
    </row>
    <row r="54" spans="1:48" x14ac:dyDescent="0.15">
      <c r="C54" s="7">
        <v>12</v>
      </c>
      <c r="D54" s="8">
        <v>-4.5542567795483899</v>
      </c>
      <c r="E54" s="10">
        <f t="shared" si="39"/>
        <v>-0.76855126876666702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-2.3066070033871</v>
      </c>
      <c r="E58" s="7"/>
      <c r="F58" s="7"/>
      <c r="G58" s="1">
        <v>1</v>
      </c>
      <c r="H58" s="9">
        <f t="shared" ref="H58:H69" si="41">E59</f>
        <v>-2.3066070033871</v>
      </c>
      <c r="I58" s="9">
        <f t="shared" ref="I58:I69" si="42">H58+273.15</f>
        <v>270.84339299661286</v>
      </c>
      <c r="J58" s="9">
        <f t="shared" ref="J58:J69" si="43">EXP(($C$15*(I58-$C$13))/($C$16*I58*$C$13))</f>
        <v>1.2863670667796048E-2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1.2833655436237858E-3</v>
      </c>
      <c r="Q58" s="12">
        <f t="shared" ref="Q58:Q69" si="47">P58*$B$60</f>
        <v>2.438394532885193E-4</v>
      </c>
      <c r="R58" s="9">
        <f t="shared" ref="R58:R69" si="48">L58*$B$60</f>
        <v>1.8955666666666669E-2</v>
      </c>
      <c r="S58" s="13">
        <f t="shared" ref="S58:S69" si="49">Q58/R58</f>
        <v>1.2863670667796047E-2</v>
      </c>
      <c r="T58" s="2">
        <f t="shared" ref="T58:T69" si="50">$B$59/100</f>
        <v>0.01</v>
      </c>
      <c r="U58" s="14">
        <f t="shared" ref="U58:U69" si="51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1.2128636706677961E-2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49063.083333333336</v>
      </c>
      <c r="AU58" s="1">
        <f t="shared" ref="AU58:AU69" si="58">AT58*10000*AS58*0.67*AR58*AQ58</f>
        <v>7557544.1178682167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-8.2191732306129008</v>
      </c>
      <c r="E59" s="10">
        <f t="shared" ref="E59:E70" si="59">D58</f>
        <v>-2.3066070033871</v>
      </c>
      <c r="F59" s="7" t="s">
        <v>83</v>
      </c>
      <c r="G59" s="1">
        <v>2</v>
      </c>
      <c r="H59" s="9">
        <f t="shared" si="41"/>
        <v>-8.2191732306129008</v>
      </c>
      <c r="I59" s="9">
        <f t="shared" si="42"/>
        <v>264.93082676938707</v>
      </c>
      <c r="J59" s="9">
        <f t="shared" si="43"/>
        <v>5.7666957691640394E-3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0.19824996778970955</v>
      </c>
      <c r="P59" s="9">
        <f t="shared" si="46"/>
        <v>1.1432472504898251E-3</v>
      </c>
      <c r="Q59" s="12">
        <f t="shared" si="47"/>
        <v>2.1721697759306678E-4</v>
      </c>
      <c r="R59" s="9">
        <f t="shared" si="48"/>
        <v>1.8955666666666669E-2</v>
      </c>
      <c r="S59" s="13">
        <f t="shared" si="49"/>
        <v>1.1459210663112179E-2</v>
      </c>
      <c r="T59" s="2">
        <f t="shared" si="50"/>
        <v>0.01</v>
      </c>
      <c r="U59" s="14">
        <f t="shared" si="51"/>
        <v>1.145921066311218E-4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1.2114592106631123E-2</v>
      </c>
      <c r="AR59" s="9">
        <f t="shared" si="55"/>
        <v>9.9766666666666666</v>
      </c>
      <c r="AS59" s="1">
        <f t="shared" si="56"/>
        <v>0.19</v>
      </c>
      <c r="AT59" s="1">
        <f t="shared" si="57"/>
        <v>49063.083333333336</v>
      </c>
      <c r="AU59" s="1">
        <f t="shared" si="58"/>
        <v>7548792.7068861928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-0.97331409457142803</v>
      </c>
      <c r="E60" s="10">
        <f t="shared" si="59"/>
        <v>-8.2191732306129008</v>
      </c>
      <c r="F60" s="7" t="s">
        <v>83</v>
      </c>
      <c r="G60" s="1">
        <v>3</v>
      </c>
      <c r="H60" s="9">
        <f t="shared" si="41"/>
        <v>-0.97331409457142803</v>
      </c>
      <c r="I60" s="9">
        <f t="shared" si="42"/>
        <v>272.17668590542854</v>
      </c>
      <c r="J60" s="9">
        <f t="shared" si="43"/>
        <v>1.5340744155318189E-2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0.29687338720588641</v>
      </c>
      <c r="P60" s="9">
        <f t="shared" si="46"/>
        <v>4.5542586796482156E-3</v>
      </c>
      <c r="Q60" s="12">
        <f t="shared" si="47"/>
        <v>8.6530914913316099E-4</v>
      </c>
      <c r="R60" s="9">
        <f t="shared" si="48"/>
        <v>1.8955666666666669E-2</v>
      </c>
      <c r="S60" s="13">
        <f t="shared" si="49"/>
        <v>4.5649101366336937E-2</v>
      </c>
      <c r="T60" s="2">
        <f t="shared" si="50"/>
        <v>0.01</v>
      </c>
      <c r="U60" s="14">
        <f t="shared" si="51"/>
        <v>4.5649101366336938E-4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1.2456491013663369E-2</v>
      </c>
      <c r="AR60" s="9">
        <f t="shared" si="55"/>
        <v>9.9766666666666666</v>
      </c>
      <c r="AS60" s="1">
        <f t="shared" si="56"/>
        <v>0.19</v>
      </c>
      <c r="AT60" s="1">
        <f t="shared" si="57"/>
        <v>49063.083333333336</v>
      </c>
      <c r="AU60" s="1">
        <f t="shared" si="58"/>
        <v>7761835.2883598749</v>
      </c>
    </row>
    <row r="61" spans="1:48" x14ac:dyDescent="0.15">
      <c r="C61" s="7">
        <v>3</v>
      </c>
      <c r="D61" s="8">
        <v>0.13882707645161299</v>
      </c>
      <c r="E61" s="10">
        <f t="shared" si="59"/>
        <v>-0.97331409457142803</v>
      </c>
      <c r="F61" s="7" t="s">
        <v>83</v>
      </c>
      <c r="G61" s="1">
        <v>4</v>
      </c>
      <c r="H61" s="9">
        <f t="shared" si="41"/>
        <v>0.13882707645161299</v>
      </c>
      <c r="I61" s="9">
        <f t="shared" si="42"/>
        <v>273.28882707645158</v>
      </c>
      <c r="J61" s="9">
        <f t="shared" si="43"/>
        <v>1.7744803235511544E-2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0.39208579519290487</v>
      </c>
      <c r="P61" s="9">
        <f t="shared" si="46"/>
        <v>6.9574852871371754E-3</v>
      </c>
      <c r="Q61" s="12">
        <f t="shared" si="47"/>
        <v>1.3219222045560634E-3</v>
      </c>
      <c r="R61" s="9">
        <f t="shared" si="48"/>
        <v>1.8955666666666669E-2</v>
      </c>
      <c r="S61" s="13">
        <f t="shared" si="49"/>
        <v>6.9737573877084943E-2</v>
      </c>
      <c r="T61" s="2">
        <f t="shared" si="50"/>
        <v>0.01</v>
      </c>
      <c r="U61" s="14">
        <f t="shared" si="51"/>
        <v>6.9737573877084948E-4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1.269737573877085E-2</v>
      </c>
      <c r="AR61" s="9">
        <f t="shared" si="55"/>
        <v>9.9766666666666666</v>
      </c>
      <c r="AS61" s="1">
        <f t="shared" si="56"/>
        <v>0.19</v>
      </c>
      <c r="AT61" s="1">
        <f t="shared" si="57"/>
        <v>49063.083333333336</v>
      </c>
      <c r="AU61" s="1">
        <f t="shared" si="58"/>
        <v>7911934.3457681974</v>
      </c>
    </row>
    <row r="62" spans="1:48" x14ac:dyDescent="0.15">
      <c r="C62" s="7">
        <v>4</v>
      </c>
      <c r="D62" s="8">
        <v>3.1103296387666699</v>
      </c>
      <c r="E62" s="10">
        <f t="shared" si="59"/>
        <v>0.13882707645161299</v>
      </c>
      <c r="F62" s="7" t="s">
        <v>83</v>
      </c>
      <c r="G62" s="1">
        <v>5</v>
      </c>
      <c r="H62" s="9">
        <f t="shared" si="41"/>
        <v>3.1103296387666699</v>
      </c>
      <c r="I62" s="9">
        <f t="shared" si="42"/>
        <v>276.26032963876662</v>
      </c>
      <c r="J62" s="9">
        <f t="shared" si="43"/>
        <v>2.6031715294318653E-2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0.36587189441047935</v>
      </c>
      <c r="O62" s="9">
        <f t="shared" si="60"/>
        <v>0.11902308216195501</v>
      </c>
      <c r="P62" s="9">
        <f t="shared" si="46"/>
        <v>3.0983749882923096E-3</v>
      </c>
      <c r="Q62" s="12">
        <f t="shared" si="47"/>
        <v>5.8869124777553882E-4</v>
      </c>
      <c r="R62" s="9">
        <f t="shared" si="48"/>
        <v>1.8955666666666669E-2</v>
      </c>
      <c r="S62" s="13">
        <f t="shared" si="49"/>
        <v>3.1056214383150444E-2</v>
      </c>
      <c r="T62" s="2">
        <f t="shared" si="50"/>
        <v>0.01</v>
      </c>
      <c r="U62" s="14">
        <f t="shared" si="51"/>
        <v>3.1056214383150444E-4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1.2310562143831505E-2</v>
      </c>
      <c r="AR62" s="9">
        <f t="shared" si="55"/>
        <v>9.9766666666666666</v>
      </c>
      <c r="AS62" s="1">
        <f t="shared" si="56"/>
        <v>0.19</v>
      </c>
      <c r="AT62" s="1">
        <f t="shared" si="57"/>
        <v>49063.083333333336</v>
      </c>
      <c r="AU62" s="1">
        <f t="shared" si="58"/>
        <v>7670904.71648301</v>
      </c>
    </row>
    <row r="63" spans="1:48" x14ac:dyDescent="0.15">
      <c r="C63" s="7">
        <v>5</v>
      </c>
      <c r="D63" s="8">
        <v>7.5017518837419397</v>
      </c>
      <c r="E63" s="10">
        <f t="shared" si="59"/>
        <v>3.1103296387666699</v>
      </c>
      <c r="F63" s="7" t="s">
        <v>85</v>
      </c>
      <c r="G63" s="1">
        <v>6</v>
      </c>
      <c r="H63" s="9">
        <f t="shared" si="41"/>
        <v>7.5017518837419397</v>
      </c>
      <c r="I63" s="9">
        <f t="shared" si="42"/>
        <v>280.65175188374189</v>
      </c>
      <c r="J63" s="9">
        <f t="shared" si="43"/>
        <v>4.5186657309522565E-2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0.21569137384032938</v>
      </c>
      <c r="P63" s="9">
        <f t="shared" si="46"/>
        <v>9.7463721943430847E-3</v>
      </c>
      <c r="Q63" s="12">
        <f t="shared" si="47"/>
        <v>1.8518107169251861E-3</v>
      </c>
      <c r="R63" s="9">
        <f t="shared" si="48"/>
        <v>1.8955666666666669E-2</v>
      </c>
      <c r="S63" s="13">
        <f t="shared" si="49"/>
        <v>9.7691669171497658E-2</v>
      </c>
      <c r="T63" s="2">
        <f t="shared" si="50"/>
        <v>0.01</v>
      </c>
      <c r="U63" s="14">
        <f t="shared" si="51"/>
        <v>9.7691669171497651E-4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1.2976916691714977E-2</v>
      </c>
      <c r="AR63" s="9">
        <f t="shared" si="55"/>
        <v>9.9766666666666666</v>
      </c>
      <c r="AS63" s="1">
        <f t="shared" si="56"/>
        <v>0.19</v>
      </c>
      <c r="AT63" s="1">
        <f t="shared" si="57"/>
        <v>49063.083333333336</v>
      </c>
      <c r="AU63" s="1">
        <f t="shared" si="58"/>
        <v>8086120.7061744705</v>
      </c>
    </row>
    <row r="64" spans="1:48" x14ac:dyDescent="0.15">
      <c r="C64" s="7">
        <v>6</v>
      </c>
      <c r="D64" s="8">
        <v>11.482169865033301</v>
      </c>
      <c r="E64" s="10">
        <f t="shared" si="59"/>
        <v>7.5017518837419397</v>
      </c>
      <c r="F64" s="7" t="s">
        <v>83</v>
      </c>
      <c r="G64" s="1">
        <v>7</v>
      </c>
      <c r="H64" s="9">
        <f t="shared" si="41"/>
        <v>11.482169865033301</v>
      </c>
      <c r="I64" s="9">
        <f t="shared" si="42"/>
        <v>284.63216986503329</v>
      </c>
      <c r="J64" s="9">
        <f t="shared" si="43"/>
        <v>7.3403415720345325E-2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0.30571166831265295</v>
      </c>
      <c r="P64" s="9">
        <f t="shared" si="46"/>
        <v>2.2440280679713986E-2</v>
      </c>
      <c r="Q64" s="12">
        <f t="shared" si="47"/>
        <v>4.2636533291456578E-3</v>
      </c>
      <c r="R64" s="9">
        <f t="shared" si="48"/>
        <v>1.8955666666666669E-2</v>
      </c>
      <c r="S64" s="13">
        <f t="shared" si="49"/>
        <v>0.22492763795236204</v>
      </c>
      <c r="T64" s="2">
        <f t="shared" si="50"/>
        <v>0.01</v>
      </c>
      <c r="U64" s="14">
        <f t="shared" si="51"/>
        <v>2.2492763795236206E-3</v>
      </c>
      <c r="V64" s="13"/>
      <c r="W64" s="2"/>
      <c r="X64" s="14"/>
      <c r="Y64" s="2">
        <v>0.02</v>
      </c>
      <c r="Z64" s="2">
        <v>0.21</v>
      </c>
      <c r="AA64" s="2">
        <f t="shared" si="52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3"/>
        <v>7.8000000000000005E-3</v>
      </c>
      <c r="AQ64" s="1">
        <f t="shared" si="54"/>
        <v>1.4249276379523621E-2</v>
      </c>
      <c r="AR64" s="9">
        <f t="shared" si="55"/>
        <v>9.9766666666666666</v>
      </c>
      <c r="AS64" s="1">
        <f t="shared" si="56"/>
        <v>0.19</v>
      </c>
      <c r="AT64" s="1">
        <f t="shared" si="57"/>
        <v>49063.083333333336</v>
      </c>
      <c r="AU64" s="1">
        <f t="shared" si="58"/>
        <v>8878948.0211451948</v>
      </c>
    </row>
    <row r="65" spans="1:48" x14ac:dyDescent="0.15">
      <c r="C65" s="7">
        <v>7</v>
      </c>
      <c r="D65" s="8">
        <v>18.152108139354802</v>
      </c>
      <c r="E65" s="10">
        <f t="shared" si="59"/>
        <v>11.482169865033301</v>
      </c>
      <c r="F65" s="7" t="s">
        <v>83</v>
      </c>
      <c r="G65" s="1">
        <v>8</v>
      </c>
      <c r="H65" s="9">
        <f t="shared" si="41"/>
        <v>18.152108139354802</v>
      </c>
      <c r="I65" s="9">
        <f t="shared" si="42"/>
        <v>291.3021081393548</v>
      </c>
      <c r="J65" s="9">
        <f t="shared" si="43"/>
        <v>0.16065154781363747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0.38303805429960563</v>
      </c>
      <c r="P65" s="9">
        <f t="shared" si="46"/>
        <v>6.1535656294755763E-2</v>
      </c>
      <c r="Q65" s="12">
        <f t="shared" si="47"/>
        <v>1.1691774696003595E-2</v>
      </c>
      <c r="R65" s="9">
        <f t="shared" si="48"/>
        <v>1.8955666666666669E-2</v>
      </c>
      <c r="S65" s="13">
        <f t="shared" si="49"/>
        <v>0.61679575303797951</v>
      </c>
      <c r="T65" s="2">
        <f t="shared" si="50"/>
        <v>0.01</v>
      </c>
      <c r="U65" s="14">
        <f t="shared" si="51"/>
        <v>6.1679575303797956E-3</v>
      </c>
      <c r="V65" s="13"/>
      <c r="W65" s="2"/>
      <c r="X65" s="14"/>
      <c r="Y65" s="2">
        <v>0.02</v>
      </c>
      <c r="Z65" s="2">
        <v>0.21</v>
      </c>
      <c r="AA65" s="2">
        <f t="shared" si="52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3"/>
        <v>7.8000000000000005E-3</v>
      </c>
      <c r="AQ65" s="1">
        <f t="shared" si="54"/>
        <v>1.8167957530379794E-2</v>
      </c>
      <c r="AR65" s="9">
        <f t="shared" si="55"/>
        <v>9.9766666666666666</v>
      </c>
      <c r="AS65" s="1">
        <f t="shared" si="56"/>
        <v>0.19</v>
      </c>
      <c r="AT65" s="1">
        <f t="shared" si="57"/>
        <v>49063.083333333336</v>
      </c>
      <c r="AU65" s="1">
        <f t="shared" si="58"/>
        <v>11320739.823281368</v>
      </c>
    </row>
    <row r="66" spans="1:48" x14ac:dyDescent="0.15">
      <c r="C66" s="7">
        <v>8</v>
      </c>
      <c r="D66" s="8">
        <v>13.608929368709701</v>
      </c>
      <c r="E66" s="10">
        <f t="shared" si="59"/>
        <v>18.152108139354802</v>
      </c>
      <c r="F66" s="7" t="s">
        <v>83</v>
      </c>
      <c r="G66" s="1">
        <v>9</v>
      </c>
      <c r="H66" s="9">
        <f t="shared" si="41"/>
        <v>13.608929368709701</v>
      </c>
      <c r="I66" s="9">
        <f t="shared" si="42"/>
        <v>286.75892936870969</v>
      </c>
      <c r="J66" s="9">
        <f t="shared" si="43"/>
        <v>9.46019336301748E-2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0.42126906467151654</v>
      </c>
      <c r="P66" s="9">
        <f t="shared" si="46"/>
        <v>3.985286809650062E-2</v>
      </c>
      <c r="Q66" s="12">
        <f t="shared" si="47"/>
        <v>7.5720449383351179E-3</v>
      </c>
      <c r="R66" s="9">
        <f t="shared" si="48"/>
        <v>1.8955666666666669E-2</v>
      </c>
      <c r="S66" s="13">
        <f t="shared" si="49"/>
        <v>0.39946075606248527</v>
      </c>
      <c r="T66" s="2">
        <f t="shared" si="50"/>
        <v>0.01</v>
      </c>
      <c r="U66" s="14">
        <f t="shared" si="51"/>
        <v>3.9946075606248528E-3</v>
      </c>
      <c r="V66" s="13"/>
      <c r="W66" s="2"/>
      <c r="X66" s="14"/>
      <c r="Y66" s="2">
        <v>0.02</v>
      </c>
      <c r="Z66" s="2">
        <v>0.21</v>
      </c>
      <c r="AA66" s="2">
        <f t="shared" si="52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3"/>
        <v>7.8000000000000005E-3</v>
      </c>
      <c r="AQ66" s="1">
        <f t="shared" si="54"/>
        <v>1.5994607560624853E-2</v>
      </c>
      <c r="AR66" s="9">
        <f t="shared" si="55"/>
        <v>9.9766666666666666</v>
      </c>
      <c r="AS66" s="1">
        <f t="shared" si="56"/>
        <v>0.19</v>
      </c>
      <c r="AT66" s="1">
        <f t="shared" si="57"/>
        <v>49063.083333333336</v>
      </c>
      <c r="AU66" s="1">
        <f t="shared" si="58"/>
        <v>9966491.305725649</v>
      </c>
    </row>
    <row r="67" spans="1:48" x14ac:dyDescent="0.15">
      <c r="C67" s="7">
        <v>9</v>
      </c>
      <c r="D67" s="8">
        <v>9.3473513308666707</v>
      </c>
      <c r="E67" s="10">
        <f t="shared" si="59"/>
        <v>13.608929368709701</v>
      </c>
      <c r="F67" s="7" t="s">
        <v>83</v>
      </c>
      <c r="G67" s="1">
        <v>10</v>
      </c>
      <c r="H67" s="9">
        <f t="shared" si="41"/>
        <v>9.3473513308666707</v>
      </c>
      <c r="I67" s="9">
        <f t="shared" si="42"/>
        <v>282.49735133086665</v>
      </c>
      <c r="J67" s="9">
        <f t="shared" si="43"/>
        <v>5.6682179369723897E-2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0.48118286324168263</v>
      </c>
      <c r="P67" s="9">
        <f t="shared" si="46"/>
        <v>2.7274493363902377E-2</v>
      </c>
      <c r="Q67" s="12">
        <f t="shared" si="47"/>
        <v>5.1821537391414521E-3</v>
      </c>
      <c r="R67" s="9">
        <f t="shared" si="48"/>
        <v>1.8955666666666669E-2</v>
      </c>
      <c r="S67" s="13">
        <f t="shared" si="49"/>
        <v>0.27338282690179461</v>
      </c>
      <c r="T67" s="2">
        <f t="shared" si="50"/>
        <v>0.01</v>
      </c>
      <c r="U67" s="14">
        <f t="shared" si="51"/>
        <v>2.7338282690179462E-3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1.4733828269017946E-2</v>
      </c>
      <c r="AR67" s="9">
        <f t="shared" si="55"/>
        <v>9.9766666666666666</v>
      </c>
      <c r="AS67" s="1">
        <f t="shared" si="56"/>
        <v>0.19</v>
      </c>
      <c r="AT67" s="1">
        <f t="shared" si="57"/>
        <v>49063.083333333336</v>
      </c>
      <c r="AU67" s="1">
        <f t="shared" si="58"/>
        <v>9180879.9175992683</v>
      </c>
    </row>
    <row r="68" spans="1:48" x14ac:dyDescent="0.15">
      <c r="C68" s="7">
        <v>10</v>
      </c>
      <c r="D68" s="8">
        <v>4.2852180634838701</v>
      </c>
      <c r="E68" s="10">
        <f t="shared" si="59"/>
        <v>9.3473513308666707</v>
      </c>
      <c r="F68" s="7" t="s">
        <v>83</v>
      </c>
      <c r="G68" s="1">
        <v>11</v>
      </c>
      <c r="H68" s="9">
        <f t="shared" si="41"/>
        <v>4.2852180634838701</v>
      </c>
      <c r="I68" s="9">
        <f t="shared" si="42"/>
        <v>277.43521806348383</v>
      </c>
      <c r="J68" s="9">
        <f t="shared" si="43"/>
        <v>3.0222049593018104E-2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0.43121295138389121</v>
      </c>
      <c r="O68" s="9">
        <f t="shared" si="60"/>
        <v>0.12246208516055573</v>
      </c>
      <c r="P68" s="9">
        <f t="shared" si="46"/>
        <v>3.701055210986722E-3</v>
      </c>
      <c r="Q68" s="12">
        <f t="shared" si="47"/>
        <v>7.0320049008747718E-4</v>
      </c>
      <c r="R68" s="9">
        <f t="shared" si="48"/>
        <v>1.8955666666666669E-2</v>
      </c>
      <c r="S68" s="13">
        <f t="shared" si="49"/>
        <v>3.7097112037955779E-2</v>
      </c>
      <c r="T68" s="2">
        <f t="shared" si="50"/>
        <v>0.01</v>
      </c>
      <c r="U68" s="14">
        <f t="shared" si="51"/>
        <v>3.7097112037955777E-4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1.2370971120379558E-2</v>
      </c>
      <c r="AR68" s="9">
        <f t="shared" si="55"/>
        <v>9.9766666666666666</v>
      </c>
      <c r="AS68" s="1">
        <f t="shared" si="56"/>
        <v>0.19</v>
      </c>
      <c r="AT68" s="1">
        <f t="shared" si="57"/>
        <v>49063.083333333336</v>
      </c>
      <c r="AU68" s="1">
        <f t="shared" si="58"/>
        <v>7708546.4990195259</v>
      </c>
    </row>
    <row r="69" spans="1:48" x14ac:dyDescent="0.15">
      <c r="C69" s="7">
        <v>11</v>
      </c>
      <c r="D69" s="8">
        <v>-0.76855126876666702</v>
      </c>
      <c r="E69" s="10">
        <f t="shared" si="59"/>
        <v>4.2852180634838701</v>
      </c>
      <c r="F69" s="7" t="s">
        <v>85</v>
      </c>
      <c r="G69" s="1">
        <v>12</v>
      </c>
      <c r="H69" s="9">
        <f t="shared" si="41"/>
        <v>-0.76855126876666702</v>
      </c>
      <c r="I69" s="9">
        <f t="shared" si="42"/>
        <v>272.38144873123332</v>
      </c>
      <c r="J69" s="9">
        <f t="shared" si="43"/>
        <v>1.5758899522753781E-2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0.21852769661623569</v>
      </c>
      <c r="P69" s="9">
        <f t="shared" si="46"/>
        <v>3.4437560139140796E-3</v>
      </c>
      <c r="Q69" s="12">
        <f t="shared" si="47"/>
        <v>6.5431364264367515E-4</v>
      </c>
      <c r="R69" s="9">
        <f t="shared" si="48"/>
        <v>1.8955666666666669E-2</v>
      </c>
      <c r="S69" s="13">
        <f t="shared" si="49"/>
        <v>3.4518102378022844E-2</v>
      </c>
      <c r="T69" s="2">
        <f t="shared" si="50"/>
        <v>0.01</v>
      </c>
      <c r="U69" s="14">
        <f t="shared" si="51"/>
        <v>3.4518102378022845E-4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1.2345181023780228E-2</v>
      </c>
      <c r="AR69" s="9">
        <f t="shared" si="55"/>
        <v>9.9766666666666666</v>
      </c>
      <c r="AS69" s="1">
        <f t="shared" si="56"/>
        <v>0.19</v>
      </c>
      <c r="AT69" s="1">
        <f t="shared" si="57"/>
        <v>49063.083333333336</v>
      </c>
      <c r="AU69" s="1">
        <f t="shared" si="58"/>
        <v>7692476.2845702628</v>
      </c>
      <c r="AV69" s="1">
        <f>SUM(AU58:AU69)</f>
        <v>101285213.73288123</v>
      </c>
    </row>
    <row r="70" spans="1:48" x14ac:dyDescent="0.15">
      <c r="C70" s="7">
        <v>12</v>
      </c>
      <c r="D70" s="8">
        <v>-4.5542567795483899</v>
      </c>
      <c r="E70" s="10">
        <f t="shared" si="59"/>
        <v>-0.76855126876666702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-2.3066070033871</v>
      </c>
      <c r="E73" s="7"/>
      <c r="F73" s="7"/>
      <c r="G73" s="1">
        <v>1</v>
      </c>
      <c r="H73" s="9">
        <f t="shared" ref="H73:H84" si="61">E74</f>
        <v>-2.3066070033871</v>
      </c>
      <c r="I73" s="9">
        <f t="shared" ref="I73:I84" si="62">H73+273.15</f>
        <v>270.84339299661286</v>
      </c>
      <c r="J73" s="9">
        <f t="shared" ref="J73:J84" si="63">EXP(($C$15*(I73-$C$13))/($C$16*I73*$C$13))</f>
        <v>1.2863670667796048E-2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1.4085719381236675E-3</v>
      </c>
      <c r="Q73" s="12">
        <f t="shared" ref="Q73:Q84" si="67">P73*$B$75</f>
        <v>2.5354294886226013E-4</v>
      </c>
      <c r="R73" s="9">
        <f t="shared" ref="R73:R84" si="68">L73*$B$75</f>
        <v>1.9710000000000002E-2</v>
      </c>
      <c r="S73" s="13">
        <f t="shared" ref="S73:S84" si="69">Q73/R73</f>
        <v>1.2863670667796048E-2</v>
      </c>
      <c r="T73" s="2">
        <f t="shared" ref="T73:T84" si="70">$B$74/100</f>
        <v>0.01</v>
      </c>
      <c r="U73" s="14">
        <f t="shared" ref="U73:U84" si="71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1.2728636706677961E-2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-8.2191732306129008</v>
      </c>
      <c r="E74" s="10">
        <f t="shared" ref="E74:E85" si="79">D73</f>
        <v>-2.3066070033871</v>
      </c>
      <c r="F74" s="7" t="s">
        <v>83</v>
      </c>
      <c r="G74" s="1">
        <v>2</v>
      </c>
      <c r="H74" s="9">
        <f t="shared" si="61"/>
        <v>-8.2191732306129008</v>
      </c>
      <c r="I74" s="9">
        <f t="shared" si="62"/>
        <v>264.93082676938707</v>
      </c>
      <c r="J74" s="9">
        <f t="shared" si="63"/>
        <v>5.7666957691640394E-3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0.21759142806187637</v>
      </c>
      <c r="P74" s="9">
        <f t="shared" si="66"/>
        <v>1.2547835676107839E-3</v>
      </c>
      <c r="Q74" s="12">
        <f t="shared" si="67"/>
        <v>2.2586104216994109E-4</v>
      </c>
      <c r="R74" s="9">
        <f t="shared" si="68"/>
        <v>1.9710000000000002E-2</v>
      </c>
      <c r="S74" s="13">
        <f t="shared" si="69"/>
        <v>1.1459210663112181E-2</v>
      </c>
      <c r="T74" s="2">
        <f t="shared" si="70"/>
        <v>0.01</v>
      </c>
      <c r="U74" s="14">
        <f t="shared" si="71"/>
        <v>1.1459210663112181E-4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1.2714592106631123E-2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-0.97331409457142803</v>
      </c>
      <c r="E75" s="10">
        <f t="shared" si="79"/>
        <v>-8.2191732306129008</v>
      </c>
      <c r="F75" s="7" t="s">
        <v>83</v>
      </c>
      <c r="G75" s="1">
        <v>3</v>
      </c>
      <c r="H75" s="9">
        <f t="shared" si="61"/>
        <v>-0.97331409457142803</v>
      </c>
      <c r="I75" s="9">
        <f t="shared" si="62"/>
        <v>272.17668590542854</v>
      </c>
      <c r="J75" s="9">
        <f t="shared" si="63"/>
        <v>1.5340744155318189E-2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0.32583664449426564</v>
      </c>
      <c r="P75" s="9">
        <f t="shared" si="66"/>
        <v>4.9985765996138961E-3</v>
      </c>
      <c r="Q75" s="12">
        <f t="shared" si="67"/>
        <v>8.9974378793050128E-4</v>
      </c>
      <c r="R75" s="9">
        <f t="shared" si="68"/>
        <v>1.9710000000000002E-2</v>
      </c>
      <c r="S75" s="13">
        <f t="shared" si="69"/>
        <v>4.5649101366336944E-2</v>
      </c>
      <c r="T75" s="2">
        <f t="shared" si="70"/>
        <v>0.01</v>
      </c>
      <c r="U75" s="14">
        <f t="shared" si="71"/>
        <v>4.5649101366336943E-4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1.3056491013663369E-2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0.13882707645161299</v>
      </c>
      <c r="E76" s="10">
        <f t="shared" si="79"/>
        <v>-0.97331409457142803</v>
      </c>
      <c r="F76" s="7" t="s">
        <v>83</v>
      </c>
      <c r="G76" s="1">
        <v>4</v>
      </c>
      <c r="H76" s="9">
        <f t="shared" si="61"/>
        <v>0.13882707645161299</v>
      </c>
      <c r="I76" s="9">
        <f t="shared" si="62"/>
        <v>273.28882707645158</v>
      </c>
      <c r="J76" s="9">
        <f t="shared" si="63"/>
        <v>1.7744803235511544E-2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0.43033806789465179</v>
      </c>
      <c r="P76" s="9">
        <f t="shared" si="66"/>
        <v>7.6362643395408037E-3</v>
      </c>
      <c r="Q76" s="12">
        <f t="shared" si="67"/>
        <v>1.3745275811173445E-3</v>
      </c>
      <c r="R76" s="9">
        <f t="shared" si="68"/>
        <v>1.9710000000000002E-2</v>
      </c>
      <c r="S76" s="13">
        <f t="shared" si="69"/>
        <v>6.9737573877084957E-2</v>
      </c>
      <c r="T76" s="2">
        <f t="shared" si="70"/>
        <v>0.01</v>
      </c>
      <c r="U76" s="14">
        <f t="shared" si="71"/>
        <v>6.9737573877084959E-4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1.329737573877085E-2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3.1103296387666699</v>
      </c>
      <c r="E77" s="10">
        <f t="shared" si="79"/>
        <v>0.13882707645161299</v>
      </c>
      <c r="F77" s="7" t="s">
        <v>83</v>
      </c>
      <c r="G77" s="1">
        <v>5</v>
      </c>
      <c r="H77" s="9">
        <f t="shared" si="61"/>
        <v>3.1103296387666699</v>
      </c>
      <c r="I77" s="9">
        <f t="shared" si="62"/>
        <v>276.26032963876662</v>
      </c>
      <c r="J77" s="9">
        <f t="shared" si="63"/>
        <v>2.6031715294318653E-2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0.40156671337735544</v>
      </c>
      <c r="O77" s="9">
        <f t="shared" si="80"/>
        <v>0.1306350901777556</v>
      </c>
      <c r="P77" s="9">
        <f t="shared" si="66"/>
        <v>3.4006554749549766E-3</v>
      </c>
      <c r="Q77" s="12">
        <f t="shared" si="67"/>
        <v>6.1211798549189579E-4</v>
      </c>
      <c r="R77" s="9">
        <f t="shared" si="68"/>
        <v>1.9710000000000002E-2</v>
      </c>
      <c r="S77" s="13">
        <f t="shared" si="69"/>
        <v>3.1056214383150468E-2</v>
      </c>
      <c r="T77" s="2">
        <f t="shared" si="70"/>
        <v>0.01</v>
      </c>
      <c r="U77" s="14">
        <f t="shared" si="71"/>
        <v>3.1056214383150472E-4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1.2910562143831504E-2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7.5017518837419397</v>
      </c>
      <c r="E78" s="10">
        <f t="shared" si="79"/>
        <v>3.1103296387666699</v>
      </c>
      <c r="F78" s="7" t="s">
        <v>85</v>
      </c>
      <c r="G78" s="1">
        <v>6</v>
      </c>
      <c r="H78" s="9">
        <f t="shared" si="61"/>
        <v>7.5017518837419397</v>
      </c>
      <c r="I78" s="9">
        <f t="shared" si="62"/>
        <v>280.65175188374189</v>
      </c>
      <c r="J78" s="9">
        <f t="shared" si="63"/>
        <v>4.5186657309522565E-2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0.23673443470280064</v>
      </c>
      <c r="P78" s="9">
        <f t="shared" si="66"/>
        <v>1.0697237774278999E-2</v>
      </c>
      <c r="Q78" s="12">
        <f t="shared" si="67"/>
        <v>1.9255027993702197E-3</v>
      </c>
      <c r="R78" s="9">
        <f t="shared" si="68"/>
        <v>1.9710000000000002E-2</v>
      </c>
      <c r="S78" s="13">
        <f t="shared" si="69"/>
        <v>9.7691669171497686E-2</v>
      </c>
      <c r="T78" s="2">
        <f t="shared" si="70"/>
        <v>0.01</v>
      </c>
      <c r="U78" s="14">
        <f t="shared" si="71"/>
        <v>9.7691669171497695E-4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1.3576916691714977E-2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11.482169865033301</v>
      </c>
      <c r="E79" s="10">
        <f t="shared" si="79"/>
        <v>7.5017518837419397</v>
      </c>
      <c r="F79" s="7" t="s">
        <v>83</v>
      </c>
      <c r="G79" s="1">
        <v>7</v>
      </c>
      <c r="H79" s="9">
        <f t="shared" si="61"/>
        <v>11.482169865033301</v>
      </c>
      <c r="I79" s="9">
        <f t="shared" si="62"/>
        <v>284.63216986503329</v>
      </c>
      <c r="J79" s="9">
        <f t="shared" si="63"/>
        <v>7.3403415720345325E-2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0.33553719692852169</v>
      </c>
      <c r="P79" s="9">
        <f t="shared" si="66"/>
        <v>2.4629576355783653E-2</v>
      </c>
      <c r="Q79" s="12">
        <f t="shared" si="67"/>
        <v>4.4333237440410574E-3</v>
      </c>
      <c r="R79" s="9">
        <f t="shared" si="68"/>
        <v>1.9710000000000002E-2</v>
      </c>
      <c r="S79" s="13">
        <f t="shared" si="69"/>
        <v>0.22492763795236209</v>
      </c>
      <c r="T79" s="2">
        <f t="shared" si="70"/>
        <v>0.01</v>
      </c>
      <c r="U79" s="14">
        <f t="shared" si="71"/>
        <v>2.249276379523621E-3</v>
      </c>
      <c r="V79" s="13"/>
      <c r="W79" s="2"/>
      <c r="X79" s="14"/>
      <c r="Y79" s="2">
        <v>0.02</v>
      </c>
      <c r="Z79" s="2">
        <v>0.27</v>
      </c>
      <c r="AA79" s="2">
        <f t="shared" si="72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3"/>
        <v>7.1999999999999998E-3</v>
      </c>
      <c r="AQ79" s="1">
        <f t="shared" si="74"/>
        <v>1.4849276379523621E-2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18.152108139354802</v>
      </c>
      <c r="E80" s="10">
        <f t="shared" si="79"/>
        <v>11.482169865033301</v>
      </c>
      <c r="F80" s="7" t="s">
        <v>83</v>
      </c>
      <c r="G80" s="1">
        <v>8</v>
      </c>
      <c r="H80" s="9">
        <f t="shared" si="61"/>
        <v>18.152108139354802</v>
      </c>
      <c r="I80" s="9">
        <f t="shared" si="62"/>
        <v>291.3021081393548</v>
      </c>
      <c r="J80" s="9">
        <f t="shared" si="63"/>
        <v>0.16065154781363747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0.42040762057273806</v>
      </c>
      <c r="P80" s="9">
        <f t="shared" si="66"/>
        <v>6.7539134957658786E-2</v>
      </c>
      <c r="Q80" s="12">
        <f t="shared" si="67"/>
        <v>1.2157044292378582E-2</v>
      </c>
      <c r="R80" s="9">
        <f t="shared" si="68"/>
        <v>1.9710000000000002E-2</v>
      </c>
      <c r="S80" s="13">
        <f t="shared" si="69"/>
        <v>0.61679575303797973</v>
      </c>
      <c r="T80" s="2">
        <f t="shared" si="70"/>
        <v>0.01</v>
      </c>
      <c r="U80" s="14">
        <f t="shared" si="71"/>
        <v>6.1679575303797973E-3</v>
      </c>
      <c r="V80" s="13"/>
      <c r="W80" s="2"/>
      <c r="X80" s="14"/>
      <c r="Y80" s="2">
        <v>0.02</v>
      </c>
      <c r="Z80" s="2">
        <v>0.27</v>
      </c>
      <c r="AA80" s="2">
        <f t="shared" si="72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3"/>
        <v>7.1999999999999998E-3</v>
      </c>
      <c r="AQ80" s="1">
        <f t="shared" si="74"/>
        <v>1.8767957530379797E-2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13.608929368709701</v>
      </c>
      <c r="E81" s="10">
        <f t="shared" si="79"/>
        <v>18.152108139354802</v>
      </c>
      <c r="F81" s="7" t="s">
        <v>83</v>
      </c>
      <c r="G81" s="1">
        <v>9</v>
      </c>
      <c r="H81" s="9">
        <f t="shared" si="61"/>
        <v>13.608929368709701</v>
      </c>
      <c r="I81" s="9">
        <f t="shared" si="62"/>
        <v>286.75892936870969</v>
      </c>
      <c r="J81" s="9">
        <f t="shared" si="63"/>
        <v>9.46019336301748E-2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0.46236848561507932</v>
      </c>
      <c r="P81" s="9">
        <f t="shared" si="66"/>
        <v>4.3740952788842165E-2</v>
      </c>
      <c r="Q81" s="12">
        <f t="shared" si="67"/>
        <v>7.8733715019915895E-3</v>
      </c>
      <c r="R81" s="9">
        <f t="shared" si="68"/>
        <v>1.9710000000000002E-2</v>
      </c>
      <c r="S81" s="13">
        <f t="shared" si="69"/>
        <v>0.39946075606248549</v>
      </c>
      <c r="T81" s="2">
        <f t="shared" si="70"/>
        <v>0.01</v>
      </c>
      <c r="U81" s="14">
        <f t="shared" si="71"/>
        <v>3.9946075606248545E-3</v>
      </c>
      <c r="V81" s="13"/>
      <c r="W81" s="2"/>
      <c r="X81" s="14"/>
      <c r="Y81" s="2">
        <v>0.02</v>
      </c>
      <c r="Z81" s="2">
        <v>0.27</v>
      </c>
      <c r="AA81" s="2">
        <f t="shared" si="72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3"/>
        <v>7.1999999999999998E-3</v>
      </c>
      <c r="AQ81" s="1">
        <f t="shared" si="74"/>
        <v>1.6594607560624856E-2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9.3473513308666707</v>
      </c>
      <c r="E82" s="10">
        <f t="shared" si="79"/>
        <v>13.608929368709701</v>
      </c>
      <c r="F82" s="7" t="s">
        <v>83</v>
      </c>
      <c r="G82" s="1">
        <v>10</v>
      </c>
      <c r="H82" s="9">
        <f t="shared" si="61"/>
        <v>9.3473513308666707</v>
      </c>
      <c r="I82" s="9">
        <f t="shared" si="62"/>
        <v>282.49735133086665</v>
      </c>
      <c r="J82" s="9">
        <f t="shared" si="63"/>
        <v>5.6682179369723897E-2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0.52812753282623714</v>
      </c>
      <c r="P82" s="9">
        <f t="shared" si="66"/>
        <v>2.9935419545746519E-2</v>
      </c>
      <c r="Q82" s="12">
        <f t="shared" si="67"/>
        <v>5.3883755182343729E-3</v>
      </c>
      <c r="R82" s="9">
        <f t="shared" si="68"/>
        <v>1.9710000000000002E-2</v>
      </c>
      <c r="S82" s="13">
        <f t="shared" si="69"/>
        <v>0.27338282690179466</v>
      </c>
      <c r="T82" s="2">
        <f t="shared" si="70"/>
        <v>0.01</v>
      </c>
      <c r="U82" s="14">
        <f t="shared" si="71"/>
        <v>2.7338282690179466E-3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1.5333828269017948E-2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4.2852180634838701</v>
      </c>
      <c r="E83" s="10">
        <f t="shared" si="79"/>
        <v>9.3473513308666707</v>
      </c>
      <c r="F83" s="7" t="s">
        <v>83</v>
      </c>
      <c r="G83" s="1">
        <v>11</v>
      </c>
      <c r="H83" s="9">
        <f t="shared" si="61"/>
        <v>4.2852180634838701</v>
      </c>
      <c r="I83" s="9">
        <f t="shared" si="62"/>
        <v>277.43521806348383</v>
      </c>
      <c r="J83" s="9">
        <f t="shared" si="63"/>
        <v>3.0222049593018104E-2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0.47328250761646606</v>
      </c>
      <c r="O83" s="9">
        <f t="shared" si="80"/>
        <v>0.1344096056640246</v>
      </c>
      <c r="P83" s="9">
        <f t="shared" si="66"/>
        <v>4.0621337681561584E-3</v>
      </c>
      <c r="Q83" s="12">
        <f t="shared" si="67"/>
        <v>7.3118407826810853E-4</v>
      </c>
      <c r="R83" s="9">
        <f t="shared" si="68"/>
        <v>1.9710000000000002E-2</v>
      </c>
      <c r="S83" s="13">
        <f t="shared" si="69"/>
        <v>3.7097112037955779E-2</v>
      </c>
      <c r="T83" s="2">
        <f t="shared" si="70"/>
        <v>0.01</v>
      </c>
      <c r="U83" s="14">
        <f t="shared" si="71"/>
        <v>3.7097112037955777E-4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1.2970971120379558E-2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-0.76855126876666702</v>
      </c>
      <c r="E84" s="10">
        <f t="shared" si="79"/>
        <v>4.2852180634838701</v>
      </c>
      <c r="F84" s="7" t="s">
        <v>85</v>
      </c>
      <c r="G84" s="1">
        <v>12</v>
      </c>
      <c r="H84" s="9">
        <f t="shared" si="61"/>
        <v>-0.76855126876666702</v>
      </c>
      <c r="I84" s="9">
        <f t="shared" si="62"/>
        <v>272.38144873123332</v>
      </c>
      <c r="J84" s="9">
        <f t="shared" si="63"/>
        <v>1.5758899522753781E-2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0.23984747189586847</v>
      </c>
      <c r="P84" s="9">
        <f t="shared" si="66"/>
        <v>3.7797322103935026E-3</v>
      </c>
      <c r="Q84" s="12">
        <f t="shared" si="67"/>
        <v>6.8035179787083043E-4</v>
      </c>
      <c r="R84" s="9">
        <f t="shared" si="68"/>
        <v>1.9710000000000002E-2</v>
      </c>
      <c r="S84" s="13">
        <f t="shared" si="69"/>
        <v>3.4518102378022851E-2</v>
      </c>
      <c r="T84" s="2">
        <f t="shared" si="70"/>
        <v>0.01</v>
      </c>
      <c r="U84" s="14">
        <f t="shared" si="71"/>
        <v>3.4518102378022851E-4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1.2945181023780228E-2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-4.5542567795483899</v>
      </c>
      <c r="E85" s="10">
        <f t="shared" si="79"/>
        <v>-0.76855126876666702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-2.3066070033871</v>
      </c>
      <c r="E89" s="7"/>
      <c r="F89" s="7"/>
      <c r="G89" s="1">
        <v>1</v>
      </c>
      <c r="H89" s="9">
        <f t="shared" ref="H89:H100" si="81">E90</f>
        <v>-2.3066070033871</v>
      </c>
      <c r="I89" s="9">
        <f t="shared" ref="I89:I100" si="82">H89+273.15</f>
        <v>270.84339299661286</v>
      </c>
      <c r="J89" s="9">
        <f t="shared" ref="J89:J100" si="83">EXP(($C$15*(I89-$C$13))/($C$16*I89*$C$13))</f>
        <v>1.2863670667796048E-2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6.8245310402091683E-2</v>
      </c>
      <c r="Q89" s="12">
        <f t="shared" ref="Q89:Q100" si="87">P89*$B$91</f>
        <v>3.0710389680941259E-2</v>
      </c>
      <c r="R89" s="9">
        <f t="shared" ref="R89:R100" si="88">L89*$B$91</f>
        <v>2.3873737500000001</v>
      </c>
      <c r="S89" s="13">
        <f t="shared" ref="S89:S100" si="89">Q89/R89</f>
        <v>1.286367066779605E-2</v>
      </c>
      <c r="T89" s="2">
        <f t="shared" ref="T89:T100" si="90">$B$90/100</f>
        <v>0.51</v>
      </c>
      <c r="U89" s="14">
        <f t="shared" ref="U89:U100" si="91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3.2314982320233658E-2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114779.25</v>
      </c>
      <c r="AN89" s="1">
        <f t="shared" ref="AN89:AN100" si="96">AM89*10000*AK89*AJ89</f>
        <v>385838028.42174864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-8.2191732306129008</v>
      </c>
      <c r="E90" s="10">
        <f t="shared" ref="E90:E101" si="97">D89</f>
        <v>-2.3066070033871</v>
      </c>
      <c r="F90" s="7" t="s">
        <v>83</v>
      </c>
      <c r="G90" s="1">
        <v>2</v>
      </c>
      <c r="H90" s="9">
        <f t="shared" si="81"/>
        <v>-8.2191732306129008</v>
      </c>
      <c r="I90" s="9">
        <f t="shared" si="82"/>
        <v>264.93082676938707</v>
      </c>
      <c r="J90" s="9">
        <f t="shared" si="83"/>
        <v>5.7666957691640394E-3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10.542304689597909</v>
      </c>
      <c r="P90" s="9">
        <f t="shared" si="86"/>
        <v>6.0794263850742471E-2</v>
      </c>
      <c r="Q90" s="12">
        <f t="shared" si="87"/>
        <v>2.7357418732834111E-2</v>
      </c>
      <c r="R90" s="9">
        <f t="shared" si="88"/>
        <v>2.3873737500000001</v>
      </c>
      <c r="S90" s="13">
        <f t="shared" si="89"/>
        <v>1.1459210663112179E-2</v>
      </c>
      <c r="T90" s="2">
        <f t="shared" si="90"/>
        <v>0.51</v>
      </c>
      <c r="U90" s="14">
        <f t="shared" si="91"/>
        <v>5.8441974381872111E-3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3.2099025527613442E-2</v>
      </c>
      <c r="AK90" s="9">
        <f t="shared" si="93"/>
        <v>10.4025</v>
      </c>
      <c r="AL90" s="1">
        <f t="shared" si="94"/>
        <v>0.45</v>
      </c>
      <c r="AM90" s="17">
        <f t="shared" si="95"/>
        <v>114779.25</v>
      </c>
      <c r="AN90" s="1">
        <f t="shared" si="96"/>
        <v>383259523.43408859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-0.97331409457142803</v>
      </c>
      <c r="E91" s="10">
        <f t="shared" si="97"/>
        <v>-8.2191732306129008</v>
      </c>
      <c r="F91" s="7" t="s">
        <v>83</v>
      </c>
      <c r="G91" s="1">
        <v>3</v>
      </c>
      <c r="H91" s="9">
        <f t="shared" si="81"/>
        <v>-0.97331409457142803</v>
      </c>
      <c r="I91" s="9">
        <f t="shared" si="82"/>
        <v>272.17668590542854</v>
      </c>
      <c r="J91" s="9">
        <f t="shared" si="83"/>
        <v>1.5340744155318189E-2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15.786785425747167</v>
      </c>
      <c r="P91" s="9">
        <f t="shared" si="86"/>
        <v>0.24218103625129322</v>
      </c>
      <c r="Q91" s="12">
        <f t="shared" si="87"/>
        <v>0.10898146631308195</v>
      </c>
      <c r="R91" s="9">
        <f t="shared" si="88"/>
        <v>2.3873737500000001</v>
      </c>
      <c r="S91" s="13">
        <f t="shared" si="89"/>
        <v>4.5649101366336937E-2</v>
      </c>
      <c r="T91" s="2">
        <f t="shared" si="90"/>
        <v>0.51</v>
      </c>
      <c r="U91" s="14">
        <f t="shared" si="91"/>
        <v>2.3281041696831838E-2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3.7356234071594802E-2</v>
      </c>
      <c r="AK91" s="9">
        <f t="shared" si="93"/>
        <v>10.4025</v>
      </c>
      <c r="AL91" s="1">
        <f t="shared" si="94"/>
        <v>0.45</v>
      </c>
      <c r="AM91" s="17">
        <f t="shared" si="95"/>
        <v>114779.25</v>
      </c>
      <c r="AN91" s="1">
        <f t="shared" si="96"/>
        <v>446030128.08769721</v>
      </c>
    </row>
    <row r="92" spans="1:48" x14ac:dyDescent="0.15">
      <c r="C92" s="7">
        <v>3</v>
      </c>
      <c r="D92" s="8">
        <v>0.13882707645161299</v>
      </c>
      <c r="E92" s="10">
        <f t="shared" si="97"/>
        <v>-0.97331409457142803</v>
      </c>
      <c r="F92" s="7" t="s">
        <v>83</v>
      </c>
      <c r="G92" s="1">
        <v>4</v>
      </c>
      <c r="H92" s="9">
        <f t="shared" si="81"/>
        <v>0.13882707645161299</v>
      </c>
      <c r="I92" s="9">
        <f t="shared" si="82"/>
        <v>273.28882707645158</v>
      </c>
      <c r="J92" s="9">
        <f t="shared" si="83"/>
        <v>1.7744803235511544E-2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20.849879389495875</v>
      </c>
      <c r="P92" s="9">
        <f t="shared" si="86"/>
        <v>0.36997700725075189</v>
      </c>
      <c r="Q92" s="12">
        <f t="shared" si="87"/>
        <v>0.16648965326283835</v>
      </c>
      <c r="R92" s="9">
        <f t="shared" si="88"/>
        <v>2.3873737500000001</v>
      </c>
      <c r="S92" s="13">
        <f t="shared" si="89"/>
        <v>6.9737573877084957E-2</v>
      </c>
      <c r="T92" s="2">
        <f t="shared" si="90"/>
        <v>0.51</v>
      </c>
      <c r="U92" s="14">
        <f t="shared" si="91"/>
        <v>3.5566162677313329E-2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4.1060198047209971E-2</v>
      </c>
      <c r="AK92" s="9">
        <f t="shared" si="93"/>
        <v>10.4025</v>
      </c>
      <c r="AL92" s="1">
        <f t="shared" si="94"/>
        <v>0.45</v>
      </c>
      <c r="AM92" s="17">
        <f t="shared" si="95"/>
        <v>114779.25</v>
      </c>
      <c r="AN92" s="1">
        <f t="shared" si="96"/>
        <v>490255130.08628118</v>
      </c>
    </row>
    <row r="93" spans="1:48" x14ac:dyDescent="0.15">
      <c r="C93" s="7">
        <v>4</v>
      </c>
      <c r="D93" s="8">
        <v>3.1103296387666699</v>
      </c>
      <c r="E93" s="10">
        <f t="shared" si="97"/>
        <v>0.13882707645161299</v>
      </c>
      <c r="F93" s="7" t="s">
        <v>83</v>
      </c>
      <c r="G93" s="1">
        <v>5</v>
      </c>
      <c r="H93" s="9">
        <f t="shared" si="81"/>
        <v>3.1103296387666699</v>
      </c>
      <c r="I93" s="9">
        <f t="shared" si="82"/>
        <v>276.26032963876662</v>
      </c>
      <c r="J93" s="9">
        <f t="shared" si="83"/>
        <v>2.6031715294318653E-2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19.455907263132865</v>
      </c>
      <c r="O93" s="9">
        <f t="shared" si="98"/>
        <v>6.3292701191122589</v>
      </c>
      <c r="P93" s="9">
        <f t="shared" si="86"/>
        <v>0.16476175776156862</v>
      </c>
      <c r="Q93" s="12">
        <f t="shared" si="87"/>
        <v>7.4142790992705876E-2</v>
      </c>
      <c r="R93" s="9">
        <f t="shared" si="88"/>
        <v>2.3873737500000001</v>
      </c>
      <c r="S93" s="13">
        <f t="shared" si="89"/>
        <v>3.1056214383150468E-2</v>
      </c>
      <c r="T93" s="2">
        <f t="shared" si="90"/>
        <v>0.51</v>
      </c>
      <c r="U93" s="14">
        <f t="shared" si="91"/>
        <v>1.583866933540674E-2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3.5112358804625134E-2</v>
      </c>
      <c r="AK93" s="9">
        <f t="shared" si="93"/>
        <v>10.4025</v>
      </c>
      <c r="AL93" s="1">
        <f t="shared" si="94"/>
        <v>0.45</v>
      </c>
      <c r="AM93" s="17">
        <f t="shared" si="95"/>
        <v>114779.25</v>
      </c>
      <c r="AN93" s="1">
        <f t="shared" si="96"/>
        <v>419238456.02511317</v>
      </c>
    </row>
    <row r="94" spans="1:48" x14ac:dyDescent="0.15">
      <c r="C94" s="7">
        <v>5</v>
      </c>
      <c r="D94" s="8">
        <v>7.5017518837419397</v>
      </c>
      <c r="E94" s="10">
        <f t="shared" si="97"/>
        <v>3.1103296387666699</v>
      </c>
      <c r="F94" s="7" t="s">
        <v>85</v>
      </c>
      <c r="G94" s="1">
        <v>6</v>
      </c>
      <c r="H94" s="9">
        <f t="shared" si="81"/>
        <v>7.5017518837419397</v>
      </c>
      <c r="I94" s="9">
        <f t="shared" si="82"/>
        <v>280.65175188374189</v>
      </c>
      <c r="J94" s="9">
        <f t="shared" si="83"/>
        <v>4.5186657309522565E-2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11.469783361350689</v>
      </c>
      <c r="P94" s="9">
        <f t="shared" si="86"/>
        <v>0.51828117016381747</v>
      </c>
      <c r="Q94" s="12">
        <f t="shared" si="87"/>
        <v>0.23322652657371787</v>
      </c>
      <c r="R94" s="9">
        <f t="shared" si="88"/>
        <v>2.3873737500000001</v>
      </c>
      <c r="S94" s="13">
        <f t="shared" si="89"/>
        <v>9.76916691714977E-2</v>
      </c>
      <c r="T94" s="2">
        <f t="shared" si="90"/>
        <v>0.51</v>
      </c>
      <c r="U94" s="14">
        <f t="shared" si="91"/>
        <v>4.9822751277463828E-2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2"/>
        <v>4.5358559510155341E-2</v>
      </c>
      <c r="AK94" s="9">
        <f t="shared" si="93"/>
        <v>10.4025</v>
      </c>
      <c r="AL94" s="1">
        <f t="shared" si="94"/>
        <v>0.45</v>
      </c>
      <c r="AM94" s="17">
        <f t="shared" si="95"/>
        <v>114779.25</v>
      </c>
      <c r="AN94" s="1">
        <f t="shared" si="96"/>
        <v>541577185.46826518</v>
      </c>
    </row>
    <row r="95" spans="1:48" x14ac:dyDescent="0.15">
      <c r="C95" s="7">
        <v>6</v>
      </c>
      <c r="D95" s="8">
        <v>11.482169865033301</v>
      </c>
      <c r="E95" s="10">
        <f t="shared" si="97"/>
        <v>7.5017518837419397</v>
      </c>
      <c r="F95" s="7" t="s">
        <v>83</v>
      </c>
      <c r="G95" s="1">
        <v>7</v>
      </c>
      <c r="H95" s="9">
        <f t="shared" si="81"/>
        <v>11.482169865033301</v>
      </c>
      <c r="I95" s="9">
        <f t="shared" si="82"/>
        <v>284.63216986503329</v>
      </c>
      <c r="J95" s="9">
        <f t="shared" si="83"/>
        <v>7.3403415720345325E-2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16.25677719118687</v>
      </c>
      <c r="P95" s="9">
        <f t="shared" si="86"/>
        <v>1.1933029744377177</v>
      </c>
      <c r="Q95" s="12">
        <f t="shared" si="87"/>
        <v>0.53698633849697297</v>
      </c>
      <c r="R95" s="9">
        <f t="shared" si="88"/>
        <v>2.3873737500000001</v>
      </c>
      <c r="S95" s="13">
        <f t="shared" si="89"/>
        <v>0.22492763795236206</v>
      </c>
      <c r="T95" s="2">
        <f t="shared" si="90"/>
        <v>0.51</v>
      </c>
      <c r="U95" s="14">
        <f t="shared" si="91"/>
        <v>0.11471309535570466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2"/>
        <v>6.4922998249744956E-2</v>
      </c>
      <c r="AK95" s="9">
        <f t="shared" si="93"/>
        <v>10.4025</v>
      </c>
      <c r="AL95" s="1">
        <f t="shared" si="94"/>
        <v>0.45</v>
      </c>
      <c r="AM95" s="17">
        <f t="shared" si="95"/>
        <v>114779.25</v>
      </c>
      <c r="AN95" s="1">
        <f t="shared" si="96"/>
        <v>775174852.19930351</v>
      </c>
    </row>
    <row r="96" spans="1:48" x14ac:dyDescent="0.15">
      <c r="C96" s="7">
        <v>7</v>
      </c>
      <c r="D96" s="8">
        <v>18.152108139354802</v>
      </c>
      <c r="E96" s="10">
        <f t="shared" si="97"/>
        <v>11.482169865033301</v>
      </c>
      <c r="F96" s="7" t="s">
        <v>83</v>
      </c>
      <c r="G96" s="1">
        <v>8</v>
      </c>
      <c r="H96" s="9">
        <f t="shared" si="81"/>
        <v>18.152108139354802</v>
      </c>
      <c r="I96" s="9">
        <f t="shared" si="82"/>
        <v>291.3021081393548</v>
      </c>
      <c r="J96" s="9">
        <f t="shared" si="83"/>
        <v>0.16065154781363747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20.368749216749155</v>
      </c>
      <c r="P96" s="9">
        <f t="shared" si="86"/>
        <v>3.2722710886985675</v>
      </c>
      <c r="Q96" s="12">
        <f t="shared" si="87"/>
        <v>1.4725219899143553</v>
      </c>
      <c r="R96" s="9">
        <f t="shared" si="88"/>
        <v>2.3873737500000001</v>
      </c>
      <c r="S96" s="13">
        <f t="shared" si="89"/>
        <v>0.61679575303797962</v>
      </c>
      <c r="T96" s="2">
        <f t="shared" si="90"/>
        <v>0.51</v>
      </c>
      <c r="U96" s="14">
        <f t="shared" si="91"/>
        <v>0.31456583404936961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2"/>
        <v>0.12517859896588496</v>
      </c>
      <c r="AK96" s="9">
        <f t="shared" si="93"/>
        <v>10.4025</v>
      </c>
      <c r="AL96" s="1">
        <f t="shared" si="94"/>
        <v>0.45</v>
      </c>
      <c r="AM96" s="17">
        <f t="shared" si="95"/>
        <v>114779.25</v>
      </c>
      <c r="AN96" s="1">
        <f t="shared" si="96"/>
        <v>1494621390.9995592</v>
      </c>
    </row>
    <row r="97" spans="1:50" x14ac:dyDescent="0.15">
      <c r="C97" s="7">
        <v>8</v>
      </c>
      <c r="D97" s="8">
        <v>13.608929368709701</v>
      </c>
      <c r="E97" s="10">
        <f t="shared" si="97"/>
        <v>18.152108139354802</v>
      </c>
      <c r="F97" s="7" t="s">
        <v>83</v>
      </c>
      <c r="G97" s="1">
        <v>9</v>
      </c>
      <c r="H97" s="9">
        <f t="shared" si="81"/>
        <v>13.608929368709701</v>
      </c>
      <c r="I97" s="9">
        <f t="shared" si="82"/>
        <v>286.75892936870969</v>
      </c>
      <c r="J97" s="9">
        <f t="shared" si="83"/>
        <v>9.46019336301748E-2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22.401753128050586</v>
      </c>
      <c r="P97" s="9">
        <f t="shared" si="86"/>
        <v>2.1192491626194023</v>
      </c>
      <c r="Q97" s="12">
        <f t="shared" si="87"/>
        <v>0.95366212317873111</v>
      </c>
      <c r="R97" s="9">
        <f t="shared" si="88"/>
        <v>2.3873737500000001</v>
      </c>
      <c r="S97" s="13">
        <f t="shared" si="89"/>
        <v>0.39946075606248543</v>
      </c>
      <c r="T97" s="2">
        <f t="shared" si="90"/>
        <v>0.51</v>
      </c>
      <c r="U97" s="14">
        <f t="shared" si="91"/>
        <v>0.20372498559186758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2"/>
        <v>9.176008315594808E-2</v>
      </c>
      <c r="AK97" s="9">
        <f t="shared" si="93"/>
        <v>10.4025</v>
      </c>
      <c r="AL97" s="1">
        <f t="shared" si="94"/>
        <v>0.45</v>
      </c>
      <c r="AM97" s="17">
        <f t="shared" si="95"/>
        <v>114779.25</v>
      </c>
      <c r="AN97" s="1">
        <f t="shared" si="96"/>
        <v>1095607270.3941593</v>
      </c>
    </row>
    <row r="98" spans="1:50" x14ac:dyDescent="0.15">
      <c r="C98" s="7">
        <v>9</v>
      </c>
      <c r="D98" s="8">
        <v>9.3473513308666707</v>
      </c>
      <c r="E98" s="10">
        <f t="shared" si="97"/>
        <v>13.608929368709701</v>
      </c>
      <c r="F98" s="7" t="s">
        <v>83</v>
      </c>
      <c r="G98" s="1">
        <v>10</v>
      </c>
      <c r="H98" s="9">
        <f t="shared" si="81"/>
        <v>9.3473513308666707</v>
      </c>
      <c r="I98" s="9">
        <f t="shared" si="82"/>
        <v>282.49735133086665</v>
      </c>
      <c r="J98" s="9">
        <f t="shared" si="83"/>
        <v>5.6682179369723897E-2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25.587778965431184</v>
      </c>
      <c r="P98" s="9">
        <f t="shared" si="86"/>
        <v>1.4503710769914184</v>
      </c>
      <c r="Q98" s="12">
        <f t="shared" si="87"/>
        <v>0.65266698464613826</v>
      </c>
      <c r="R98" s="9">
        <f t="shared" si="88"/>
        <v>2.3873737500000001</v>
      </c>
      <c r="S98" s="13">
        <f t="shared" si="89"/>
        <v>0.27338282690179461</v>
      </c>
      <c r="T98" s="2">
        <f t="shared" si="90"/>
        <v>0.51</v>
      </c>
      <c r="U98" s="14">
        <f t="shared" si="91"/>
        <v>0.13942524171991524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7.2373710378554446E-2</v>
      </c>
      <c r="AK98" s="9">
        <f t="shared" si="93"/>
        <v>10.4025</v>
      </c>
      <c r="AL98" s="1">
        <f t="shared" si="94"/>
        <v>0.45</v>
      </c>
      <c r="AM98" s="17">
        <f t="shared" si="95"/>
        <v>114779.25</v>
      </c>
      <c r="AN98" s="1">
        <f t="shared" si="96"/>
        <v>864135695.48956454</v>
      </c>
    </row>
    <row r="99" spans="1:50" x14ac:dyDescent="0.15">
      <c r="C99" s="7">
        <v>10</v>
      </c>
      <c r="D99" s="8">
        <v>4.2852180634838701</v>
      </c>
      <c r="E99" s="10">
        <f t="shared" si="97"/>
        <v>9.3473513308666707</v>
      </c>
      <c r="F99" s="7" t="s">
        <v>83</v>
      </c>
      <c r="G99" s="1">
        <v>11</v>
      </c>
      <c r="H99" s="9">
        <f t="shared" si="81"/>
        <v>4.2852180634838701</v>
      </c>
      <c r="I99" s="9">
        <f t="shared" si="82"/>
        <v>277.43521806348383</v>
      </c>
      <c r="J99" s="9">
        <f t="shared" si="83"/>
        <v>3.0222049593018104E-2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22.930537494017777</v>
      </c>
      <c r="O99" s="9">
        <f t="shared" si="98"/>
        <v>6.5121453944219887</v>
      </c>
      <c r="P99" s="9">
        <f t="shared" si="86"/>
        <v>0.19681038106716578</v>
      </c>
      <c r="Q99" s="12">
        <f t="shared" si="87"/>
        <v>8.8564671480224608E-2</v>
      </c>
      <c r="R99" s="9">
        <f t="shared" si="88"/>
        <v>2.3873737500000001</v>
      </c>
      <c r="S99" s="13">
        <f t="shared" si="89"/>
        <v>3.7097112037955765E-2</v>
      </c>
      <c r="T99" s="2">
        <f t="shared" si="90"/>
        <v>0.51</v>
      </c>
      <c r="U99" s="14">
        <f t="shared" si="91"/>
        <v>1.8919527139357441E-2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3.604123743251627E-2</v>
      </c>
      <c r="AK99" s="9">
        <f t="shared" si="93"/>
        <v>10.4025</v>
      </c>
      <c r="AL99" s="1">
        <f t="shared" si="94"/>
        <v>0.45</v>
      </c>
      <c r="AM99" s="17">
        <f t="shared" si="95"/>
        <v>114779.25</v>
      </c>
      <c r="AN99" s="1">
        <f t="shared" si="96"/>
        <v>430329184.61895829</v>
      </c>
    </row>
    <row r="100" spans="1:50" x14ac:dyDescent="0.15">
      <c r="C100" s="7">
        <v>11</v>
      </c>
      <c r="D100" s="8">
        <v>-0.76855126876666702</v>
      </c>
      <c r="E100" s="10">
        <f t="shared" si="97"/>
        <v>4.2852180634838701</v>
      </c>
      <c r="F100" s="7" t="s">
        <v>85</v>
      </c>
      <c r="G100" s="1">
        <v>12</v>
      </c>
      <c r="H100" s="9">
        <f t="shared" si="81"/>
        <v>-0.76855126876666702</v>
      </c>
      <c r="I100" s="9">
        <f t="shared" si="82"/>
        <v>272.38144873123332</v>
      </c>
      <c r="J100" s="9">
        <f t="shared" si="83"/>
        <v>1.5758899522753781E-2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11.620610013354822</v>
      </c>
      <c r="P100" s="9">
        <f t="shared" si="86"/>
        <v>0.18312802559356511</v>
      </c>
      <c r="Q100" s="12">
        <f t="shared" si="87"/>
        <v>8.2407611517104309E-2</v>
      </c>
      <c r="R100" s="9">
        <f t="shared" si="88"/>
        <v>2.3873737500000001</v>
      </c>
      <c r="S100" s="13">
        <f t="shared" si="89"/>
        <v>3.4518102378022844E-2</v>
      </c>
      <c r="T100" s="2">
        <f t="shared" si="90"/>
        <v>0.51</v>
      </c>
      <c r="U100" s="14">
        <f t="shared" si="91"/>
        <v>1.760423221279165E-2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3.5644676012156686E-2</v>
      </c>
      <c r="AK100" s="9">
        <f t="shared" si="93"/>
        <v>10.4025</v>
      </c>
      <c r="AL100" s="1">
        <f t="shared" si="94"/>
        <v>0.45</v>
      </c>
      <c r="AM100" s="17">
        <f t="shared" si="95"/>
        <v>114779.25</v>
      </c>
      <c r="AN100" s="1">
        <f t="shared" si="96"/>
        <v>425594276.36298609</v>
      </c>
      <c r="AO100" s="1">
        <f>SUM(AN89:AN100)</f>
        <v>7751661121.5877247</v>
      </c>
    </row>
    <row r="101" spans="1:50" x14ac:dyDescent="0.15">
      <c r="C101" s="7">
        <v>12</v>
      </c>
      <c r="D101" s="8">
        <v>-4.5542567795483899</v>
      </c>
      <c r="E101" s="10">
        <f t="shared" si="97"/>
        <v>-0.76855126876666702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-2.3066070033871</v>
      </c>
      <c r="E105" s="7"/>
      <c r="F105" s="7"/>
      <c r="G105" s="1">
        <v>1</v>
      </c>
      <c r="H105" s="9">
        <f t="shared" ref="H105:H116" si="99">E106</f>
        <v>-2.3066070033871</v>
      </c>
      <c r="I105" s="9">
        <f t="shared" ref="I105:I116" si="100">H105+273.15</f>
        <v>270.84339299661286</v>
      </c>
      <c r="J105" s="9">
        <f t="shared" ref="J105:J116" si="101">EXP(($C$15*(I105-$C$13))/($C$16*I105*$C$13))</f>
        <v>1.2863670667796048E-2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8.3342462688897716E-3</v>
      </c>
      <c r="Q105" s="12">
        <f t="shared" ref="Q105:Q116" si="105">P105*$B$107</f>
        <v>2.5002738806669312E-3</v>
      </c>
      <c r="R105" s="9">
        <f t="shared" ref="R105:R116" si="106">L105*$B$107</f>
        <v>0.19436706250000002</v>
      </c>
      <c r="S105" s="13">
        <f t="shared" ref="S105:S116" si="107">Q105/R105</f>
        <v>1.2863670667796047E-2</v>
      </c>
      <c r="T105" s="2">
        <f t="shared" ref="T105:T116" si="108">$B$106/100</f>
        <v>0.01</v>
      </c>
      <c r="U105" s="14">
        <f t="shared" ref="U105:U116" si="109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5.6186367066779607E-3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7916.666666666667</v>
      </c>
      <c r="AX105" s="1">
        <f t="shared" ref="AX105:AX116" si="116">AW105*10000*AV105*0.67*AU105*AT105</f>
        <v>5792563.2578708977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-8.2191732306129008</v>
      </c>
      <c r="E106" s="10">
        <f t="shared" ref="E106:E117" si="117">D105</f>
        <v>-2.3066070033871</v>
      </c>
      <c r="F106" s="7" t="s">
        <v>83</v>
      </c>
      <c r="G106" s="1">
        <v>2</v>
      </c>
      <c r="H106" s="9">
        <f t="shared" si="99"/>
        <v>-8.2191732306129008</v>
      </c>
      <c r="I106" s="9">
        <f t="shared" si="100"/>
        <v>264.93082676938707</v>
      </c>
      <c r="J106" s="9">
        <f t="shared" si="101"/>
        <v>5.7666957691640394E-3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1.2874461703977771</v>
      </c>
      <c r="P106" s="9">
        <f t="shared" si="104"/>
        <v>7.4243103838593063E-3</v>
      </c>
      <c r="Q106" s="12">
        <f t="shared" si="105"/>
        <v>2.2272931151577917E-3</v>
      </c>
      <c r="R106" s="9">
        <f t="shared" si="106"/>
        <v>0.19436706250000002</v>
      </c>
      <c r="S106" s="13">
        <f t="shared" si="107"/>
        <v>1.1459210663112179E-2</v>
      </c>
      <c r="T106" s="2">
        <f t="shared" si="108"/>
        <v>0.01</v>
      </c>
      <c r="U106" s="14">
        <f t="shared" si="109"/>
        <v>1.145921066311218E-4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5.6045921066311217E-3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7916.666666666667</v>
      </c>
      <c r="AX106" s="1">
        <f t="shared" si="116"/>
        <v>5778083.9031003499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-0.97331409457142803</v>
      </c>
      <c r="E107" s="10">
        <f t="shared" si="117"/>
        <v>-8.2191732306129008</v>
      </c>
      <c r="F107" s="7" t="s">
        <v>83</v>
      </c>
      <c r="G107" s="1">
        <v>3</v>
      </c>
      <c r="H107" s="9">
        <f t="shared" si="99"/>
        <v>-0.97331409457142803</v>
      </c>
      <c r="I107" s="9">
        <f t="shared" si="100"/>
        <v>272.17668590542854</v>
      </c>
      <c r="J107" s="9">
        <f t="shared" si="101"/>
        <v>1.5340744155318189E-2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1.927912068347251</v>
      </c>
      <c r="P107" s="9">
        <f t="shared" si="104"/>
        <v>2.9575605794465491E-2</v>
      </c>
      <c r="Q107" s="12">
        <f t="shared" si="105"/>
        <v>8.8726817383396467E-3</v>
      </c>
      <c r="R107" s="9">
        <f t="shared" si="106"/>
        <v>0.19436706250000002</v>
      </c>
      <c r="S107" s="13">
        <f t="shared" si="107"/>
        <v>4.564910136633693E-2</v>
      </c>
      <c r="T107" s="2">
        <f t="shared" si="108"/>
        <v>0.01</v>
      </c>
      <c r="U107" s="14">
        <f t="shared" si="109"/>
        <v>4.5649101366336932E-4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5.9464910136633698E-3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7916.666666666667</v>
      </c>
      <c r="AX107" s="1">
        <f t="shared" si="116"/>
        <v>6130566.3913216209</v>
      </c>
    </row>
    <row r="108" spans="1:50" x14ac:dyDescent="0.15">
      <c r="C108" s="7">
        <v>3</v>
      </c>
      <c r="D108" s="8">
        <v>0.13882707645161299</v>
      </c>
      <c r="E108" s="10">
        <f t="shared" si="117"/>
        <v>-0.97331409457142803</v>
      </c>
      <c r="F108" s="7" t="s">
        <v>83</v>
      </c>
      <c r="G108" s="1">
        <v>4</v>
      </c>
      <c r="H108" s="9">
        <f t="shared" si="99"/>
        <v>0.13882707645161299</v>
      </c>
      <c r="I108" s="9">
        <f t="shared" si="100"/>
        <v>273.28882707645158</v>
      </c>
      <c r="J108" s="9">
        <f t="shared" si="101"/>
        <v>1.7744803235511544E-2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2.546226670886119</v>
      </c>
      <c r="P108" s="9">
        <f t="shared" si="104"/>
        <v>4.5182291267885789E-2</v>
      </c>
      <c r="Q108" s="12">
        <f t="shared" si="105"/>
        <v>1.3554687380365736E-2</v>
      </c>
      <c r="R108" s="9">
        <f t="shared" si="106"/>
        <v>0.19436706250000002</v>
      </c>
      <c r="S108" s="13">
        <f t="shared" si="107"/>
        <v>6.973757387708493E-2</v>
      </c>
      <c r="T108" s="2">
        <f t="shared" si="108"/>
        <v>0.01</v>
      </c>
      <c r="U108" s="14">
        <f t="shared" si="109"/>
        <v>6.9737573877084926E-4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6.1873757387708493E-3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7916.666666666667</v>
      </c>
      <c r="AX108" s="1">
        <f t="shared" si="116"/>
        <v>6378907.7739174217</v>
      </c>
    </row>
    <row r="109" spans="1:50" x14ac:dyDescent="0.15">
      <c r="C109" s="7">
        <v>4</v>
      </c>
      <c r="D109" s="8">
        <v>3.1103296387666699</v>
      </c>
      <c r="E109" s="10">
        <f t="shared" si="117"/>
        <v>0.13882707645161299</v>
      </c>
      <c r="F109" s="7" t="s">
        <v>83</v>
      </c>
      <c r="G109" s="1">
        <v>5</v>
      </c>
      <c r="H109" s="9">
        <f t="shared" si="99"/>
        <v>3.1103296387666699</v>
      </c>
      <c r="I109" s="9">
        <f t="shared" si="100"/>
        <v>276.26032963876662</v>
      </c>
      <c r="J109" s="9">
        <f t="shared" si="101"/>
        <v>2.6031715294318653E-2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2.3759921606373213</v>
      </c>
      <c r="O109" s="9">
        <f t="shared" si="118"/>
        <v>0.77294242731424534</v>
      </c>
      <c r="P109" s="9">
        <f t="shared" si="104"/>
        <v>2.0121017206744023E-2</v>
      </c>
      <c r="Q109" s="12">
        <f t="shared" si="105"/>
        <v>6.036305162023207E-3</v>
      </c>
      <c r="R109" s="9">
        <f t="shared" si="106"/>
        <v>0.19436706250000002</v>
      </c>
      <c r="S109" s="13">
        <f t="shared" si="107"/>
        <v>3.1056214383150468E-2</v>
      </c>
      <c r="T109" s="2">
        <f t="shared" si="108"/>
        <v>0.01</v>
      </c>
      <c r="U109" s="14">
        <f t="shared" si="109"/>
        <v>3.1056214383150472E-4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5.8005621438315044E-3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7916.666666666667</v>
      </c>
      <c r="AX109" s="1">
        <f t="shared" si="116"/>
        <v>5980120.2504195021</v>
      </c>
    </row>
    <row r="110" spans="1:50" x14ac:dyDescent="0.15">
      <c r="C110" s="7">
        <v>5</v>
      </c>
      <c r="D110" s="8">
        <v>7.5017518837419397</v>
      </c>
      <c r="E110" s="10">
        <f t="shared" si="117"/>
        <v>3.1103296387666699</v>
      </c>
      <c r="F110" s="7" t="s">
        <v>85</v>
      </c>
      <c r="G110" s="1">
        <v>6</v>
      </c>
      <c r="H110" s="9">
        <f t="shared" si="99"/>
        <v>7.5017518837419397</v>
      </c>
      <c r="I110" s="9">
        <f t="shared" si="100"/>
        <v>280.65175188374189</v>
      </c>
      <c r="J110" s="9">
        <f t="shared" si="101"/>
        <v>4.5186657309522565E-2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1.4007116184408348</v>
      </c>
      <c r="P110" s="9">
        <f t="shared" si="104"/>
        <v>6.3293475891952736E-2</v>
      </c>
      <c r="Q110" s="12">
        <f t="shared" si="105"/>
        <v>1.8988042767585821E-2</v>
      </c>
      <c r="R110" s="9">
        <f t="shared" si="106"/>
        <v>0.19436706250000002</v>
      </c>
      <c r="S110" s="13">
        <f t="shared" si="107"/>
        <v>9.7691669171497714E-2</v>
      </c>
      <c r="T110" s="2">
        <f t="shared" si="108"/>
        <v>0.01</v>
      </c>
      <c r="U110" s="14">
        <f t="shared" si="109"/>
        <v>9.7691669171497716E-4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6.4669166917149775E-3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7916.666666666667</v>
      </c>
      <c r="AX110" s="1">
        <f t="shared" si="116"/>
        <v>6667101.9992478872</v>
      </c>
    </row>
    <row r="111" spans="1:50" x14ac:dyDescent="0.15">
      <c r="C111" s="7">
        <v>6</v>
      </c>
      <c r="D111" s="8">
        <v>11.482169865033301</v>
      </c>
      <c r="E111" s="10">
        <f t="shared" si="117"/>
        <v>7.5017518837419397</v>
      </c>
      <c r="F111" s="7" t="s">
        <v>83</v>
      </c>
      <c r="G111" s="1">
        <v>7</v>
      </c>
      <c r="H111" s="9">
        <f t="shared" si="99"/>
        <v>11.482169865033301</v>
      </c>
      <c r="I111" s="9">
        <f t="shared" si="100"/>
        <v>284.63216986503329</v>
      </c>
      <c r="J111" s="9">
        <f t="shared" si="101"/>
        <v>7.3403415720345325E-2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1.9853083508822156</v>
      </c>
      <c r="P111" s="9">
        <f t="shared" si="104"/>
        <v>0.14572841421288046</v>
      </c>
      <c r="Q111" s="12">
        <f t="shared" si="105"/>
        <v>4.3718524263864141E-2</v>
      </c>
      <c r="R111" s="9">
        <f t="shared" si="106"/>
        <v>0.19436706250000002</v>
      </c>
      <c r="S111" s="13">
        <f t="shared" si="107"/>
        <v>0.22492763795236209</v>
      </c>
      <c r="T111" s="2">
        <f t="shared" si="108"/>
        <v>0.01</v>
      </c>
      <c r="U111" s="14">
        <f t="shared" si="109"/>
        <v>2.249276379523621E-3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0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1"/>
        <v>5.0000000000000001E-3</v>
      </c>
      <c r="AT111" s="1">
        <f t="shared" si="112"/>
        <v>7.7392763795236215E-3</v>
      </c>
      <c r="AU111" s="9">
        <f t="shared" si="113"/>
        <v>64.789020833333339</v>
      </c>
      <c r="AV111" s="1">
        <f t="shared" si="114"/>
        <v>0.3</v>
      </c>
      <c r="AW111" s="1">
        <f t="shared" si="115"/>
        <v>7916.666666666667</v>
      </c>
      <c r="AX111" s="1">
        <f t="shared" si="116"/>
        <v>7978847.9552796502</v>
      </c>
    </row>
    <row r="112" spans="1:50" x14ac:dyDescent="0.15">
      <c r="C112" s="7">
        <v>7</v>
      </c>
      <c r="D112" s="8">
        <v>18.152108139354802</v>
      </c>
      <c r="E112" s="10">
        <f t="shared" si="117"/>
        <v>11.482169865033301</v>
      </c>
      <c r="F112" s="7" t="s">
        <v>83</v>
      </c>
      <c r="G112" s="1">
        <v>8</v>
      </c>
      <c r="H112" s="9">
        <f t="shared" si="99"/>
        <v>18.152108139354802</v>
      </c>
      <c r="I112" s="9">
        <f t="shared" si="100"/>
        <v>291.3021081393548</v>
      </c>
      <c r="J112" s="9">
        <f t="shared" si="101"/>
        <v>0.16065154781363747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2.4874701450026686</v>
      </c>
      <c r="P112" s="9">
        <f t="shared" si="104"/>
        <v>0.39961592893489195</v>
      </c>
      <c r="Q112" s="12">
        <f t="shared" si="105"/>
        <v>0.11988477868046758</v>
      </c>
      <c r="R112" s="9">
        <f t="shared" si="106"/>
        <v>0.19436706250000002</v>
      </c>
      <c r="S112" s="13">
        <f t="shared" si="107"/>
        <v>0.61679575303797973</v>
      </c>
      <c r="T112" s="2">
        <f t="shared" si="108"/>
        <v>0.01</v>
      </c>
      <c r="U112" s="14">
        <f t="shared" si="109"/>
        <v>6.1679575303797973E-3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0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1"/>
        <v>5.0000000000000001E-3</v>
      </c>
      <c r="AT112" s="1">
        <f t="shared" si="112"/>
        <v>1.1657957530379799E-2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7916.666666666667</v>
      </c>
      <c r="AX112" s="1">
        <f t="shared" si="116"/>
        <v>12018833.033293659</v>
      </c>
    </row>
    <row r="113" spans="1:53" x14ac:dyDescent="0.15">
      <c r="C113" s="7">
        <v>8</v>
      </c>
      <c r="D113" s="8">
        <v>13.608929368709701</v>
      </c>
      <c r="E113" s="10">
        <f t="shared" si="117"/>
        <v>18.152108139354802</v>
      </c>
      <c r="F113" s="7" t="s">
        <v>83</v>
      </c>
      <c r="G113" s="1">
        <v>9</v>
      </c>
      <c r="H113" s="9">
        <f t="shared" si="99"/>
        <v>13.608929368709701</v>
      </c>
      <c r="I113" s="9">
        <f t="shared" si="100"/>
        <v>286.75892936870969</v>
      </c>
      <c r="J113" s="9">
        <f t="shared" si="101"/>
        <v>9.46019336301748E-2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2.7357444244011102</v>
      </c>
      <c r="P113" s="9">
        <f t="shared" si="104"/>
        <v>0.25880671246631459</v>
      </c>
      <c r="Q113" s="12">
        <f t="shared" si="105"/>
        <v>7.7642013739894378E-2</v>
      </c>
      <c r="R113" s="9">
        <f t="shared" si="106"/>
        <v>0.19436706250000002</v>
      </c>
      <c r="S113" s="13">
        <f t="shared" si="107"/>
        <v>0.39946075606248549</v>
      </c>
      <c r="T113" s="2">
        <f t="shared" si="108"/>
        <v>0.01</v>
      </c>
      <c r="U113" s="14">
        <f t="shared" si="109"/>
        <v>3.9946075606248545E-3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0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1"/>
        <v>5.0000000000000001E-3</v>
      </c>
      <c r="AT113" s="1">
        <f t="shared" si="112"/>
        <v>9.4846075606248546E-3</v>
      </c>
      <c r="AU113" s="9">
        <f t="shared" si="113"/>
        <v>64.789020833333339</v>
      </c>
      <c r="AV113" s="1">
        <f t="shared" si="114"/>
        <v>0.3</v>
      </c>
      <c r="AW113" s="1">
        <f t="shared" si="115"/>
        <v>7916.666666666667</v>
      </c>
      <c r="AX113" s="1">
        <f t="shared" si="116"/>
        <v>9778206.3762374204</v>
      </c>
    </row>
    <row r="114" spans="1:53" x14ac:dyDescent="0.15">
      <c r="C114" s="7">
        <v>9</v>
      </c>
      <c r="D114" s="8">
        <v>9.3473513308666707</v>
      </c>
      <c r="E114" s="10">
        <f t="shared" si="117"/>
        <v>13.608929368709701</v>
      </c>
      <c r="F114" s="7" t="s">
        <v>83</v>
      </c>
      <c r="G114" s="1">
        <v>10</v>
      </c>
      <c r="H114" s="9">
        <f t="shared" si="99"/>
        <v>9.3473513308666707</v>
      </c>
      <c r="I114" s="9">
        <f t="shared" si="100"/>
        <v>282.49735133086665</v>
      </c>
      <c r="J114" s="9">
        <f t="shared" si="101"/>
        <v>5.6682179369723897E-2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3.1248279202681291</v>
      </c>
      <c r="P114" s="9">
        <f t="shared" si="104"/>
        <v>0.17712205667615938</v>
      </c>
      <c r="Q114" s="12">
        <f t="shared" si="105"/>
        <v>5.3136617002847809E-2</v>
      </c>
      <c r="R114" s="9">
        <f t="shared" si="106"/>
        <v>0.19436706250000002</v>
      </c>
      <c r="S114" s="13">
        <f t="shared" si="107"/>
        <v>0.27338282690179466</v>
      </c>
      <c r="T114" s="2">
        <f t="shared" si="108"/>
        <v>0.01</v>
      </c>
      <c r="U114" s="14">
        <f t="shared" si="109"/>
        <v>2.7338282690179466E-3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8.2238282690179458E-3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7916.666666666667</v>
      </c>
      <c r="AX114" s="1">
        <f t="shared" si="116"/>
        <v>8478399.2909765746</v>
      </c>
    </row>
    <row r="115" spans="1:53" x14ac:dyDescent="0.15">
      <c r="C115" s="7">
        <v>10</v>
      </c>
      <c r="D115" s="8">
        <v>4.2852180634838701</v>
      </c>
      <c r="E115" s="10">
        <f t="shared" si="117"/>
        <v>9.3473513308666707</v>
      </c>
      <c r="F115" s="7" t="s">
        <v>83</v>
      </c>
      <c r="G115" s="1">
        <v>11</v>
      </c>
      <c r="H115" s="9">
        <f t="shared" si="99"/>
        <v>4.2852180634838701</v>
      </c>
      <c r="I115" s="9">
        <f t="shared" si="100"/>
        <v>277.43521806348383</v>
      </c>
      <c r="J115" s="9">
        <f t="shared" si="101"/>
        <v>3.0222049593018104E-2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2.8003205704123713</v>
      </c>
      <c r="O115" s="9">
        <f t="shared" si="118"/>
        <v>0.7952755015129318</v>
      </c>
      <c r="P115" s="9">
        <f t="shared" si="104"/>
        <v>2.4034855646836169E-2</v>
      </c>
      <c r="Q115" s="12">
        <f t="shared" si="105"/>
        <v>7.2104566940508503E-3</v>
      </c>
      <c r="R115" s="9">
        <f t="shared" si="106"/>
        <v>0.19436706250000002</v>
      </c>
      <c r="S115" s="13">
        <f t="shared" si="107"/>
        <v>3.7097112037955758E-2</v>
      </c>
      <c r="T115" s="2">
        <f t="shared" si="108"/>
        <v>0.01</v>
      </c>
      <c r="U115" s="14">
        <f t="shared" si="109"/>
        <v>3.7097112037955761E-4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5.8609711203795574E-3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7916.666666666667</v>
      </c>
      <c r="AX115" s="1">
        <f t="shared" si="116"/>
        <v>6042399.2045974694</v>
      </c>
    </row>
    <row r="116" spans="1:53" x14ac:dyDescent="0.15">
      <c r="C116" s="7">
        <v>11</v>
      </c>
      <c r="D116" s="8">
        <v>-0.76855126876666702</v>
      </c>
      <c r="E116" s="10">
        <f t="shared" si="117"/>
        <v>4.2852180634838701</v>
      </c>
      <c r="F116" s="7" t="s">
        <v>85</v>
      </c>
      <c r="G116" s="1">
        <v>12</v>
      </c>
      <c r="H116" s="9">
        <f t="shared" si="99"/>
        <v>-0.76855126876666702</v>
      </c>
      <c r="I116" s="9">
        <f t="shared" si="100"/>
        <v>272.38144873123332</v>
      </c>
      <c r="J116" s="9">
        <f t="shared" si="101"/>
        <v>1.5758899522753781E-2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1.4191308541994292</v>
      </c>
      <c r="P116" s="9">
        <f t="shared" si="104"/>
        <v>2.236394054096855E-2</v>
      </c>
      <c r="Q116" s="12">
        <f t="shared" si="105"/>
        <v>6.7091821622905648E-3</v>
      </c>
      <c r="R116" s="9">
        <f t="shared" si="106"/>
        <v>0.19436706250000002</v>
      </c>
      <c r="S116" s="13">
        <f t="shared" si="107"/>
        <v>3.4518102378022844E-2</v>
      </c>
      <c r="T116" s="2">
        <f t="shared" si="108"/>
        <v>0.01</v>
      </c>
      <c r="U116" s="14">
        <f t="shared" si="109"/>
        <v>3.4518102378022845E-4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5.8351810237802287E-3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7916.666666666667</v>
      </c>
      <c r="AX116" s="1">
        <f t="shared" si="116"/>
        <v>6015810.7679753508</v>
      </c>
      <c r="AY116" s="1">
        <f>SUM(AX105:AX116)</f>
        <v>87039840.204237804</v>
      </c>
    </row>
    <row r="117" spans="1:53" x14ac:dyDescent="0.15">
      <c r="C117" s="7">
        <v>12</v>
      </c>
      <c r="D117" s="8">
        <v>-4.5542567795483899</v>
      </c>
      <c r="E117" s="10">
        <f t="shared" si="117"/>
        <v>-0.76855126876666702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-2.3066070033871</v>
      </c>
      <c r="E121" s="7"/>
      <c r="F121" s="7"/>
      <c r="G121" s="1">
        <v>1</v>
      </c>
      <c r="H121" s="9">
        <f t="shared" ref="H121:H132" si="119">E122</f>
        <v>-2.3066070033871</v>
      </c>
      <c r="I121" s="9">
        <f t="shared" ref="I121:I132" si="120">H121+273.15</f>
        <v>270.84339299661286</v>
      </c>
      <c r="J121" s="9">
        <f t="shared" ref="J121:J132" si="121">EXP(($C$15*(I121-$C$13))/($C$16*I121*$C$13))</f>
        <v>1.2863670667796048E-2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3.6622870391215352E-3</v>
      </c>
      <c r="Q121" s="12">
        <f t="shared" ref="Q121:Q132" si="125">P121*$B$123</f>
        <v>1.2085547229101067E-3</v>
      </c>
      <c r="R121" s="9">
        <f t="shared" ref="R121:R132" si="126">L121*$B$123</f>
        <v>9.3951000000000007E-2</v>
      </c>
      <c r="S121" s="13">
        <f t="shared" ref="S121:S132" si="127">Q121/R121</f>
        <v>1.2863670667796048E-2</v>
      </c>
      <c r="T121" s="2">
        <f t="shared" ref="T121:T132" si="128">$B$122/100</f>
        <v>0.01</v>
      </c>
      <c r="U121" s="14">
        <f t="shared" ref="U121:U132" si="129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5.6186367066779607E-3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-8.2191732306129008</v>
      </c>
      <c r="E122" s="10">
        <f t="shared" ref="E122:E133" si="139">D121</f>
        <v>-2.3066070033871</v>
      </c>
      <c r="F122" s="7" t="s">
        <v>83</v>
      </c>
      <c r="G122" s="1">
        <v>2</v>
      </c>
      <c r="H122" s="9">
        <f t="shared" si="119"/>
        <v>-8.2191732306129008</v>
      </c>
      <c r="I122" s="9">
        <f t="shared" si="120"/>
        <v>264.93082676938707</v>
      </c>
      <c r="J122" s="9">
        <f t="shared" si="121"/>
        <v>5.7666957691640394E-3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0.56573771296087849</v>
      </c>
      <c r="P122" s="9">
        <f t="shared" si="124"/>
        <v>3.2624372757880378E-3</v>
      </c>
      <c r="Q122" s="12">
        <f t="shared" si="125"/>
        <v>1.0766043010100525E-3</v>
      </c>
      <c r="R122" s="9">
        <f t="shared" si="126"/>
        <v>9.3951000000000007E-2</v>
      </c>
      <c r="S122" s="13">
        <f t="shared" si="127"/>
        <v>1.1459210663112181E-2</v>
      </c>
      <c r="T122" s="2">
        <f t="shared" si="128"/>
        <v>0.01</v>
      </c>
      <c r="U122" s="14">
        <f t="shared" si="129"/>
        <v>1.1459210663112181E-4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5.6045921066311217E-3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-0.97331409457142803</v>
      </c>
      <c r="E123" s="10">
        <f t="shared" si="139"/>
        <v>-8.2191732306129008</v>
      </c>
      <c r="F123" s="7" t="s">
        <v>83</v>
      </c>
      <c r="G123" s="1">
        <v>3</v>
      </c>
      <c r="H123" s="9">
        <f t="shared" si="119"/>
        <v>-0.97331409457142803</v>
      </c>
      <c r="I123" s="9">
        <f t="shared" si="120"/>
        <v>272.17668590542854</v>
      </c>
      <c r="J123" s="9">
        <f t="shared" si="121"/>
        <v>1.5340744155318189E-2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0.84717527568509043</v>
      </c>
      <c r="P123" s="9">
        <f t="shared" si="124"/>
        <v>1.2996299158996126E-2</v>
      </c>
      <c r="Q123" s="12">
        <f t="shared" si="125"/>
        <v>4.288778722468722E-3</v>
      </c>
      <c r="R123" s="9">
        <f t="shared" si="126"/>
        <v>9.3951000000000007E-2</v>
      </c>
      <c r="S123" s="13">
        <f t="shared" si="127"/>
        <v>4.5649101366336937E-2</v>
      </c>
      <c r="T123" s="2">
        <f t="shared" si="128"/>
        <v>0.01</v>
      </c>
      <c r="U123" s="14">
        <f t="shared" si="129"/>
        <v>4.5649101366336938E-4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5.9464910136633698E-3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0.13882707645161299</v>
      </c>
      <c r="E124" s="10">
        <f t="shared" si="139"/>
        <v>-0.97331409457142803</v>
      </c>
      <c r="F124" s="7" t="s">
        <v>83</v>
      </c>
      <c r="G124" s="1">
        <v>4</v>
      </c>
      <c r="H124" s="9">
        <f t="shared" si="119"/>
        <v>0.13882707645161299</v>
      </c>
      <c r="I124" s="9">
        <f t="shared" si="120"/>
        <v>273.28882707645158</v>
      </c>
      <c r="J124" s="9">
        <f t="shared" si="121"/>
        <v>1.7744803235511544E-2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1.1188789765260945</v>
      </c>
      <c r="P124" s="9">
        <f t="shared" si="124"/>
        <v>1.9854287282806086E-2</v>
      </c>
      <c r="Q124" s="12">
        <f t="shared" si="125"/>
        <v>6.5519148033260088E-3</v>
      </c>
      <c r="R124" s="9">
        <f t="shared" si="126"/>
        <v>9.3951000000000007E-2</v>
      </c>
      <c r="S124" s="13">
        <f t="shared" si="127"/>
        <v>6.9737573877084957E-2</v>
      </c>
      <c r="T124" s="2">
        <f t="shared" si="128"/>
        <v>0.01</v>
      </c>
      <c r="U124" s="14">
        <f t="shared" si="129"/>
        <v>6.9737573877084959E-4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6.1873757387708493E-3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3.1103296387666699</v>
      </c>
      <c r="E125" s="10">
        <f t="shared" si="139"/>
        <v>0.13882707645161299</v>
      </c>
      <c r="F125" s="7" t="s">
        <v>83</v>
      </c>
      <c r="G125" s="1">
        <v>5</v>
      </c>
      <c r="H125" s="9">
        <f t="shared" si="119"/>
        <v>3.1103296387666699</v>
      </c>
      <c r="I125" s="9">
        <f t="shared" si="120"/>
        <v>276.26032963876662</v>
      </c>
      <c r="J125" s="9">
        <f t="shared" si="121"/>
        <v>2.6031715294318653E-2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1.0440734547811241</v>
      </c>
      <c r="O125" s="9">
        <f t="shared" si="140"/>
        <v>0.33965123446216428</v>
      </c>
      <c r="P125" s="9">
        <f t="shared" si="124"/>
        <v>8.8417042348829331E-3</v>
      </c>
      <c r="Q125" s="12">
        <f t="shared" si="125"/>
        <v>2.917762397511368E-3</v>
      </c>
      <c r="R125" s="9">
        <f t="shared" si="126"/>
        <v>9.3951000000000007E-2</v>
      </c>
      <c r="S125" s="13">
        <f t="shared" si="127"/>
        <v>3.1056214383150448E-2</v>
      </c>
      <c r="T125" s="2">
        <f t="shared" si="128"/>
        <v>0.01</v>
      </c>
      <c r="U125" s="14">
        <f t="shared" si="129"/>
        <v>3.105621438315045E-4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5.8005621438315044E-3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7.5017518837419397</v>
      </c>
      <c r="E126" s="10">
        <f t="shared" si="139"/>
        <v>3.1103296387666699</v>
      </c>
      <c r="F126" s="7" t="s">
        <v>85</v>
      </c>
      <c r="G126" s="1">
        <v>6</v>
      </c>
      <c r="H126" s="9">
        <f t="shared" si="119"/>
        <v>7.5017518837419397</v>
      </c>
      <c r="I126" s="9">
        <f t="shared" si="120"/>
        <v>280.65175188374189</v>
      </c>
      <c r="J126" s="9">
        <f t="shared" si="121"/>
        <v>4.5186657309522565E-2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0.61550953022728128</v>
      </c>
      <c r="P126" s="9">
        <f t="shared" si="124"/>
        <v>2.7812818213125381E-2</v>
      </c>
      <c r="Q126" s="12">
        <f t="shared" si="125"/>
        <v>9.1782300103313771E-3</v>
      </c>
      <c r="R126" s="9">
        <f t="shared" si="126"/>
        <v>9.3951000000000007E-2</v>
      </c>
      <c r="S126" s="13">
        <f t="shared" si="127"/>
        <v>9.7691669171497658E-2</v>
      </c>
      <c r="T126" s="2">
        <f t="shared" si="128"/>
        <v>0.01</v>
      </c>
      <c r="U126" s="14">
        <f t="shared" si="129"/>
        <v>9.7691669171497651E-4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6.4669166917149766E-3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11.482169865033301</v>
      </c>
      <c r="E127" s="10">
        <f t="shared" si="139"/>
        <v>7.5017518837419397</v>
      </c>
      <c r="F127" s="7" t="s">
        <v>83</v>
      </c>
      <c r="G127" s="1">
        <v>7</v>
      </c>
      <c r="H127" s="9">
        <f t="shared" si="119"/>
        <v>11.482169865033301</v>
      </c>
      <c r="I127" s="9">
        <f t="shared" si="120"/>
        <v>284.63216986503329</v>
      </c>
      <c r="J127" s="9">
        <f t="shared" si="121"/>
        <v>7.3403415720345325E-2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0.87239671201415581</v>
      </c>
      <c r="P127" s="9">
        <f t="shared" si="124"/>
        <v>6.4036898525037453E-2</v>
      </c>
      <c r="Q127" s="12">
        <f t="shared" si="125"/>
        <v>2.1132176513262359E-2</v>
      </c>
      <c r="R127" s="9">
        <f t="shared" si="126"/>
        <v>9.3951000000000007E-2</v>
      </c>
      <c r="S127" s="13">
        <f t="shared" si="127"/>
        <v>0.22492763795236195</v>
      </c>
      <c r="T127" s="2">
        <f t="shared" si="128"/>
        <v>0.01</v>
      </c>
      <c r="U127" s="14">
        <f t="shared" si="129"/>
        <v>2.2492763795236197E-3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0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1"/>
        <v>5.0000000000000001E-3</v>
      </c>
      <c r="AT127" s="1">
        <f t="shared" si="132"/>
        <v>7.7392763795236198E-3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18.152108139354802</v>
      </c>
      <c r="E128" s="10">
        <f t="shared" si="139"/>
        <v>11.482169865033301</v>
      </c>
      <c r="F128" s="7" t="s">
        <v>83</v>
      </c>
      <c r="G128" s="1">
        <v>8</v>
      </c>
      <c r="H128" s="9">
        <f t="shared" si="119"/>
        <v>18.152108139354802</v>
      </c>
      <c r="I128" s="9">
        <f t="shared" si="120"/>
        <v>291.3021081393548</v>
      </c>
      <c r="J128" s="9">
        <f t="shared" si="121"/>
        <v>0.16065154781363747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1.0930598134891183</v>
      </c>
      <c r="P128" s="9">
        <f t="shared" si="124"/>
        <v>0.17560175088991273</v>
      </c>
      <c r="Q128" s="12">
        <f t="shared" si="125"/>
        <v>5.7948577793671206E-2</v>
      </c>
      <c r="R128" s="9">
        <f t="shared" si="126"/>
        <v>9.3951000000000007E-2</v>
      </c>
      <c r="S128" s="13">
        <f t="shared" si="127"/>
        <v>0.6167957530379794</v>
      </c>
      <c r="T128" s="2">
        <f t="shared" si="128"/>
        <v>0.01</v>
      </c>
      <c r="U128" s="14">
        <f t="shared" si="129"/>
        <v>6.1679575303797939E-3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0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1"/>
        <v>5.0000000000000001E-3</v>
      </c>
      <c r="AT128" s="1">
        <f t="shared" si="132"/>
        <v>1.1657957530379796E-2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13.608929368709701</v>
      </c>
      <c r="E129" s="10">
        <f t="shared" si="139"/>
        <v>18.152108139354802</v>
      </c>
      <c r="F129" s="7" t="s">
        <v>83</v>
      </c>
      <c r="G129" s="1">
        <v>9</v>
      </c>
      <c r="H129" s="9">
        <f t="shared" si="119"/>
        <v>13.608929368709701</v>
      </c>
      <c r="I129" s="9">
        <f t="shared" si="120"/>
        <v>286.75892936870969</v>
      </c>
      <c r="J129" s="9">
        <f t="shared" si="121"/>
        <v>9.46019336301748E-2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1.2021580625992054</v>
      </c>
      <c r="P129" s="9">
        <f t="shared" si="124"/>
        <v>0.11372647725098955</v>
      </c>
      <c r="Q129" s="12">
        <f t="shared" si="125"/>
        <v>3.7529737492826558E-2</v>
      </c>
      <c r="R129" s="9">
        <f t="shared" si="126"/>
        <v>9.3951000000000007E-2</v>
      </c>
      <c r="S129" s="13">
        <f t="shared" si="127"/>
        <v>0.39946075606248527</v>
      </c>
      <c r="T129" s="2">
        <f t="shared" si="128"/>
        <v>0.01</v>
      </c>
      <c r="U129" s="14">
        <f t="shared" si="129"/>
        <v>3.9946075606248528E-3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0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1"/>
        <v>5.0000000000000001E-3</v>
      </c>
      <c r="AT129" s="1">
        <f t="shared" si="132"/>
        <v>9.4846075606248546E-3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9.3473513308666707</v>
      </c>
      <c r="E130" s="10">
        <f t="shared" si="139"/>
        <v>13.608929368709701</v>
      </c>
      <c r="F130" s="7" t="s">
        <v>83</v>
      </c>
      <c r="G130" s="1">
        <v>10</v>
      </c>
      <c r="H130" s="9">
        <f t="shared" si="119"/>
        <v>9.3473513308666707</v>
      </c>
      <c r="I130" s="9">
        <f t="shared" si="120"/>
        <v>282.49735133086665</v>
      </c>
      <c r="J130" s="9">
        <f t="shared" si="121"/>
        <v>5.6682179369723897E-2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1.3731315853482158</v>
      </c>
      <c r="P130" s="9">
        <f t="shared" si="124"/>
        <v>7.7832090818940908E-2</v>
      </c>
      <c r="Q130" s="12">
        <f t="shared" si="125"/>
        <v>2.5684589970250502E-2</v>
      </c>
      <c r="R130" s="9">
        <f t="shared" si="126"/>
        <v>9.3951000000000007E-2</v>
      </c>
      <c r="S130" s="13">
        <f t="shared" si="127"/>
        <v>0.27338282690179455</v>
      </c>
      <c r="T130" s="2">
        <f t="shared" si="128"/>
        <v>0.01</v>
      </c>
      <c r="U130" s="14">
        <f t="shared" si="129"/>
        <v>2.7338282690179457E-3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8.2238282690179458E-3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4.2852180634838701</v>
      </c>
      <c r="E131" s="10">
        <f t="shared" si="139"/>
        <v>9.3473513308666707</v>
      </c>
      <c r="F131" s="7" t="s">
        <v>83</v>
      </c>
      <c r="G131" s="1">
        <v>11</v>
      </c>
      <c r="H131" s="9">
        <f t="shared" si="119"/>
        <v>4.2852180634838701</v>
      </c>
      <c r="I131" s="9">
        <f t="shared" si="120"/>
        <v>277.43521806348383</v>
      </c>
      <c r="J131" s="9">
        <f t="shared" si="121"/>
        <v>3.0222049593018104E-2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1.230534519802811</v>
      </c>
      <c r="O131" s="9">
        <f t="shared" si="140"/>
        <v>0.34946497472646376</v>
      </c>
      <c r="P131" s="9">
        <f t="shared" si="124"/>
        <v>1.0561547797206007E-2</v>
      </c>
      <c r="Q131" s="12">
        <f t="shared" si="125"/>
        <v>3.4853107730779824E-3</v>
      </c>
      <c r="R131" s="9">
        <f t="shared" si="126"/>
        <v>9.3951000000000007E-2</v>
      </c>
      <c r="S131" s="13">
        <f t="shared" si="127"/>
        <v>3.7097112037955765E-2</v>
      </c>
      <c r="T131" s="2">
        <f t="shared" si="128"/>
        <v>0.01</v>
      </c>
      <c r="U131" s="14">
        <f t="shared" si="129"/>
        <v>3.7097112037955766E-4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5.8609711203795574E-3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-0.76855126876666702</v>
      </c>
      <c r="E132" s="10">
        <f t="shared" si="139"/>
        <v>4.2852180634838701</v>
      </c>
      <c r="F132" s="7" t="s">
        <v>85</v>
      </c>
      <c r="G132" s="1">
        <v>12</v>
      </c>
      <c r="H132" s="9">
        <f t="shared" si="119"/>
        <v>-0.76855126876666702</v>
      </c>
      <c r="I132" s="9">
        <f t="shared" si="120"/>
        <v>272.38144873123332</v>
      </c>
      <c r="J132" s="9">
        <f t="shared" si="121"/>
        <v>1.5758899522753781E-2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0.62360342692925774</v>
      </c>
      <c r="P132" s="9">
        <f t="shared" si="124"/>
        <v>9.8273037470231021E-3</v>
      </c>
      <c r="Q132" s="12">
        <f t="shared" si="125"/>
        <v>3.2430102365176238E-3</v>
      </c>
      <c r="R132" s="9">
        <f t="shared" si="126"/>
        <v>9.3951000000000007E-2</v>
      </c>
      <c r="S132" s="13">
        <f t="shared" si="127"/>
        <v>3.4518102378022837E-2</v>
      </c>
      <c r="T132" s="2">
        <f t="shared" si="128"/>
        <v>0.01</v>
      </c>
      <c r="U132" s="14">
        <f t="shared" si="129"/>
        <v>3.451810237802284E-4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5.8351810237802287E-3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-4.5542567795483899</v>
      </c>
      <c r="E133" s="10">
        <f t="shared" si="139"/>
        <v>-0.76855126876666702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-2.3066070033871</v>
      </c>
      <c r="E136" s="7"/>
      <c r="F136" s="7"/>
      <c r="G136" s="1">
        <v>1</v>
      </c>
      <c r="H136" s="9">
        <f t="shared" ref="H136:H147" si="141">E137</f>
        <v>-2.3066070033871</v>
      </c>
      <c r="I136" s="9">
        <f t="shared" ref="I136:I147" si="142">H136+273.15</f>
        <v>270.84339299661286</v>
      </c>
      <c r="J136" s="9">
        <f t="shared" ref="J136:J147" si="143">EXP(($C$15*(I136-$C$13))/($C$16*I136*$C$13))</f>
        <v>1.2863670667796048E-2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9.7641424210766995E-3</v>
      </c>
      <c r="Q136" s="12">
        <f t="shared" ref="Q136:Q147" si="147">P136*$B$138</f>
        <v>2.538677029479942E-3</v>
      </c>
      <c r="R136" s="9">
        <f t="shared" ref="R136:R147" si="148">L136*$B$138</f>
        <v>0.19735245833333334</v>
      </c>
      <c r="S136" s="13">
        <f t="shared" ref="S136:S147" si="149">Q136/R136</f>
        <v>1.2863670667796048E-2</v>
      </c>
      <c r="T136" s="2">
        <f t="shared" ref="T136:T147" si="150">$B$137/100</f>
        <v>0.01</v>
      </c>
      <c r="U136" s="14">
        <f t="shared" ref="U136:U147" si="151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5.6186367066779607E-3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-8.2191732306129008</v>
      </c>
      <c r="E137" s="10">
        <f t="shared" ref="E137:E148" si="159">D136</f>
        <v>-2.3066070033871</v>
      </c>
      <c r="F137" s="7" t="s">
        <v>83</v>
      </c>
      <c r="G137" s="1">
        <v>2</v>
      </c>
      <c r="H137" s="9">
        <f t="shared" si="141"/>
        <v>-8.2191732306129008</v>
      </c>
      <c r="I137" s="9">
        <f t="shared" si="142"/>
        <v>264.93082676938707</v>
      </c>
      <c r="J137" s="9">
        <f t="shared" si="143"/>
        <v>5.7666957691640394E-3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1.5083316909122568</v>
      </c>
      <c r="P137" s="9">
        <f t="shared" si="146"/>
        <v>8.6980899804797538E-3</v>
      </c>
      <c r="Q137" s="12">
        <f t="shared" si="147"/>
        <v>2.2615033949247359E-3</v>
      </c>
      <c r="R137" s="9">
        <f t="shared" si="148"/>
        <v>0.19735245833333334</v>
      </c>
      <c r="S137" s="13">
        <f t="shared" si="149"/>
        <v>1.1459210663112181E-2</v>
      </c>
      <c r="T137" s="2">
        <f t="shared" si="150"/>
        <v>0.01</v>
      </c>
      <c r="U137" s="14">
        <f t="shared" si="151"/>
        <v>1.1459210663112181E-4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5.6045921066311217E-3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-0.97331409457142803</v>
      </c>
      <c r="E138" s="10">
        <f t="shared" si="159"/>
        <v>-8.2191732306129008</v>
      </c>
      <c r="F138" s="7" t="s">
        <v>83</v>
      </c>
      <c r="G138" s="1">
        <v>3</v>
      </c>
      <c r="H138" s="9">
        <f t="shared" si="141"/>
        <v>-0.97331409457142803</v>
      </c>
      <c r="I138" s="9">
        <f t="shared" si="142"/>
        <v>272.17668590542854</v>
      </c>
      <c r="J138" s="9">
        <f t="shared" si="143"/>
        <v>1.5340744155318189E-2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2.2586815175984438</v>
      </c>
      <c r="P138" s="9">
        <f t="shared" si="146"/>
        <v>3.464985528982354E-2</v>
      </c>
      <c r="Q138" s="12">
        <f t="shared" si="147"/>
        <v>9.0089623753541216E-3</v>
      </c>
      <c r="R138" s="9">
        <f t="shared" si="148"/>
        <v>0.19735245833333334</v>
      </c>
      <c r="S138" s="13">
        <f t="shared" si="149"/>
        <v>4.5649101366336944E-2</v>
      </c>
      <c r="T138" s="2">
        <f t="shared" si="150"/>
        <v>0.01</v>
      </c>
      <c r="U138" s="14">
        <f t="shared" si="151"/>
        <v>4.5649101366336943E-4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5.9464910136633698E-3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0.13882707645161299</v>
      </c>
      <c r="E139" s="10">
        <f t="shared" si="159"/>
        <v>-0.97331409457142803</v>
      </c>
      <c r="F139" s="7" t="s">
        <v>83</v>
      </c>
      <c r="G139" s="1">
        <v>4</v>
      </c>
      <c r="H139" s="9">
        <f t="shared" si="141"/>
        <v>0.13882707645161299</v>
      </c>
      <c r="I139" s="9">
        <f t="shared" si="142"/>
        <v>273.28882707645158</v>
      </c>
      <c r="J139" s="9">
        <f t="shared" si="143"/>
        <v>1.7744803235511544E-2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2.9830795789752873</v>
      </c>
      <c r="P139" s="9">
        <f t="shared" si="146"/>
        <v>5.2934160164789093E-2</v>
      </c>
      <c r="Q139" s="12">
        <f t="shared" si="147"/>
        <v>1.3762881642845165E-2</v>
      </c>
      <c r="R139" s="9">
        <f t="shared" si="148"/>
        <v>0.19735245833333334</v>
      </c>
      <c r="S139" s="13">
        <f t="shared" si="149"/>
        <v>6.9737573877084957E-2</v>
      </c>
      <c r="T139" s="2">
        <f t="shared" si="150"/>
        <v>0.01</v>
      </c>
      <c r="U139" s="14">
        <f t="shared" si="151"/>
        <v>6.9737573877084959E-4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6.1873757387708493E-3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3.1103296387666699</v>
      </c>
      <c r="E140" s="10">
        <f t="shared" si="159"/>
        <v>0.13882707645161299</v>
      </c>
      <c r="F140" s="7" t="s">
        <v>83</v>
      </c>
      <c r="G140" s="1">
        <v>5</v>
      </c>
      <c r="H140" s="9">
        <f t="shared" si="141"/>
        <v>3.1103296387666699</v>
      </c>
      <c r="I140" s="9">
        <f t="shared" si="142"/>
        <v>276.26032963876662</v>
      </c>
      <c r="J140" s="9">
        <f t="shared" si="143"/>
        <v>2.6031715294318653E-2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3.6891933354771651</v>
      </c>
      <c r="P140" s="9">
        <f t="shared" si="146"/>
        <v>9.6036030574839365E-2</v>
      </c>
      <c r="Q140" s="12">
        <f t="shared" si="147"/>
        <v>2.4969367949458237E-2</v>
      </c>
      <c r="R140" s="9">
        <f t="shared" si="148"/>
        <v>0.19735245833333334</v>
      </c>
      <c r="S140" s="13">
        <f t="shared" si="149"/>
        <v>0.12652169707095484</v>
      </c>
      <c r="T140" s="2">
        <f t="shared" si="150"/>
        <v>0.01</v>
      </c>
      <c r="U140" s="14">
        <f t="shared" si="151"/>
        <v>1.2652169707095485E-3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6.7552169707095489E-3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7.5017518837419397</v>
      </c>
      <c r="E141" s="10">
        <f t="shared" si="159"/>
        <v>3.1103296387666699</v>
      </c>
      <c r="F141" s="7" t="s">
        <v>85</v>
      </c>
      <c r="G141" s="1">
        <v>6</v>
      </c>
      <c r="H141" s="9">
        <f t="shared" si="141"/>
        <v>7.5017518837419397</v>
      </c>
      <c r="I141" s="9">
        <f t="shared" si="142"/>
        <v>280.65175188374189</v>
      </c>
      <c r="J141" s="9">
        <f t="shared" si="143"/>
        <v>4.5186657309522565E-2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4.3522052215689921</v>
      </c>
      <c r="P141" s="9">
        <f t="shared" si="146"/>
        <v>0.19666160588775278</v>
      </c>
      <c r="Q141" s="12">
        <f t="shared" si="147"/>
        <v>5.1132017530815727E-2</v>
      </c>
      <c r="R141" s="9">
        <f t="shared" si="148"/>
        <v>0.19735245833333334</v>
      </c>
      <c r="S141" s="13">
        <f t="shared" si="149"/>
        <v>0.25908984343358138</v>
      </c>
      <c r="T141" s="2">
        <f t="shared" si="150"/>
        <v>0.01</v>
      </c>
      <c r="U141" s="14">
        <f t="shared" si="151"/>
        <v>2.5908984343358137E-3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8.0808984343358134E-3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11.482169865033301</v>
      </c>
      <c r="E142" s="10">
        <f t="shared" si="159"/>
        <v>7.5017518837419397</v>
      </c>
      <c r="F142" s="7" t="s">
        <v>83</v>
      </c>
      <c r="G142" s="1">
        <v>7</v>
      </c>
      <c r="H142" s="9">
        <f t="shared" si="141"/>
        <v>11.482169865033301</v>
      </c>
      <c r="I142" s="9">
        <f t="shared" si="142"/>
        <v>284.63216986503329</v>
      </c>
      <c r="J142" s="9">
        <f t="shared" si="143"/>
        <v>7.3403415720345325E-2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4.9145915323479059</v>
      </c>
      <c r="P142" s="9">
        <f t="shared" si="146"/>
        <v>0.36074780534462231</v>
      </c>
      <c r="Q142" s="12">
        <f t="shared" si="147"/>
        <v>9.3794429389601808E-2</v>
      </c>
      <c r="R142" s="9">
        <f t="shared" si="148"/>
        <v>0.19735245833333334</v>
      </c>
      <c r="S142" s="13">
        <f t="shared" si="149"/>
        <v>0.47526354716686947</v>
      </c>
      <c r="T142" s="2">
        <f t="shared" si="150"/>
        <v>0.01</v>
      </c>
      <c r="U142" s="14">
        <f t="shared" si="151"/>
        <v>4.7526354716686944E-3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2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3"/>
        <v>5.0000000000000001E-3</v>
      </c>
      <c r="AT142" s="1">
        <f t="shared" si="154"/>
        <v>1.0242635471668694E-2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18.152108139354802</v>
      </c>
      <c r="E143" s="10">
        <f t="shared" si="159"/>
        <v>11.482169865033301</v>
      </c>
      <c r="F143" s="7" t="s">
        <v>83</v>
      </c>
      <c r="G143" s="1">
        <v>8</v>
      </c>
      <c r="H143" s="9">
        <f t="shared" si="141"/>
        <v>18.152108139354802</v>
      </c>
      <c r="I143" s="9">
        <f t="shared" si="142"/>
        <v>291.3021081393548</v>
      </c>
      <c r="J143" s="9">
        <f t="shared" si="143"/>
        <v>0.16065154781363747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5.3128916436699507</v>
      </c>
      <c r="P143" s="9">
        <f t="shared" si="146"/>
        <v>0.85352426592171804</v>
      </c>
      <c r="Q143" s="12">
        <f t="shared" si="147"/>
        <v>0.22191630913964669</v>
      </c>
      <c r="R143" s="9">
        <f t="shared" si="148"/>
        <v>0.19735245833333334</v>
      </c>
      <c r="S143" s="13">
        <f t="shared" si="149"/>
        <v>1.1244669106924647</v>
      </c>
      <c r="T143" s="2">
        <f t="shared" si="150"/>
        <v>0.01</v>
      </c>
      <c r="U143" s="14">
        <f t="shared" si="151"/>
        <v>1.1244669106924647E-2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2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3"/>
        <v>5.0000000000000001E-3</v>
      </c>
      <c r="AT143" s="1">
        <f t="shared" si="154"/>
        <v>1.6734669106924647E-2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13.608929368709701</v>
      </c>
      <c r="E144" s="10">
        <f t="shared" si="159"/>
        <v>18.152108139354802</v>
      </c>
      <c r="F144" s="7" t="s">
        <v>83</v>
      </c>
      <c r="G144" s="1">
        <v>9</v>
      </c>
      <c r="H144" s="9">
        <f t="shared" si="141"/>
        <v>13.608929368709701</v>
      </c>
      <c r="I144" s="9">
        <f t="shared" si="142"/>
        <v>286.75892936870969</v>
      </c>
      <c r="J144" s="9">
        <f t="shared" si="143"/>
        <v>9.46019336301748E-2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5.2184152944148998</v>
      </c>
      <c r="P144" s="9">
        <f t="shared" si="146"/>
        <v>0.49367217733692742</v>
      </c>
      <c r="Q144" s="12">
        <f t="shared" si="147"/>
        <v>0.12835476610760113</v>
      </c>
      <c r="R144" s="9">
        <f t="shared" si="148"/>
        <v>0.19735245833333334</v>
      </c>
      <c r="S144" s="13">
        <f t="shared" si="149"/>
        <v>0.65038341651060994</v>
      </c>
      <c r="T144" s="2">
        <f t="shared" si="150"/>
        <v>0.01</v>
      </c>
      <c r="U144" s="14">
        <f t="shared" si="151"/>
        <v>6.5038341651060998E-3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2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3"/>
        <v>5.0000000000000001E-3</v>
      </c>
      <c r="AT144" s="1">
        <f t="shared" si="154"/>
        <v>1.1993834165106101E-2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9.3473513308666707</v>
      </c>
      <c r="E145" s="10">
        <f t="shared" si="159"/>
        <v>13.608929368709701</v>
      </c>
      <c r="F145" s="7" t="s">
        <v>83</v>
      </c>
      <c r="G145" s="1">
        <v>10</v>
      </c>
      <c r="H145" s="9">
        <f t="shared" si="141"/>
        <v>9.3473513308666707</v>
      </c>
      <c r="I145" s="9">
        <f t="shared" si="142"/>
        <v>282.49735133086665</v>
      </c>
      <c r="J145" s="9">
        <f t="shared" si="143"/>
        <v>5.6682179369723897E-2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5.4837910337446392</v>
      </c>
      <c r="P145" s="9">
        <f t="shared" si="146"/>
        <v>0.31083322700079724</v>
      </c>
      <c r="Q145" s="12">
        <f t="shared" si="147"/>
        <v>8.081663902020729E-2</v>
      </c>
      <c r="R145" s="9">
        <f t="shared" si="148"/>
        <v>0.19735245833333334</v>
      </c>
      <c r="S145" s="13">
        <f t="shared" si="149"/>
        <v>0.40950409081657307</v>
      </c>
      <c r="T145" s="2">
        <f t="shared" si="150"/>
        <v>0.01</v>
      </c>
      <c r="U145" s="14">
        <f t="shared" si="151"/>
        <v>4.0950409081657304E-3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9.5850409081657297E-3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4.2852180634838701</v>
      </c>
      <c r="E146" s="10">
        <f t="shared" si="159"/>
        <v>9.3473513308666707</v>
      </c>
      <c r="F146" s="7" t="s">
        <v>83</v>
      </c>
      <c r="G146" s="1">
        <v>11</v>
      </c>
      <c r="H146" s="9">
        <f t="shared" si="141"/>
        <v>4.2852180634838701</v>
      </c>
      <c r="I146" s="9">
        <f t="shared" si="142"/>
        <v>277.43521806348383</v>
      </c>
      <c r="J146" s="9">
        <f t="shared" si="143"/>
        <v>3.0222049593018104E-2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5.9320057234105086</v>
      </c>
      <c r="P146" s="9">
        <f t="shared" si="146"/>
        <v>0.17927737115897963</v>
      </c>
      <c r="Q146" s="12">
        <f t="shared" si="147"/>
        <v>4.6612116501334705E-2</v>
      </c>
      <c r="R146" s="9">
        <f t="shared" si="148"/>
        <v>0.19735245833333334</v>
      </c>
      <c r="S146" s="13">
        <f t="shared" si="149"/>
        <v>0.23618715923267422</v>
      </c>
      <c r="T146" s="2">
        <f t="shared" si="150"/>
        <v>0.01</v>
      </c>
      <c r="U146" s="14">
        <f t="shared" si="151"/>
        <v>2.3618715923267421E-3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7.8518715923267431E-3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-0.76855126876666702</v>
      </c>
      <c r="E147" s="10">
        <f t="shared" si="159"/>
        <v>4.2852180634838701</v>
      </c>
      <c r="F147" s="7" t="s">
        <v>85</v>
      </c>
      <c r="G147" s="1">
        <v>12</v>
      </c>
      <c r="H147" s="9">
        <f t="shared" si="141"/>
        <v>-0.76855126876666702</v>
      </c>
      <c r="I147" s="9">
        <f t="shared" si="142"/>
        <v>272.38144873123332</v>
      </c>
      <c r="J147" s="9">
        <f t="shared" si="143"/>
        <v>1.5758899522753781E-2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6.5117762689181955</v>
      </c>
      <c r="P147" s="9">
        <f t="shared" si="146"/>
        <v>0.10261842793653435</v>
      </c>
      <c r="Q147" s="12">
        <f t="shared" si="147"/>
        <v>2.668079126349893E-2</v>
      </c>
      <c r="R147" s="9">
        <f t="shared" si="148"/>
        <v>0.19735245833333334</v>
      </c>
      <c r="S147" s="13">
        <f t="shared" si="149"/>
        <v>0.13519360989379919</v>
      </c>
      <c r="T147" s="2">
        <f t="shared" si="150"/>
        <v>0.01</v>
      </c>
      <c r="U147" s="14">
        <f t="shared" si="151"/>
        <v>1.3519360989379919E-3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6.8419360989379922E-3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-4.5542567795483899</v>
      </c>
      <c r="E148" s="10">
        <f t="shared" si="159"/>
        <v>-0.76855126876666702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Russia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